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7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chartsheets/sheet38.xml" ContentType="application/vnd.openxmlformats-officedocument.spreadsheetml.chartsheet+xml"/>
  <Override PartName="/xl/worksheets/sheet40.xml" ContentType="application/vnd.openxmlformats-officedocument.spreadsheetml.worksheet+xml"/>
  <Override PartName="/xl/chartsheets/sheet39.xml" ContentType="application/vnd.openxmlformats-officedocument.spreadsheetml.chartsheet+xml"/>
  <Override PartName="/xl/worksheets/sheet41.xml" ContentType="application/vnd.openxmlformats-officedocument.spreadsheetml.worksheet+xml"/>
  <Override PartName="/xl/chartsheets/sheet40.xml" ContentType="application/vnd.openxmlformats-officedocument.spreadsheetml.chartsheet+xml"/>
  <Override PartName="/xl/worksheets/sheet42.xml" ContentType="application/vnd.openxmlformats-officedocument.spreadsheetml.worksheet+xml"/>
  <Override PartName="/xl/chartsheets/sheet41.xml" ContentType="application/vnd.openxmlformats-officedocument.spreadsheetml.chart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1.xml" ContentType="application/vnd.openxmlformats-officedocument.drawing+xml"/>
  <Override PartName="/xl/charts/chart29.xml" ContentType="application/vnd.openxmlformats-officedocument.drawingml.chart+xml"/>
  <Override PartName="/xl/drawings/drawing32.xml" ContentType="application/vnd.openxmlformats-officedocument.drawing+xml"/>
  <Override PartName="/xl/charts/chart30.xml" ContentType="application/vnd.openxmlformats-officedocument.drawingml.chart+xml"/>
  <Override PartName="/xl/drawings/drawing33.xml" ContentType="application/vnd.openxmlformats-officedocument.drawing+xml"/>
  <Override PartName="/xl/charts/chart31.xml" ContentType="application/vnd.openxmlformats-officedocument.drawingml.chart+xml"/>
  <Override PartName="/xl/drawings/drawing34.xml" ContentType="application/vnd.openxmlformats-officedocument.drawing+xml"/>
  <Override PartName="/xl/charts/chart32.xml" ContentType="application/vnd.openxmlformats-officedocument.drawingml.chart+xml"/>
  <Override PartName="/xl/drawings/drawing35.xml" ContentType="application/vnd.openxmlformats-officedocument.drawing+xml"/>
  <Override PartName="/xl/charts/chart33.xml" ContentType="application/vnd.openxmlformats-officedocument.drawingml.chart+xml"/>
  <Override PartName="/xl/drawings/drawing36.xml" ContentType="application/vnd.openxmlformats-officedocument.drawing+xml"/>
  <Override PartName="/xl/charts/chart34.xml" ContentType="application/vnd.openxmlformats-officedocument.drawingml.chart+xml"/>
  <Override PartName="/xl/drawings/drawing37.xml" ContentType="application/vnd.openxmlformats-officedocument.drawing+xml"/>
  <Override PartName="/xl/charts/chart35.xml" ContentType="application/vnd.openxmlformats-officedocument.drawingml.chart+xml"/>
  <Override PartName="/xl/drawings/drawing38.xml" ContentType="application/vnd.openxmlformats-officedocument.drawing+xml"/>
  <Override PartName="/xl/charts/chart36.xml" ContentType="application/vnd.openxmlformats-officedocument.drawingml.chart+xml"/>
  <Override PartName="/xl/drawings/drawing39.xml" ContentType="application/vnd.openxmlformats-officedocument.drawing+xml"/>
  <Override PartName="/xl/charts/chart37.xml" ContentType="application/vnd.openxmlformats-officedocument.drawingml.chart+xml"/>
  <Override PartName="/xl/drawings/drawing40.xml" ContentType="application/vnd.openxmlformats-officedocument.drawing+xml"/>
  <Override PartName="/xl/charts/chart38.xml" ContentType="application/vnd.openxmlformats-officedocument.drawingml.chart+xml"/>
  <Override PartName="/xl/drawings/drawing41.xml" ContentType="application/vnd.openxmlformats-officedocument.drawing+xml"/>
  <Override PartName="/xl/charts/chart39.xml" ContentType="application/vnd.openxmlformats-officedocument.drawingml.chart+xml"/>
  <Override PartName="/xl/drawings/drawing42.xml" ContentType="application/vnd.openxmlformats-officedocument.drawing+xml"/>
  <Override PartName="/xl/charts/chart40.xml" ContentType="application/vnd.openxmlformats-officedocument.drawingml.chart+xml"/>
  <Override PartName="/xl/drawings/drawing43.xml" ContentType="application/vnd.openxmlformats-officedocument.drawing+xml"/>
  <Override PartName="/xl/charts/chart41.xml" ContentType="application/vnd.openxmlformats-officedocument.drawingml.chart+xml"/>
  <Override PartName="/xl/drawings/drawing44.xml" ContentType="application/vnd.openxmlformats-officedocument.drawing+xml"/>
  <Override PartName="/xl/charts/chart42.xml" ContentType="application/vnd.openxmlformats-officedocument.drawingml.chart+xml"/>
  <Override PartName="/xl/drawings/drawing45.xml" ContentType="application/vnd.openxmlformats-officedocument.drawing+xml"/>
  <Override PartName="/xl/charts/chart43.xml" ContentType="application/vnd.openxmlformats-officedocument.drawingml.chart+xml"/>
  <Override PartName="/xl/drawings/drawing46.xml" ContentType="application/vnd.openxmlformats-officedocument.drawing+xml"/>
  <Override PartName="/xl/charts/chart44.xml" ContentType="application/vnd.openxmlformats-officedocument.drawingml.chart+xml"/>
  <Override PartName="/xl/drawings/drawing47.xml" ContentType="application/vnd.openxmlformats-officedocument.drawing+xml"/>
  <Override PartName="/xl/charts/chart45.xml" ContentType="application/vnd.openxmlformats-officedocument.drawingml.chart+xml"/>
  <Override PartName="/xl/drawings/drawing48.xml" ContentType="application/vnd.openxmlformats-officedocument.drawing+xml"/>
  <Override PartName="/xl/charts/chart46.xml" ContentType="application/vnd.openxmlformats-officedocument.drawingml.chart+xml"/>
  <Override PartName="/xl/drawings/drawing49.xml" ContentType="application/vnd.openxmlformats-officedocument.drawing+xml"/>
  <Override PartName="/xl/charts/chart47.xml" ContentType="application/vnd.openxmlformats-officedocument.drawingml.chart+xml"/>
  <Override PartName="/xl/drawings/drawing50.xml" ContentType="application/vnd.openxmlformats-officedocument.drawing+xml"/>
  <Override PartName="/xl/charts/chart48.xml" ContentType="application/vnd.openxmlformats-officedocument.drawingml.chart+xml"/>
  <Override PartName="/xl/drawings/drawing51.xml" ContentType="application/vnd.openxmlformats-officedocument.drawing+xml"/>
  <Override PartName="/xl/charts/chart49.xml" ContentType="application/vnd.openxmlformats-officedocument.drawingml.chart+xml"/>
  <Override PartName="/xl/drawings/drawing5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xl/drawings/drawing2.xml" ContentType="application/vnd.openxmlformats-officedocument.drawingml.chartshapes+xml"/>
  <Override PartName="/xl/drawings/drawing30.xml" ContentType="application/vnd.openxmlformats-officedocument.drawingml.chartshap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publishItems="1"/>
  <bookViews>
    <workbookView xWindow="0" yWindow="0" windowWidth="15390" windowHeight="1230" tabRatio="799" firstSheet="19" activeTab="20"/>
  </bookViews>
  <sheets>
    <sheet name="Webgraph" sheetId="91" r:id="rId1"/>
    <sheet name="Web Graph Info." sheetId="83" r:id="rId2"/>
    <sheet name="METRO VS RURAL" sheetId="67" r:id="rId3"/>
    <sheet name="2011 County vs tarsalis graph" sheetId="82" r:id="rId4"/>
    <sheet name="2011 County vs. Tarsalis" sheetId="80" r:id="rId5"/>
    <sheet name="City tarsalis 2007-2011" sheetId="98" r:id="rId6"/>
    <sheet name="City vs. tarsalis" sheetId="1" r:id="rId7"/>
    <sheet name="City Vs. Tarsalis 2011 Graph" sheetId="116" r:id="rId8"/>
    <sheet name="City Vs. Tarsalis 2010 Graph" sheetId="108" r:id="rId9"/>
    <sheet name="City vs. Tarsalis 2008 graph" sheetId="106" r:id="rId10"/>
    <sheet name="City vs. Tarsalis 2009 Graph" sheetId="105" r:id="rId11"/>
    <sheet name="City vs. Tarsalis 2007 Graph" sheetId="107" r:id="rId12"/>
    <sheet name="Trollwood" sheetId="39" r:id="rId13"/>
    <sheet name="Trap 1" sheetId="2" r:id="rId14"/>
    <sheet name="1108 41st Ave. N" sheetId="40" r:id="rId15"/>
    <sheet name="Trap 2" sheetId="34" r:id="rId16"/>
    <sheet name="101 22nd Ave. N" sheetId="41" r:id="rId17"/>
    <sheet name="Trap 3" sheetId="33" r:id="rId18"/>
    <sheet name="1319 12th St. N" sheetId="42" r:id="rId19"/>
    <sheet name="Trap 4" sheetId="32" r:id="rId20"/>
    <sheet name="GPK 1602 43rd St. NW" sheetId="43" r:id="rId21"/>
    <sheet name="Trap 5" sheetId="31" r:id="rId22"/>
    <sheet name="1029 29th St. N " sheetId="44" r:id="rId23"/>
    <sheet name="Trap 6" sheetId="30" r:id="rId24"/>
    <sheet name="Oak Grove Park" sheetId="45" r:id="rId25"/>
    <sheet name="Trap 7" sheetId="29" r:id="rId26"/>
    <sheet name="Reiles Acres" sheetId="111" r:id="rId27"/>
    <sheet name="Trap 8" sheetId="112" r:id="rId28"/>
    <sheet name="279 Prairiewood Dr. SW" sheetId="46" r:id="rId29"/>
    <sheet name="Trap 9" sheetId="28" r:id="rId30"/>
    <sheet name="1741 49th St. S" sheetId="48" r:id="rId31"/>
    <sheet name="Trap 10" sheetId="26" r:id="rId32"/>
    <sheet name="1313 16 12 St. S" sheetId="49" r:id="rId33"/>
    <sheet name="Trap 11" sheetId="25" r:id="rId34"/>
    <sheet name="Red River Zoological Society" sheetId="50" r:id="rId35"/>
    <sheet name="Trap 12" sheetId="24" r:id="rId36"/>
    <sheet name="1812 25 12 Ave. S" sheetId="51" r:id="rId37"/>
    <sheet name="Trap 13" sheetId="23" r:id="rId38"/>
    <sheet name="Fargo Country Club" sheetId="52" r:id="rId39"/>
    <sheet name="Trap 14" sheetId="22" r:id="rId40"/>
    <sheet name="2202 34 12 Ave. S" sheetId="53" r:id="rId41"/>
    <sheet name="Trap 15" sheetId="21" r:id="rId42"/>
    <sheet name="Osgood Golf Course" sheetId="54" r:id="rId43"/>
    <sheet name="Trap 16" sheetId="20" r:id="rId44"/>
    <sheet name="1529 55th Ave. S" sheetId="55" r:id="rId45"/>
    <sheet name="Trap 17" sheetId="19" r:id="rId46"/>
    <sheet name="Timberline" sheetId="69" r:id="rId47"/>
    <sheet name="Trap 18 " sheetId="12" r:id="rId48"/>
    <sheet name="3379 Adams St S" sheetId="72" r:id="rId49"/>
    <sheet name="Trap 19" sheetId="9" r:id="rId50"/>
    <sheet name="Aquarius Dr, Round Hill" sheetId="113" r:id="rId51"/>
    <sheet name="Trap 20" sheetId="114" r:id="rId52"/>
    <sheet name="1523 4th Ave. E" sheetId="56" r:id="rId53"/>
    <sheet name="Trap 21" sheetId="18" r:id="rId54"/>
    <sheet name="453 20th Ave. East  " sheetId="57" r:id="rId55"/>
    <sheet name="Trap 22" sheetId="17" r:id="rId56"/>
    <sheet name="1051 38 12 Ave. W  " sheetId="58" r:id="rId57"/>
    <sheet name="Trap 23" sheetId="16" r:id="rId58"/>
    <sheet name="30 Park Drive" sheetId="60" r:id="rId59"/>
    <sheet name="Trap 24" sheetId="14" r:id="rId60"/>
    <sheet name="2640 Gress Ave NW" sheetId="59" r:id="rId61"/>
    <sheet name="Trap 25 " sheetId="15" r:id="rId62"/>
    <sheet name="Harwood" sheetId="68" r:id="rId63"/>
    <sheet name="Trap 26" sheetId="13" r:id="rId64"/>
    <sheet name="Arthur" sheetId="70" r:id="rId65"/>
    <sheet name="Trap 27" sheetId="11" r:id="rId66"/>
    <sheet name="Hunter" sheetId="89" r:id="rId67"/>
    <sheet name="Trap 28" sheetId="35" r:id="rId68"/>
    <sheet name="Gardner" sheetId="88" r:id="rId69"/>
    <sheet name="Trap 29 " sheetId="78" r:id="rId70"/>
    <sheet name="Erie" sheetId="92" r:id="rId71"/>
    <sheet name="Trap 30" sheetId="93" r:id="rId72"/>
    <sheet name="Mapleton" sheetId="94" r:id="rId73"/>
    <sheet name="Trap 31" sheetId="96" r:id="rId74"/>
    <sheet name="Amenia" sheetId="73" r:id="rId75"/>
    <sheet name="Trap 32" sheetId="8" r:id="rId76"/>
    <sheet name="Casselton" sheetId="71" r:id="rId77"/>
    <sheet name="Trap 33" sheetId="10" r:id="rId78"/>
    <sheet name="Leonard" sheetId="74" r:id="rId79"/>
    <sheet name="Trap 34" sheetId="7" r:id="rId80"/>
    <sheet name="Kindred" sheetId="75" r:id="rId81"/>
    <sheet name="Trap 35" sheetId="5" r:id="rId82"/>
    <sheet name="Horace" sheetId="87" r:id="rId83"/>
    <sheet name="Trap 36" sheetId="36" r:id="rId84"/>
    <sheet name="Bakke" sheetId="99" r:id="rId85"/>
    <sheet name="Trap 37" sheetId="100" r:id="rId86"/>
    <sheet name="N S W Fargo Aves." sheetId="109" r:id="rId87"/>
    <sheet name="Old webgraph" sheetId="110" r:id="rId88"/>
    <sheet name="All Graphs City " sheetId="115" r:id="rId89"/>
  </sheets>
  <calcPr calcId="145620"/>
</workbook>
</file>

<file path=xl/calcChain.xml><?xml version="1.0" encoding="utf-8"?>
<calcChain xmlns="http://schemas.openxmlformats.org/spreadsheetml/2006/main">
  <c r="T131" i="36" l="1"/>
  <c r="T130" i="96"/>
  <c r="T139" i="32"/>
  <c r="H128" i="1"/>
  <c r="V128" i="1"/>
  <c r="H129" i="1"/>
  <c r="V129" i="1"/>
  <c r="H130" i="1"/>
  <c r="V130" i="1"/>
  <c r="H131" i="1"/>
  <c r="V131" i="1"/>
  <c r="H132" i="1"/>
  <c r="V132" i="1"/>
  <c r="H133" i="1"/>
  <c r="V133" i="1"/>
  <c r="H134" i="1"/>
  <c r="V134" i="1"/>
  <c r="H135" i="1"/>
  <c r="V135" i="1"/>
  <c r="H136" i="1"/>
  <c r="V136" i="1"/>
  <c r="H137" i="1"/>
  <c r="V137" i="1"/>
  <c r="H138" i="1"/>
  <c r="V138" i="1"/>
  <c r="H139" i="1"/>
  <c r="V139" i="1"/>
  <c r="H140" i="1"/>
  <c r="V140" i="1"/>
  <c r="H141" i="1"/>
  <c r="V141" i="1"/>
  <c r="H142" i="1"/>
  <c r="V142" i="1"/>
  <c r="H127" i="1"/>
  <c r="S127" i="1"/>
  <c r="S128" i="1"/>
  <c r="S130" i="1"/>
  <c r="S131" i="1"/>
  <c r="S134" i="1"/>
  <c r="S135" i="1"/>
  <c r="S136" i="1"/>
  <c r="S137" i="1"/>
  <c r="S138" i="1"/>
  <c r="S139" i="1"/>
  <c r="S140" i="1"/>
  <c r="S141" i="1"/>
  <c r="S142" i="1"/>
  <c r="T99" i="100"/>
  <c r="T133" i="26"/>
  <c r="E117" i="80"/>
  <c r="G117" i="80"/>
  <c r="K117" i="80"/>
  <c r="E118" i="80"/>
  <c r="G118" i="80"/>
  <c r="K118" i="80"/>
  <c r="E119" i="80"/>
  <c r="G119" i="80"/>
  <c r="K119" i="80"/>
  <c r="E120" i="80"/>
  <c r="E121" i="80"/>
  <c r="G121" i="80"/>
  <c r="K121" i="80"/>
  <c r="E122" i="80"/>
  <c r="G122" i="80"/>
  <c r="K122" i="80"/>
  <c r="E123" i="80"/>
  <c r="E124" i="80"/>
  <c r="G124" i="80"/>
  <c r="K124" i="80"/>
  <c r="E125" i="80"/>
  <c r="G125" i="80"/>
  <c r="K125" i="80"/>
  <c r="E126" i="80"/>
  <c r="G126" i="80"/>
  <c r="K126" i="80"/>
  <c r="E127" i="80"/>
  <c r="E128" i="80"/>
  <c r="E129" i="80"/>
  <c r="G129" i="80"/>
  <c r="K129" i="80"/>
  <c r="E130" i="80"/>
  <c r="G130" i="80"/>
  <c r="K130" i="80"/>
  <c r="E131" i="80"/>
  <c r="E132" i="80"/>
  <c r="E133" i="80"/>
  <c r="G133" i="80"/>
  <c r="K133" i="80"/>
  <c r="E134" i="80"/>
  <c r="G134" i="80"/>
  <c r="K134" i="80"/>
  <c r="E135" i="80"/>
  <c r="E136" i="80"/>
  <c r="E137" i="80"/>
  <c r="G137" i="80"/>
  <c r="K137" i="80"/>
  <c r="E138" i="80"/>
  <c r="G138" i="80"/>
  <c r="K138" i="80"/>
  <c r="E139" i="80"/>
  <c r="E140" i="80"/>
  <c r="E141" i="80"/>
  <c r="G141" i="80"/>
  <c r="K141" i="80"/>
  <c r="E142" i="80"/>
  <c r="G142" i="80"/>
  <c r="K142" i="80"/>
  <c r="E143" i="80"/>
  <c r="E144" i="80"/>
  <c r="E145" i="80"/>
  <c r="G145" i="80"/>
  <c r="K145" i="80"/>
  <c r="E146" i="80"/>
  <c r="G146" i="80"/>
  <c r="K146" i="80"/>
  <c r="E147" i="80"/>
  <c r="E148" i="80"/>
  <c r="E149" i="80"/>
  <c r="G149" i="80"/>
  <c r="K149" i="80"/>
  <c r="E150" i="80"/>
  <c r="G150" i="80"/>
  <c r="K150" i="80"/>
  <c r="G120" i="80"/>
  <c r="K120" i="80"/>
  <c r="G123" i="80"/>
  <c r="G127" i="80"/>
  <c r="K127" i="80"/>
  <c r="G128" i="80"/>
  <c r="K128" i="80"/>
  <c r="G131" i="80"/>
  <c r="G132" i="80"/>
  <c r="K132" i="80"/>
  <c r="G135" i="80"/>
  <c r="K135" i="80"/>
  <c r="G136" i="80"/>
  <c r="K136" i="80"/>
  <c r="G139" i="80"/>
  <c r="G140" i="80"/>
  <c r="K140" i="80"/>
  <c r="G143" i="80"/>
  <c r="K143" i="80"/>
  <c r="G144" i="80"/>
  <c r="K144" i="80"/>
  <c r="G147" i="80"/>
  <c r="G148" i="80"/>
  <c r="K148" i="80"/>
  <c r="E116" i="80"/>
  <c r="G116" i="80"/>
  <c r="K116" i="80"/>
  <c r="K123" i="80"/>
  <c r="K131" i="80"/>
  <c r="K139" i="80"/>
  <c r="K147" i="80"/>
  <c r="T129" i="34"/>
  <c r="T130" i="34"/>
  <c r="T131" i="34"/>
  <c r="T132" i="34"/>
  <c r="T114" i="36"/>
  <c r="T126" i="25"/>
  <c r="T125" i="26"/>
  <c r="T123" i="31"/>
  <c r="T124" i="31"/>
  <c r="T122" i="34"/>
  <c r="V122" i="34"/>
  <c r="T123" i="34"/>
  <c r="V123" i="34"/>
  <c r="T124" i="34"/>
  <c r="V124" i="34"/>
  <c r="T121" i="20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S126" i="1"/>
  <c r="T113" i="28"/>
  <c r="T89" i="100"/>
  <c r="T111" i="30"/>
  <c r="T108" i="30"/>
  <c r="V111" i="83"/>
  <c r="V112" i="83"/>
  <c r="V113" i="83"/>
  <c r="V114" i="83"/>
  <c r="V115" i="83"/>
  <c r="V116" i="83"/>
  <c r="V117" i="83"/>
  <c r="V118" i="83"/>
  <c r="V119" i="83"/>
  <c r="V120" i="83"/>
  <c r="V121" i="83"/>
  <c r="V122" i="83"/>
  <c r="V123" i="83"/>
  <c r="V124" i="83"/>
  <c r="V125" i="83"/>
  <c r="V126" i="83"/>
  <c r="V127" i="83"/>
  <c r="V128" i="83"/>
  <c r="V129" i="83"/>
  <c r="V130" i="83"/>
  <c r="V131" i="83"/>
  <c r="V132" i="83"/>
  <c r="V133" i="83"/>
  <c r="V134" i="83"/>
  <c r="V135" i="83"/>
  <c r="V136" i="83"/>
  <c r="V137" i="83"/>
  <c r="V138" i="83"/>
  <c r="V139" i="83"/>
  <c r="V140" i="83"/>
  <c r="V141" i="83"/>
  <c r="V142" i="83"/>
  <c r="V143" i="83"/>
  <c r="V144" i="83"/>
  <c r="V145" i="83"/>
  <c r="V146" i="83"/>
  <c r="V147" i="83"/>
  <c r="V148" i="83"/>
  <c r="V149" i="83"/>
  <c r="V150" i="83"/>
  <c r="V100" i="83"/>
  <c r="V101" i="83"/>
  <c r="V102" i="83"/>
  <c r="V103" i="83"/>
  <c r="V104" i="83"/>
  <c r="V105" i="83"/>
  <c r="V106" i="83"/>
  <c r="V107" i="83"/>
  <c r="V108" i="83"/>
  <c r="V109" i="83"/>
  <c r="V110" i="83"/>
  <c r="T108" i="112"/>
  <c r="T108" i="33"/>
  <c r="T107" i="25"/>
  <c r="T107" i="26"/>
  <c r="T104" i="25"/>
  <c r="T104" i="34"/>
  <c r="T101" i="114"/>
  <c r="V99" i="83"/>
  <c r="V98" i="83"/>
  <c r="T100" i="30"/>
  <c r="V97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V37" i="83"/>
  <c r="V38" i="83"/>
  <c r="V39" i="83"/>
  <c r="V41" i="83"/>
  <c r="V42" i="83"/>
  <c r="V43" i="83"/>
  <c r="V44" i="83"/>
  <c r="V45" i="83"/>
  <c r="V46" i="83"/>
  <c r="V48" i="83"/>
  <c r="V49" i="83"/>
  <c r="V50" i="83"/>
  <c r="V51" i="83"/>
  <c r="V52" i="83"/>
  <c r="V54" i="83"/>
  <c r="V56" i="83"/>
  <c r="V57" i="83"/>
  <c r="V58" i="83"/>
  <c r="V59" i="83"/>
  <c r="V60" i="83"/>
  <c r="V61" i="83"/>
  <c r="V62" i="83"/>
  <c r="V63" i="83"/>
  <c r="V64" i="83"/>
  <c r="V65" i="83"/>
  <c r="V66" i="83"/>
  <c r="V67" i="83"/>
  <c r="V68" i="83"/>
  <c r="V69" i="83"/>
  <c r="V70" i="83"/>
  <c r="V71" i="83"/>
  <c r="V72" i="83"/>
  <c r="V73" i="83"/>
  <c r="V74" i="83"/>
  <c r="V75" i="83"/>
  <c r="V76" i="83"/>
  <c r="V77" i="83"/>
  <c r="V78" i="83"/>
  <c r="V79" i="83"/>
  <c r="V80" i="83"/>
  <c r="V81" i="83"/>
  <c r="V82" i="83"/>
  <c r="V83" i="83"/>
  <c r="V84" i="83"/>
  <c r="V85" i="83"/>
  <c r="V86" i="83"/>
  <c r="V87" i="83"/>
  <c r="V88" i="83"/>
  <c r="V89" i="83"/>
  <c r="V90" i="83"/>
  <c r="V91" i="83"/>
  <c r="V92" i="83"/>
  <c r="V93" i="83"/>
  <c r="V94" i="83"/>
  <c r="V95" i="83"/>
  <c r="V96" i="83"/>
  <c r="V21" i="83"/>
  <c r="T97" i="31"/>
  <c r="T94" i="23"/>
  <c r="T93" i="20"/>
  <c r="T92" i="16"/>
  <c r="T79" i="78"/>
  <c r="T80" i="13"/>
  <c r="T91" i="25"/>
  <c r="T91" i="26"/>
  <c r="H82" i="1"/>
  <c r="H83" i="1"/>
  <c r="T87" i="18"/>
  <c r="T76" i="9"/>
  <c r="T86" i="24"/>
  <c r="T85" i="14"/>
  <c r="T85" i="33"/>
  <c r="E69" i="80"/>
  <c r="T84" i="25"/>
  <c r="E67" i="80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6" i="1"/>
  <c r="V82" i="1"/>
  <c r="V83" i="1"/>
  <c r="V95" i="1"/>
  <c r="V12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6" i="1"/>
  <c r="S82" i="1"/>
  <c r="S83" i="1"/>
  <c r="S95" i="1"/>
  <c r="S9" i="1"/>
  <c r="V44" i="1"/>
  <c r="E65" i="80"/>
  <c r="E66" i="80"/>
  <c r="E68" i="80"/>
  <c r="E70" i="80"/>
  <c r="E71" i="80"/>
  <c r="E72" i="80"/>
  <c r="E73" i="80"/>
  <c r="E74" i="80"/>
  <c r="E75" i="80"/>
  <c r="E76" i="80"/>
  <c r="E77" i="80"/>
  <c r="E78" i="80"/>
  <c r="E79" i="80"/>
  <c r="E80" i="80"/>
  <c r="E81" i="80"/>
  <c r="E82" i="80"/>
  <c r="E83" i="80"/>
  <c r="E84" i="80"/>
  <c r="E85" i="80"/>
  <c r="E86" i="80"/>
  <c r="E87" i="80"/>
  <c r="E89" i="80"/>
  <c r="E90" i="80"/>
  <c r="E91" i="80"/>
  <c r="E92" i="80"/>
  <c r="E93" i="80"/>
  <c r="E94" i="80"/>
  <c r="E95" i="80"/>
  <c r="E97" i="80"/>
  <c r="E98" i="80"/>
  <c r="E102" i="80"/>
  <c r="E103" i="80"/>
  <c r="E104" i="80"/>
  <c r="E105" i="80"/>
  <c r="E106" i="80"/>
  <c r="E107" i="80"/>
  <c r="E108" i="80"/>
  <c r="E109" i="80"/>
  <c r="E110" i="80"/>
  <c r="E111" i="80"/>
  <c r="E112" i="80"/>
  <c r="E113" i="80"/>
  <c r="E114" i="80"/>
  <c r="E115" i="80"/>
  <c r="E64" i="80"/>
  <c r="H72" i="1"/>
  <c r="V72" i="1"/>
  <c r="H73" i="1"/>
  <c r="V73" i="1"/>
  <c r="H74" i="1"/>
  <c r="S74" i="1"/>
  <c r="H75" i="1"/>
  <c r="V75" i="1"/>
  <c r="H77" i="1"/>
  <c r="S77" i="1"/>
  <c r="H78" i="1"/>
  <c r="V78" i="1"/>
  <c r="H79" i="1"/>
  <c r="V79" i="1"/>
  <c r="H80" i="1"/>
  <c r="S80" i="1"/>
  <c r="H81" i="1"/>
  <c r="S81" i="1"/>
  <c r="H84" i="1"/>
  <c r="V84" i="1"/>
  <c r="H85" i="1"/>
  <c r="V85" i="1"/>
  <c r="H86" i="1"/>
  <c r="V86" i="1"/>
  <c r="H87" i="1"/>
  <c r="V87" i="1"/>
  <c r="H88" i="1"/>
  <c r="V88" i="1"/>
  <c r="H89" i="1"/>
  <c r="V89" i="1"/>
  <c r="H90" i="1"/>
  <c r="V90" i="1"/>
  <c r="H91" i="1"/>
  <c r="V91" i="1"/>
  <c r="H92" i="1"/>
  <c r="S92" i="1"/>
  <c r="H93" i="1"/>
  <c r="V93" i="1"/>
  <c r="H94" i="1"/>
  <c r="V94" i="1"/>
  <c r="H96" i="1"/>
  <c r="V96" i="1"/>
  <c r="H97" i="1"/>
  <c r="V97" i="1"/>
  <c r="H98" i="1"/>
  <c r="V98" i="1"/>
  <c r="H99" i="1"/>
  <c r="V99" i="1"/>
  <c r="H100" i="1"/>
  <c r="V100" i="1"/>
  <c r="H101" i="1"/>
  <c r="V101" i="1"/>
  <c r="H102" i="1"/>
  <c r="V102" i="1"/>
  <c r="H103" i="1"/>
  <c r="V103" i="1"/>
  <c r="H104" i="1"/>
  <c r="S104" i="1"/>
  <c r="H105" i="1"/>
  <c r="V105" i="1"/>
  <c r="S106" i="1"/>
  <c r="V107" i="1"/>
  <c r="S108" i="1"/>
  <c r="V109" i="1"/>
  <c r="S110" i="1"/>
  <c r="V111" i="1"/>
  <c r="S112" i="1"/>
  <c r="V113" i="1"/>
  <c r="S114" i="1"/>
  <c r="V115" i="1"/>
  <c r="S116" i="1"/>
  <c r="V117" i="1"/>
  <c r="S118" i="1"/>
  <c r="V119" i="1"/>
  <c r="S120" i="1"/>
  <c r="V121" i="1"/>
  <c r="S122" i="1"/>
  <c r="V123" i="1"/>
  <c r="S124" i="1"/>
  <c r="V125" i="1"/>
  <c r="H71" i="1"/>
  <c r="V71" i="1"/>
  <c r="T70" i="12"/>
  <c r="V70" i="12"/>
  <c r="T69" i="12"/>
  <c r="V69" i="12"/>
  <c r="S125" i="1"/>
  <c r="S123" i="1"/>
  <c r="S121" i="1"/>
  <c r="S119" i="1"/>
  <c r="S117" i="1"/>
  <c r="S115" i="1"/>
  <c r="S113" i="1"/>
  <c r="S111" i="1"/>
  <c r="S109" i="1"/>
  <c r="S107" i="1"/>
  <c r="S105" i="1"/>
  <c r="S103" i="1"/>
  <c r="S90" i="1"/>
  <c r="S73" i="1"/>
  <c r="S71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S72" i="1"/>
  <c r="S102" i="1"/>
  <c r="S100" i="1"/>
  <c r="S99" i="1"/>
  <c r="S101" i="1"/>
  <c r="S98" i="1"/>
  <c r="S97" i="1"/>
  <c r="S96" i="1"/>
  <c r="S93" i="1"/>
  <c r="S94" i="1"/>
  <c r="V92" i="1"/>
  <c r="S91" i="1"/>
  <c r="S89" i="1"/>
  <c r="S88" i="1"/>
  <c r="S87" i="1"/>
  <c r="S86" i="1"/>
  <c r="S85" i="1"/>
  <c r="S84" i="1"/>
  <c r="V81" i="1"/>
  <c r="S79" i="1"/>
  <c r="V80" i="1"/>
  <c r="S78" i="1"/>
  <c r="V77" i="1"/>
  <c r="S75" i="1"/>
  <c r="V74" i="1"/>
  <c r="T68" i="35"/>
  <c r="T79" i="2"/>
  <c r="T62" i="12"/>
  <c r="G63" i="1"/>
  <c r="T59" i="10"/>
  <c r="T55" i="7"/>
  <c r="T54" i="96"/>
  <c r="V54" i="96"/>
  <c r="T51" i="11"/>
  <c r="T62" i="33"/>
  <c r="T64" i="32"/>
  <c r="T58" i="112"/>
  <c r="T59" i="112"/>
  <c r="T60" i="112"/>
  <c r="T61" i="112"/>
  <c r="T62" i="112"/>
  <c r="T63" i="112"/>
  <c r="T64" i="112"/>
  <c r="T65" i="112"/>
  <c r="T66" i="112"/>
  <c r="T67" i="112"/>
  <c r="T58" i="33"/>
  <c r="T58" i="34"/>
  <c r="T58" i="2"/>
  <c r="T59" i="2"/>
  <c r="T60" i="2"/>
  <c r="T61" i="2"/>
  <c r="G55" i="83"/>
  <c r="H55" i="83"/>
  <c r="T57" i="16"/>
  <c r="T57" i="19"/>
  <c r="V55" i="83"/>
  <c r="T44" i="36"/>
  <c r="T56" i="17"/>
  <c r="T38" i="12"/>
  <c r="T48" i="31"/>
  <c r="T45" i="34"/>
  <c r="T45" i="2"/>
  <c r="T34" i="36"/>
  <c r="G47" i="83"/>
  <c r="V47" i="83"/>
  <c r="G53" i="83"/>
  <c r="V53" i="83"/>
  <c r="G40" i="83"/>
  <c r="V40" i="83"/>
  <c r="G7" i="80"/>
  <c r="G8" i="80"/>
  <c r="G9" i="80"/>
  <c r="G10" i="80"/>
  <c r="G11" i="80"/>
  <c r="G12" i="80"/>
  <c r="G13" i="80"/>
  <c r="G14" i="80"/>
  <c r="G15" i="80"/>
  <c r="G16" i="80"/>
  <c r="G17" i="80"/>
  <c r="G18" i="80"/>
  <c r="G19" i="80"/>
  <c r="G20" i="80"/>
  <c r="G21" i="80"/>
  <c r="G22" i="80"/>
  <c r="G23" i="80"/>
  <c r="G24" i="80"/>
  <c r="G25" i="80"/>
  <c r="G26" i="80"/>
  <c r="G27" i="80"/>
  <c r="G28" i="80"/>
  <c r="G29" i="80"/>
  <c r="K29" i="80"/>
  <c r="G30" i="80"/>
  <c r="G31" i="80"/>
  <c r="G32" i="80"/>
  <c r="G33" i="80"/>
  <c r="K33" i="80"/>
  <c r="G34" i="80"/>
  <c r="G35" i="80"/>
  <c r="G36" i="80"/>
  <c r="G37" i="80"/>
  <c r="K37" i="80"/>
  <c r="G38" i="80"/>
  <c r="G39" i="80"/>
  <c r="G40" i="80"/>
  <c r="G41" i="80"/>
  <c r="G42" i="80"/>
  <c r="K42" i="80"/>
  <c r="G43" i="80"/>
  <c r="G44" i="80"/>
  <c r="G45" i="80"/>
  <c r="G46" i="80"/>
  <c r="K46" i="80"/>
  <c r="G47" i="80"/>
  <c r="G48" i="80"/>
  <c r="G49" i="80"/>
  <c r="K49" i="80"/>
  <c r="G50" i="80"/>
  <c r="K50" i="80"/>
  <c r="G51" i="80"/>
  <c r="G52" i="80"/>
  <c r="G53" i="80"/>
  <c r="K53" i="80"/>
  <c r="G54" i="80"/>
  <c r="G55" i="80"/>
  <c r="G56" i="80"/>
  <c r="G57" i="80"/>
  <c r="K57" i="80"/>
  <c r="G58" i="80"/>
  <c r="K58" i="80"/>
  <c r="G59" i="80"/>
  <c r="G60" i="80"/>
  <c r="G61" i="80"/>
  <c r="G62" i="80"/>
  <c r="G63" i="80"/>
  <c r="G64" i="80"/>
  <c r="G65" i="80"/>
  <c r="G66" i="80"/>
  <c r="G67" i="80"/>
  <c r="G68" i="80"/>
  <c r="G69" i="80"/>
  <c r="G70" i="80"/>
  <c r="K70" i="80"/>
  <c r="G71" i="80"/>
  <c r="G72" i="80"/>
  <c r="G73" i="80"/>
  <c r="G74" i="80"/>
  <c r="K74" i="80"/>
  <c r="G75" i="80"/>
  <c r="G76" i="80"/>
  <c r="K76" i="80"/>
  <c r="G77" i="80"/>
  <c r="K77" i="80"/>
  <c r="G78" i="80"/>
  <c r="G79" i="80"/>
  <c r="G80" i="80"/>
  <c r="G81" i="80"/>
  <c r="K81" i="80"/>
  <c r="G82" i="80"/>
  <c r="G83" i="80"/>
  <c r="G84" i="80"/>
  <c r="G85" i="80"/>
  <c r="K85" i="80"/>
  <c r="G86" i="80"/>
  <c r="G87" i="80"/>
  <c r="G88" i="80"/>
  <c r="G89" i="80"/>
  <c r="K89" i="80"/>
  <c r="G90" i="80"/>
  <c r="G91" i="80"/>
  <c r="G92" i="80"/>
  <c r="G93" i="80"/>
  <c r="K93" i="80"/>
  <c r="G94" i="80"/>
  <c r="G95" i="80"/>
  <c r="G96" i="80"/>
  <c r="K96" i="80"/>
  <c r="G97" i="80"/>
  <c r="K97" i="80"/>
  <c r="G98" i="80"/>
  <c r="G99" i="80"/>
  <c r="G100" i="80"/>
  <c r="G101" i="80"/>
  <c r="G102" i="80"/>
  <c r="G103" i="80"/>
  <c r="G104" i="80"/>
  <c r="G105" i="80"/>
  <c r="G106" i="80"/>
  <c r="G107" i="80"/>
  <c r="G108" i="80"/>
  <c r="G109" i="80"/>
  <c r="G110" i="80"/>
  <c r="G111" i="80"/>
  <c r="G112" i="80"/>
  <c r="G113" i="80"/>
  <c r="G114" i="80"/>
  <c r="G115" i="80"/>
  <c r="G6" i="80"/>
  <c r="T42" i="2"/>
  <c r="T22" i="8"/>
  <c r="T24" i="8"/>
  <c r="V24" i="8"/>
  <c r="T25" i="8"/>
  <c r="V25" i="8"/>
  <c r="T26" i="8"/>
  <c r="V26" i="8"/>
  <c r="T27" i="8"/>
  <c r="V27" i="8"/>
  <c r="T28" i="8"/>
  <c r="V28" i="8"/>
  <c r="T29" i="8"/>
  <c r="V29" i="8"/>
  <c r="T30" i="8"/>
  <c r="V30" i="8"/>
  <c r="T31" i="8"/>
  <c r="V31" i="8"/>
  <c r="T32" i="8"/>
  <c r="V32" i="8"/>
  <c r="T33" i="8"/>
  <c r="V33" i="8"/>
  <c r="T34" i="8"/>
  <c r="V34" i="8"/>
  <c r="T35" i="8"/>
  <c r="V35" i="8"/>
  <c r="T36" i="8"/>
  <c r="V36" i="8"/>
  <c r="T37" i="8"/>
  <c r="V37" i="8"/>
  <c r="T38" i="8"/>
  <c r="V38" i="8"/>
  <c r="T39" i="8"/>
  <c r="V39" i="8"/>
  <c r="T40" i="8"/>
  <c r="V40" i="8"/>
  <c r="T41" i="8"/>
  <c r="V41" i="8"/>
  <c r="T42" i="8"/>
  <c r="V42" i="8"/>
  <c r="T43" i="8"/>
  <c r="V43" i="8"/>
  <c r="T44" i="8"/>
  <c r="V44" i="8"/>
  <c r="T45" i="8"/>
  <c r="V45" i="8"/>
  <c r="T46" i="8"/>
  <c r="V46" i="8"/>
  <c r="T47" i="8"/>
  <c r="T48" i="8"/>
  <c r="V48" i="8"/>
  <c r="T49" i="8"/>
  <c r="V49" i="8"/>
  <c r="T50" i="8"/>
  <c r="V50" i="8"/>
  <c r="T51" i="8"/>
  <c r="V51" i="8"/>
  <c r="T52" i="8"/>
  <c r="V52" i="8"/>
  <c r="T53" i="8"/>
  <c r="V53" i="8"/>
  <c r="T54" i="8"/>
  <c r="V54" i="8"/>
  <c r="T55" i="8"/>
  <c r="V55" i="8"/>
  <c r="T56" i="8"/>
  <c r="V56" i="8"/>
  <c r="T57" i="8"/>
  <c r="V57" i="8"/>
  <c r="T58" i="8"/>
  <c r="V58" i="8"/>
  <c r="T59" i="8"/>
  <c r="V59" i="8"/>
  <c r="T60" i="8"/>
  <c r="V60" i="8"/>
  <c r="T61" i="8"/>
  <c r="V61" i="8"/>
  <c r="T62" i="8"/>
  <c r="V62" i="8"/>
  <c r="T63" i="8"/>
  <c r="V63" i="8"/>
  <c r="T64" i="8"/>
  <c r="V64" i="8"/>
  <c r="T65" i="8"/>
  <c r="V65" i="8"/>
  <c r="T66" i="8"/>
  <c r="V66" i="8"/>
  <c r="T67" i="8"/>
  <c r="V67" i="8"/>
  <c r="T68" i="8"/>
  <c r="V68" i="8"/>
  <c r="T69" i="8"/>
  <c r="V69" i="8"/>
  <c r="T70" i="8"/>
  <c r="V70" i="8"/>
  <c r="T71" i="8"/>
  <c r="V71" i="8"/>
  <c r="T72" i="8"/>
  <c r="V72" i="8"/>
  <c r="T73" i="8"/>
  <c r="V73" i="8"/>
  <c r="T74" i="8"/>
  <c r="V74" i="8"/>
  <c r="T75" i="8"/>
  <c r="V75" i="8"/>
  <c r="T76" i="8"/>
  <c r="V76" i="8"/>
  <c r="T77" i="8"/>
  <c r="V77" i="8"/>
  <c r="T78" i="8"/>
  <c r="V78" i="8"/>
  <c r="T79" i="8"/>
  <c r="V79" i="8"/>
  <c r="T80" i="8"/>
  <c r="V80" i="8"/>
  <c r="T81" i="8"/>
  <c r="V81" i="8"/>
  <c r="T82" i="8"/>
  <c r="V82" i="8"/>
  <c r="T83" i="8"/>
  <c r="V83" i="8"/>
  <c r="T84" i="8"/>
  <c r="V84" i="8"/>
  <c r="T85" i="8"/>
  <c r="V85" i="8"/>
  <c r="T86" i="8"/>
  <c r="V86" i="8"/>
  <c r="T87" i="8"/>
  <c r="V87" i="8"/>
  <c r="T88" i="8"/>
  <c r="V88" i="8"/>
  <c r="T89" i="8"/>
  <c r="V89" i="8"/>
  <c r="T90" i="8"/>
  <c r="V90" i="8"/>
  <c r="T91" i="8"/>
  <c r="V91" i="8"/>
  <c r="T92" i="8"/>
  <c r="V92" i="8"/>
  <c r="T93" i="8"/>
  <c r="V93" i="8"/>
  <c r="T94" i="8"/>
  <c r="V94" i="8"/>
  <c r="T95" i="8"/>
  <c r="V95" i="8"/>
  <c r="T96" i="8"/>
  <c r="V96" i="8"/>
  <c r="T97" i="8"/>
  <c r="V97" i="8"/>
  <c r="T98" i="8"/>
  <c r="V98" i="8"/>
  <c r="T99" i="8"/>
  <c r="V99" i="8"/>
  <c r="T100" i="8"/>
  <c r="V100" i="8"/>
  <c r="T101" i="8"/>
  <c r="V101" i="8"/>
  <c r="T102" i="8"/>
  <c r="V102" i="8"/>
  <c r="T103" i="8"/>
  <c r="V103" i="8"/>
  <c r="T104" i="8"/>
  <c r="V104" i="8"/>
  <c r="T105" i="8"/>
  <c r="V105" i="8"/>
  <c r="T106" i="8"/>
  <c r="V106" i="8"/>
  <c r="T107" i="8"/>
  <c r="V107" i="8"/>
  <c r="T108" i="8"/>
  <c r="V108" i="8"/>
  <c r="T109" i="8"/>
  <c r="V109" i="8"/>
  <c r="T110" i="8"/>
  <c r="V110" i="8"/>
  <c r="T111" i="8"/>
  <c r="V111" i="8"/>
  <c r="T112" i="8"/>
  <c r="V112" i="8"/>
  <c r="T113" i="8"/>
  <c r="V113" i="8"/>
  <c r="T114" i="8"/>
  <c r="V114" i="8"/>
  <c r="T115" i="8"/>
  <c r="V115" i="8"/>
  <c r="T116" i="8"/>
  <c r="V116" i="8"/>
  <c r="T117" i="8"/>
  <c r="V117" i="8"/>
  <c r="T118" i="8"/>
  <c r="V118" i="8"/>
  <c r="T119" i="8"/>
  <c r="V119" i="8"/>
  <c r="T120" i="8"/>
  <c r="V120" i="8"/>
  <c r="T121" i="8"/>
  <c r="V121" i="8"/>
  <c r="T122" i="8"/>
  <c r="V122" i="8"/>
  <c r="T123" i="8"/>
  <c r="V123" i="8"/>
  <c r="T124" i="8"/>
  <c r="V124" i="8"/>
  <c r="T125" i="8"/>
  <c r="V125" i="8"/>
  <c r="T126" i="8"/>
  <c r="V126" i="8"/>
  <c r="T127" i="8"/>
  <c r="V127" i="8"/>
  <c r="T128" i="8"/>
  <c r="V128" i="8"/>
  <c r="T129" i="8"/>
  <c r="V129" i="8"/>
  <c r="T130" i="8"/>
  <c r="V130" i="8"/>
  <c r="T131" i="8"/>
  <c r="V131" i="8"/>
  <c r="T132" i="8"/>
  <c r="V132" i="8"/>
  <c r="T133" i="8"/>
  <c r="V133" i="8"/>
  <c r="T134" i="8"/>
  <c r="V134" i="8"/>
  <c r="T135" i="8"/>
  <c r="V135" i="8"/>
  <c r="T136" i="8"/>
  <c r="V136" i="8"/>
  <c r="T137" i="8"/>
  <c r="V137" i="8"/>
  <c r="T138" i="8"/>
  <c r="V138" i="8"/>
  <c r="T23" i="8"/>
  <c r="T30" i="9"/>
  <c r="T27" i="36"/>
  <c r="V27" i="36"/>
  <c r="T25" i="13"/>
  <c r="V25" i="13"/>
  <c r="T26" i="13"/>
  <c r="T27" i="13"/>
  <c r="T28" i="13"/>
  <c r="V28" i="13"/>
  <c r="T29" i="13"/>
  <c r="V29" i="13"/>
  <c r="T30" i="13"/>
  <c r="T31" i="13"/>
  <c r="T32" i="13"/>
  <c r="V32" i="13"/>
  <c r="T33" i="13"/>
  <c r="V33" i="13"/>
  <c r="T34" i="13"/>
  <c r="T35" i="13"/>
  <c r="T36" i="13"/>
  <c r="V36" i="13"/>
  <c r="T37" i="13"/>
  <c r="V37" i="13"/>
  <c r="T38" i="13"/>
  <c r="T39" i="13"/>
  <c r="T40" i="13"/>
  <c r="V40" i="13"/>
  <c r="T41" i="13"/>
  <c r="V41" i="13"/>
  <c r="T42" i="13"/>
  <c r="T43" i="13"/>
  <c r="T44" i="13"/>
  <c r="V44" i="13"/>
  <c r="T45" i="13"/>
  <c r="V45" i="13"/>
  <c r="T46" i="13"/>
  <c r="T47" i="13"/>
  <c r="T48" i="13"/>
  <c r="V48" i="13"/>
  <c r="T49" i="13"/>
  <c r="V49" i="13"/>
  <c r="T50" i="13"/>
  <c r="T51" i="13"/>
  <c r="V51" i="13"/>
  <c r="T52" i="13"/>
  <c r="V52" i="13"/>
  <c r="T53" i="13"/>
  <c r="T54" i="13"/>
  <c r="T55" i="13"/>
  <c r="V55" i="13"/>
  <c r="T56" i="13"/>
  <c r="V56" i="13"/>
  <c r="T57" i="13"/>
  <c r="V57" i="13"/>
  <c r="T58" i="13"/>
  <c r="T59" i="13"/>
  <c r="V59" i="13"/>
  <c r="T60" i="13"/>
  <c r="T62" i="13"/>
  <c r="V61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V74" i="13"/>
  <c r="T75" i="13"/>
  <c r="V75" i="13"/>
  <c r="T76" i="13"/>
  <c r="V76" i="13"/>
  <c r="T77" i="13"/>
  <c r="V77" i="13"/>
  <c r="T78" i="13"/>
  <c r="V78" i="13"/>
  <c r="T79" i="13"/>
  <c r="V79" i="13"/>
  <c r="T81" i="13"/>
  <c r="T82" i="13"/>
  <c r="V82" i="13"/>
  <c r="T83" i="13"/>
  <c r="T84" i="13"/>
  <c r="T85" i="13"/>
  <c r="T86" i="13"/>
  <c r="V86" i="13"/>
  <c r="T87" i="13"/>
  <c r="T88" i="13"/>
  <c r="V88" i="13"/>
  <c r="T89" i="13"/>
  <c r="V89" i="13"/>
  <c r="T90" i="13"/>
  <c r="V90" i="13"/>
  <c r="T91" i="13"/>
  <c r="T92" i="13"/>
  <c r="T93" i="13"/>
  <c r="V93" i="13"/>
  <c r="T94" i="13"/>
  <c r="V94" i="13"/>
  <c r="T95" i="13"/>
  <c r="T96" i="13"/>
  <c r="T97" i="13"/>
  <c r="V97" i="13"/>
  <c r="T98" i="13"/>
  <c r="V98" i="13"/>
  <c r="T99" i="13"/>
  <c r="T100" i="13"/>
  <c r="T101" i="13"/>
  <c r="V101" i="13"/>
  <c r="T102" i="13"/>
  <c r="V102" i="13"/>
  <c r="T103" i="13"/>
  <c r="T104" i="13"/>
  <c r="T105" i="13"/>
  <c r="V105" i="13"/>
  <c r="T106" i="13"/>
  <c r="V106" i="13"/>
  <c r="T107" i="13"/>
  <c r="T108" i="13"/>
  <c r="T109" i="13"/>
  <c r="V109" i="13"/>
  <c r="T110" i="13"/>
  <c r="V110" i="13"/>
  <c r="T111" i="13"/>
  <c r="T112" i="13"/>
  <c r="T113" i="13"/>
  <c r="V113" i="13"/>
  <c r="T114" i="13"/>
  <c r="V114" i="13"/>
  <c r="T115" i="13"/>
  <c r="T116" i="13"/>
  <c r="V116" i="13"/>
  <c r="T117" i="13"/>
  <c r="V117" i="13"/>
  <c r="T118" i="13"/>
  <c r="V118" i="13"/>
  <c r="T119" i="13"/>
  <c r="T120" i="13"/>
  <c r="T121" i="13"/>
  <c r="V121" i="13"/>
  <c r="T122" i="13"/>
  <c r="V122" i="13"/>
  <c r="T123" i="13"/>
  <c r="T124" i="13"/>
  <c r="T125" i="13"/>
  <c r="V125" i="13"/>
  <c r="T126" i="13"/>
  <c r="V126" i="13"/>
  <c r="T127" i="13"/>
  <c r="T128" i="13"/>
  <c r="V128" i="13"/>
  <c r="T129" i="13"/>
  <c r="V129" i="13"/>
  <c r="T130" i="13"/>
  <c r="V130" i="13"/>
  <c r="T131" i="13"/>
  <c r="T132" i="13"/>
  <c r="T133" i="13"/>
  <c r="V133" i="13"/>
  <c r="T134" i="13"/>
  <c r="V134" i="13"/>
  <c r="T135" i="13"/>
  <c r="T136" i="13"/>
  <c r="T137" i="13"/>
  <c r="V137" i="13"/>
  <c r="T138" i="13"/>
  <c r="V138" i="13"/>
  <c r="T139" i="13"/>
  <c r="T140" i="13"/>
  <c r="T141" i="13"/>
  <c r="V141" i="13"/>
  <c r="T21" i="9"/>
  <c r="T22" i="9"/>
  <c r="T23" i="9"/>
  <c r="T24" i="9"/>
  <c r="T25" i="9"/>
  <c r="T26" i="9"/>
  <c r="T27" i="9"/>
  <c r="T28" i="9"/>
  <c r="T29" i="9"/>
  <c r="T31" i="9"/>
  <c r="T32" i="9"/>
  <c r="T33" i="9"/>
  <c r="T34" i="9"/>
  <c r="T35" i="9"/>
  <c r="T36" i="9"/>
  <c r="T37" i="9"/>
  <c r="T38" i="9"/>
  <c r="V38" i="9"/>
  <c r="T39" i="9"/>
  <c r="V39" i="9"/>
  <c r="T40" i="9"/>
  <c r="V40" i="9"/>
  <c r="T41" i="9"/>
  <c r="V41" i="9"/>
  <c r="T42" i="9"/>
  <c r="T43" i="9"/>
  <c r="T44" i="9"/>
  <c r="T45" i="9"/>
  <c r="V45" i="9"/>
  <c r="T46" i="9"/>
  <c r="T47" i="9"/>
  <c r="T48" i="9"/>
  <c r="T49" i="9"/>
  <c r="T50" i="9"/>
  <c r="T51" i="9"/>
  <c r="T52" i="9"/>
  <c r="V52" i="9"/>
  <c r="T53" i="9"/>
  <c r="T54" i="9"/>
  <c r="V54" i="9"/>
  <c r="T55" i="9"/>
  <c r="T56" i="9"/>
  <c r="T57" i="9"/>
  <c r="T58" i="9"/>
  <c r="T59" i="9"/>
  <c r="T60" i="9"/>
  <c r="V60" i="9"/>
  <c r="T61" i="9"/>
  <c r="T62" i="9"/>
  <c r="V62" i="9"/>
  <c r="T63" i="9"/>
  <c r="T64" i="9"/>
  <c r="T65" i="9"/>
  <c r="T66" i="9"/>
  <c r="T67" i="9"/>
  <c r="T68" i="9"/>
  <c r="T69" i="9"/>
  <c r="T70" i="9"/>
  <c r="T71" i="9"/>
  <c r="T72" i="9"/>
  <c r="T73" i="9"/>
  <c r="T74" i="9"/>
  <c r="V74" i="9"/>
  <c r="T75" i="9"/>
  <c r="V75" i="9"/>
  <c r="T77" i="9"/>
  <c r="T78" i="9"/>
  <c r="V78" i="9"/>
  <c r="T79" i="9"/>
  <c r="V79" i="9"/>
  <c r="T80" i="9"/>
  <c r="V80" i="9"/>
  <c r="T81" i="9"/>
  <c r="V81" i="9"/>
  <c r="T82" i="9"/>
  <c r="V82" i="9"/>
  <c r="T83" i="9"/>
  <c r="V83" i="9"/>
  <c r="T84" i="9"/>
  <c r="V84" i="9"/>
  <c r="T85" i="9"/>
  <c r="V85" i="9"/>
  <c r="T86" i="9"/>
  <c r="T87" i="9"/>
  <c r="T88" i="9"/>
  <c r="V88" i="9"/>
  <c r="T89" i="9"/>
  <c r="T90" i="9"/>
  <c r="T91" i="9"/>
  <c r="T92" i="9"/>
  <c r="T93" i="9"/>
  <c r="T94" i="9"/>
  <c r="T95" i="9"/>
  <c r="T96" i="9"/>
  <c r="T97" i="9"/>
  <c r="V97" i="9"/>
  <c r="T98" i="9"/>
  <c r="T99" i="9"/>
  <c r="T100" i="9"/>
  <c r="T101" i="9"/>
  <c r="T102" i="9"/>
  <c r="V102" i="9"/>
  <c r="T103" i="9"/>
  <c r="T104" i="9"/>
  <c r="T105" i="9"/>
  <c r="T106" i="9"/>
  <c r="T107" i="9"/>
  <c r="T108" i="9"/>
  <c r="T109" i="9"/>
  <c r="V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22" i="2"/>
  <c r="C140" i="100"/>
  <c r="D140" i="100"/>
  <c r="E140" i="100"/>
  <c r="F140" i="100"/>
  <c r="G140" i="100"/>
  <c r="H140" i="100"/>
  <c r="I140" i="100"/>
  <c r="J140" i="100"/>
  <c r="K140" i="100"/>
  <c r="L140" i="100"/>
  <c r="M140" i="100"/>
  <c r="N140" i="100"/>
  <c r="O140" i="100"/>
  <c r="P140" i="100"/>
  <c r="Q140" i="100"/>
  <c r="R140" i="100"/>
  <c r="S140" i="100"/>
  <c r="B140" i="100"/>
  <c r="U140" i="100"/>
  <c r="T10" i="100"/>
  <c r="T11" i="100"/>
  <c r="T12" i="100"/>
  <c r="T13" i="100"/>
  <c r="T14" i="100"/>
  <c r="T15" i="100"/>
  <c r="T16" i="100"/>
  <c r="T17" i="100"/>
  <c r="T18" i="100"/>
  <c r="T19" i="100"/>
  <c r="T20" i="100"/>
  <c r="T21" i="100"/>
  <c r="T22" i="100"/>
  <c r="T23" i="100"/>
  <c r="T24" i="100"/>
  <c r="T25" i="100"/>
  <c r="T26" i="100"/>
  <c r="T27" i="100"/>
  <c r="T28" i="100"/>
  <c r="T29" i="100"/>
  <c r="T30" i="100"/>
  <c r="T31" i="100"/>
  <c r="T32" i="100"/>
  <c r="T33" i="100"/>
  <c r="V33" i="100"/>
  <c r="T34" i="100"/>
  <c r="V34" i="100"/>
  <c r="T35" i="100"/>
  <c r="T36" i="100"/>
  <c r="T37" i="100"/>
  <c r="T38" i="100"/>
  <c r="T39" i="100"/>
  <c r="T40" i="100"/>
  <c r="T41" i="100"/>
  <c r="T42" i="100"/>
  <c r="T43" i="100"/>
  <c r="T44" i="100"/>
  <c r="T45" i="100"/>
  <c r="T46" i="100"/>
  <c r="T47" i="100"/>
  <c r="T48" i="100"/>
  <c r="T49" i="100"/>
  <c r="T50" i="100"/>
  <c r="T51" i="100"/>
  <c r="V51" i="100"/>
  <c r="T52" i="100"/>
  <c r="T53" i="100"/>
  <c r="T54" i="100"/>
  <c r="T55" i="100"/>
  <c r="V55" i="100"/>
  <c r="T56" i="100"/>
  <c r="V56" i="100"/>
  <c r="T57" i="100"/>
  <c r="V57" i="100"/>
  <c r="T58" i="100"/>
  <c r="V58" i="100"/>
  <c r="T59" i="100"/>
  <c r="V59" i="100"/>
  <c r="T60" i="100"/>
  <c r="T61" i="100"/>
  <c r="T62" i="100"/>
  <c r="V62" i="100"/>
  <c r="T63" i="100"/>
  <c r="V63" i="100"/>
  <c r="T64" i="100"/>
  <c r="T65" i="100"/>
  <c r="T66" i="100"/>
  <c r="T67" i="100"/>
  <c r="T68" i="100"/>
  <c r="T69" i="100"/>
  <c r="T70" i="100"/>
  <c r="T71" i="100"/>
  <c r="T72" i="100"/>
  <c r="T73" i="100"/>
  <c r="T74" i="100"/>
  <c r="T75" i="100"/>
  <c r="T76" i="100"/>
  <c r="V76" i="100"/>
  <c r="T77" i="100"/>
  <c r="T78" i="100"/>
  <c r="T79" i="100"/>
  <c r="V79" i="100"/>
  <c r="T80" i="100"/>
  <c r="T81" i="100"/>
  <c r="T82" i="100"/>
  <c r="T83" i="100"/>
  <c r="T84" i="100"/>
  <c r="T85" i="100"/>
  <c r="T86" i="100"/>
  <c r="T87" i="100"/>
  <c r="T88" i="100"/>
  <c r="V88" i="100"/>
  <c r="T90" i="100"/>
  <c r="T91" i="100"/>
  <c r="T92" i="100"/>
  <c r="T93" i="100"/>
  <c r="T94" i="100"/>
  <c r="T95" i="100"/>
  <c r="T96" i="100"/>
  <c r="T97" i="100"/>
  <c r="T98" i="100"/>
  <c r="T100" i="100"/>
  <c r="V100" i="100"/>
  <c r="T101" i="100"/>
  <c r="T102" i="100"/>
  <c r="T103" i="100"/>
  <c r="T104" i="100"/>
  <c r="T105" i="100"/>
  <c r="T106" i="100"/>
  <c r="T107" i="100"/>
  <c r="T108" i="100"/>
  <c r="T109" i="100"/>
  <c r="T110" i="100"/>
  <c r="T111" i="100"/>
  <c r="T112" i="100"/>
  <c r="T113" i="100"/>
  <c r="T114" i="100"/>
  <c r="T115" i="100"/>
  <c r="T116" i="100"/>
  <c r="T117" i="100"/>
  <c r="T118" i="100"/>
  <c r="T119" i="100"/>
  <c r="T120" i="100"/>
  <c r="V120" i="100"/>
  <c r="T121" i="100"/>
  <c r="V121" i="100"/>
  <c r="T122" i="100"/>
  <c r="V122" i="100"/>
  <c r="T123" i="100"/>
  <c r="T124" i="100"/>
  <c r="V124" i="100"/>
  <c r="T125" i="100"/>
  <c r="V125" i="100"/>
  <c r="T126" i="100"/>
  <c r="V126" i="100"/>
  <c r="T127" i="100"/>
  <c r="V127" i="100"/>
  <c r="T128" i="100"/>
  <c r="V128" i="100"/>
  <c r="T129" i="100"/>
  <c r="V129" i="100"/>
  <c r="T130" i="100"/>
  <c r="V130" i="100"/>
  <c r="T131" i="100"/>
  <c r="V131" i="100"/>
  <c r="T132" i="100"/>
  <c r="V132" i="100"/>
  <c r="T133" i="100"/>
  <c r="V133" i="100"/>
  <c r="T134" i="100"/>
  <c r="V134" i="100"/>
  <c r="T135" i="100"/>
  <c r="V135" i="100"/>
  <c r="T136" i="100"/>
  <c r="V136" i="100"/>
  <c r="T137" i="100"/>
  <c r="V137" i="100"/>
  <c r="T10" i="96"/>
  <c r="T11" i="96"/>
  <c r="T12" i="96"/>
  <c r="T13" i="96"/>
  <c r="T14" i="96"/>
  <c r="T15" i="96"/>
  <c r="T16" i="96"/>
  <c r="T17" i="96"/>
  <c r="T18" i="96"/>
  <c r="T19" i="96"/>
  <c r="T20" i="96"/>
  <c r="T21" i="96"/>
  <c r="T22" i="96"/>
  <c r="T23" i="96"/>
  <c r="T24" i="96"/>
  <c r="T25" i="96"/>
  <c r="T26" i="96"/>
  <c r="T27" i="96"/>
  <c r="T28" i="96"/>
  <c r="T29" i="96"/>
  <c r="T30" i="96"/>
  <c r="T31" i="96"/>
  <c r="T32" i="96"/>
  <c r="T33" i="96"/>
  <c r="V33" i="96"/>
  <c r="T34" i="96"/>
  <c r="V34" i="96"/>
  <c r="T35" i="96"/>
  <c r="V35" i="96"/>
  <c r="T36" i="96"/>
  <c r="V36" i="96"/>
  <c r="T37" i="96"/>
  <c r="V37" i="96"/>
  <c r="T38" i="96"/>
  <c r="V38" i="96"/>
  <c r="T39" i="96"/>
  <c r="V39" i="96"/>
  <c r="T40" i="96"/>
  <c r="V40" i="96"/>
  <c r="T41" i="96"/>
  <c r="V41" i="96"/>
  <c r="T42" i="96"/>
  <c r="V42" i="96"/>
  <c r="T43" i="96"/>
  <c r="V43" i="96"/>
  <c r="T44" i="96"/>
  <c r="V44" i="96"/>
  <c r="T45" i="96"/>
  <c r="V45" i="96"/>
  <c r="T46" i="96"/>
  <c r="V46" i="96"/>
  <c r="T47" i="96"/>
  <c r="V47" i="96"/>
  <c r="T48" i="96"/>
  <c r="V48" i="96"/>
  <c r="T49" i="96"/>
  <c r="V49" i="96"/>
  <c r="T50" i="96"/>
  <c r="V50" i="96"/>
  <c r="T51" i="96"/>
  <c r="V51" i="96"/>
  <c r="T52" i="96"/>
  <c r="V52" i="96"/>
  <c r="T53" i="96"/>
  <c r="V53" i="96"/>
  <c r="T55" i="96"/>
  <c r="V55" i="96"/>
  <c r="T56" i="96"/>
  <c r="V56" i="96"/>
  <c r="T57" i="96"/>
  <c r="V57" i="96"/>
  <c r="T58" i="96"/>
  <c r="V58" i="96"/>
  <c r="T59" i="96"/>
  <c r="V59" i="96"/>
  <c r="T60" i="96"/>
  <c r="V60" i="96"/>
  <c r="T61" i="96"/>
  <c r="V61" i="96"/>
  <c r="T62" i="96"/>
  <c r="V62" i="96"/>
  <c r="T63" i="96"/>
  <c r="V63" i="96"/>
  <c r="T64" i="96"/>
  <c r="V64" i="96"/>
  <c r="T65" i="96"/>
  <c r="V65" i="96"/>
  <c r="T66" i="96"/>
  <c r="V66" i="96"/>
  <c r="T67" i="96"/>
  <c r="V67" i="96"/>
  <c r="T68" i="96"/>
  <c r="V68" i="96"/>
  <c r="T69" i="96"/>
  <c r="V69" i="96"/>
  <c r="T70" i="96"/>
  <c r="V70" i="96"/>
  <c r="T71" i="96"/>
  <c r="V71" i="96"/>
  <c r="T72" i="96"/>
  <c r="V72" i="96"/>
  <c r="T73" i="96"/>
  <c r="V73" i="96"/>
  <c r="T74" i="96"/>
  <c r="T75" i="96"/>
  <c r="T76" i="96"/>
  <c r="T77" i="96"/>
  <c r="T78" i="96"/>
  <c r="T79" i="96"/>
  <c r="T80" i="96"/>
  <c r="T81" i="96"/>
  <c r="T82" i="96"/>
  <c r="T83" i="96"/>
  <c r="T84" i="96"/>
  <c r="T85" i="96"/>
  <c r="T86" i="96"/>
  <c r="T87" i="96"/>
  <c r="T88" i="96"/>
  <c r="T89" i="96"/>
  <c r="T90" i="96"/>
  <c r="T91" i="96"/>
  <c r="T92" i="96"/>
  <c r="T93" i="96"/>
  <c r="T94" i="96"/>
  <c r="T95" i="96"/>
  <c r="T96" i="96"/>
  <c r="V96" i="96"/>
  <c r="T97" i="96"/>
  <c r="V97" i="96"/>
  <c r="T98" i="96"/>
  <c r="V98" i="96"/>
  <c r="T99" i="96"/>
  <c r="V99" i="96"/>
  <c r="T100" i="96"/>
  <c r="V100" i="96"/>
  <c r="T101" i="96"/>
  <c r="V101" i="96"/>
  <c r="T102" i="96"/>
  <c r="V102" i="96"/>
  <c r="T103" i="96"/>
  <c r="V103" i="96"/>
  <c r="T104" i="96"/>
  <c r="V104" i="96"/>
  <c r="T105" i="96"/>
  <c r="V105" i="96"/>
  <c r="T106" i="96"/>
  <c r="V106" i="96"/>
  <c r="T107" i="96"/>
  <c r="V107" i="96"/>
  <c r="T108" i="96"/>
  <c r="V108" i="96"/>
  <c r="T109" i="96"/>
  <c r="T110" i="96"/>
  <c r="T111" i="96"/>
  <c r="T112" i="96"/>
  <c r="T113" i="96"/>
  <c r="T114" i="96"/>
  <c r="T115" i="96"/>
  <c r="T116" i="96"/>
  <c r="V116" i="96"/>
  <c r="T117" i="96"/>
  <c r="T118" i="96"/>
  <c r="T119" i="96"/>
  <c r="T120" i="96"/>
  <c r="T121" i="96"/>
  <c r="T122" i="96"/>
  <c r="V122" i="96"/>
  <c r="T123" i="96"/>
  <c r="T124" i="96"/>
  <c r="T125" i="96"/>
  <c r="T126" i="96"/>
  <c r="T127" i="96"/>
  <c r="T128" i="96"/>
  <c r="V128" i="96"/>
  <c r="T129" i="96"/>
  <c r="T131" i="96"/>
  <c r="T132" i="96"/>
  <c r="T133" i="96"/>
  <c r="T134" i="96"/>
  <c r="T135" i="96"/>
  <c r="T136" i="96"/>
  <c r="T137" i="96"/>
  <c r="T9" i="93"/>
  <c r="V9" i="93"/>
  <c r="T10" i="93"/>
  <c r="V10" i="93"/>
  <c r="T11" i="93"/>
  <c r="V11" i="93"/>
  <c r="T12" i="93"/>
  <c r="V12" i="93"/>
  <c r="T13" i="93"/>
  <c r="V13" i="93"/>
  <c r="T14" i="93"/>
  <c r="V14" i="93"/>
  <c r="T15" i="93"/>
  <c r="V15" i="93"/>
  <c r="T16" i="93"/>
  <c r="V16" i="93"/>
  <c r="T17" i="93"/>
  <c r="V17" i="93"/>
  <c r="T18" i="93"/>
  <c r="V18" i="93"/>
  <c r="T19" i="93"/>
  <c r="V19" i="93"/>
  <c r="T20" i="93"/>
  <c r="V20" i="93"/>
  <c r="T21" i="93"/>
  <c r="V21" i="93"/>
  <c r="T22" i="93"/>
  <c r="V22" i="93"/>
  <c r="T23" i="93"/>
  <c r="V23" i="93"/>
  <c r="T24" i="93"/>
  <c r="V24" i="93"/>
  <c r="T25" i="93"/>
  <c r="V25" i="93"/>
  <c r="T26" i="93"/>
  <c r="V26" i="93"/>
  <c r="T27" i="93"/>
  <c r="V27" i="93"/>
  <c r="T28" i="93"/>
  <c r="V28" i="93"/>
  <c r="T29" i="93"/>
  <c r="V29" i="93"/>
  <c r="T30" i="93"/>
  <c r="V30" i="93"/>
  <c r="T31" i="93"/>
  <c r="V31" i="93"/>
  <c r="T32" i="93"/>
  <c r="V32" i="93"/>
  <c r="T33" i="93"/>
  <c r="V33" i="93"/>
  <c r="T34" i="93"/>
  <c r="V34" i="93"/>
  <c r="T35" i="93"/>
  <c r="V35" i="93"/>
  <c r="T36" i="93"/>
  <c r="V36" i="93"/>
  <c r="T37" i="93"/>
  <c r="V37" i="93"/>
  <c r="T38" i="93"/>
  <c r="V38" i="93"/>
  <c r="T39" i="93"/>
  <c r="V39" i="93"/>
  <c r="T40" i="93"/>
  <c r="V40" i="93"/>
  <c r="T41" i="93"/>
  <c r="V41" i="93"/>
  <c r="T42" i="93"/>
  <c r="V42" i="93"/>
  <c r="T43" i="93"/>
  <c r="V43" i="93"/>
  <c r="T44" i="93"/>
  <c r="V44" i="93"/>
  <c r="T45" i="93"/>
  <c r="V45" i="93"/>
  <c r="T46" i="93"/>
  <c r="V46" i="93"/>
  <c r="T47" i="93"/>
  <c r="V47" i="93"/>
  <c r="T48" i="93"/>
  <c r="V48" i="93"/>
  <c r="T49" i="93"/>
  <c r="V49" i="93"/>
  <c r="T50" i="93"/>
  <c r="V50" i="93"/>
  <c r="T51" i="93"/>
  <c r="V51" i="93"/>
  <c r="T52" i="93"/>
  <c r="V52" i="93"/>
  <c r="T53" i="93"/>
  <c r="V53" i="93"/>
  <c r="T54" i="93"/>
  <c r="V54" i="93"/>
  <c r="T55" i="93"/>
  <c r="V55" i="93"/>
  <c r="T56" i="93"/>
  <c r="V56" i="93"/>
  <c r="T57" i="93"/>
  <c r="V57" i="93"/>
  <c r="T58" i="93"/>
  <c r="V58" i="93"/>
  <c r="T59" i="93"/>
  <c r="V59" i="93"/>
  <c r="T60" i="93"/>
  <c r="V60" i="93"/>
  <c r="T61" i="93"/>
  <c r="V61" i="93"/>
  <c r="T62" i="93"/>
  <c r="V62" i="93"/>
  <c r="T63" i="93"/>
  <c r="V63" i="93"/>
  <c r="T64" i="93"/>
  <c r="V64" i="93"/>
  <c r="T65" i="93"/>
  <c r="V65" i="93"/>
  <c r="T66" i="93"/>
  <c r="V66" i="93"/>
  <c r="T67" i="93"/>
  <c r="V67" i="93"/>
  <c r="T68" i="93"/>
  <c r="V68" i="93"/>
  <c r="T69" i="93"/>
  <c r="V69" i="93"/>
  <c r="T70" i="93"/>
  <c r="V70" i="93"/>
  <c r="T71" i="93"/>
  <c r="V71" i="93"/>
  <c r="T72" i="93"/>
  <c r="V72" i="93"/>
  <c r="T73" i="93"/>
  <c r="V73" i="93"/>
  <c r="T74" i="93"/>
  <c r="V74" i="93"/>
  <c r="T75" i="93"/>
  <c r="V75" i="93"/>
  <c r="T76" i="93"/>
  <c r="V76" i="93"/>
  <c r="T77" i="93"/>
  <c r="V77" i="93"/>
  <c r="T78" i="93"/>
  <c r="V78" i="93"/>
  <c r="T79" i="93"/>
  <c r="V79" i="93"/>
  <c r="T80" i="93"/>
  <c r="V80" i="93"/>
  <c r="T81" i="93"/>
  <c r="V81" i="93"/>
  <c r="T82" i="93"/>
  <c r="V82" i="93"/>
  <c r="T83" i="93"/>
  <c r="V83" i="93"/>
  <c r="T84" i="93"/>
  <c r="V84" i="93"/>
  <c r="T85" i="93"/>
  <c r="V85" i="93"/>
  <c r="T86" i="93"/>
  <c r="V86" i="93"/>
  <c r="T87" i="93"/>
  <c r="V87" i="93"/>
  <c r="T88" i="93"/>
  <c r="V88" i="93"/>
  <c r="T89" i="93"/>
  <c r="V89" i="93"/>
  <c r="T90" i="93"/>
  <c r="V90" i="93"/>
  <c r="T91" i="93"/>
  <c r="V91" i="93"/>
  <c r="T92" i="93"/>
  <c r="V92" i="93"/>
  <c r="T93" i="93"/>
  <c r="V93" i="93"/>
  <c r="T94" i="93"/>
  <c r="V94" i="93"/>
  <c r="T95" i="93"/>
  <c r="V95" i="93"/>
  <c r="T96" i="93"/>
  <c r="V96" i="93"/>
  <c r="T97" i="93"/>
  <c r="V97" i="93"/>
  <c r="T98" i="93"/>
  <c r="V98" i="93"/>
  <c r="T99" i="93"/>
  <c r="V99" i="93"/>
  <c r="T100" i="93"/>
  <c r="V100" i="93"/>
  <c r="T101" i="93"/>
  <c r="V101" i="93"/>
  <c r="T102" i="93"/>
  <c r="V102" i="93"/>
  <c r="T103" i="93"/>
  <c r="V103" i="93"/>
  <c r="T104" i="93"/>
  <c r="V104" i="93"/>
  <c r="T105" i="93"/>
  <c r="V105" i="93"/>
  <c r="T106" i="93"/>
  <c r="V106" i="93"/>
  <c r="T107" i="93"/>
  <c r="V107" i="93"/>
  <c r="T108" i="93"/>
  <c r="V108" i="93"/>
  <c r="T109" i="93"/>
  <c r="V109" i="93"/>
  <c r="T110" i="93"/>
  <c r="V110" i="93"/>
  <c r="T111" i="93"/>
  <c r="V111" i="93"/>
  <c r="T112" i="93"/>
  <c r="V112" i="93"/>
  <c r="T113" i="93"/>
  <c r="V113" i="93"/>
  <c r="T114" i="93"/>
  <c r="V114" i="93"/>
  <c r="T115" i="93"/>
  <c r="V115" i="93"/>
  <c r="T116" i="93"/>
  <c r="V116" i="93"/>
  <c r="T117" i="93"/>
  <c r="V117" i="93"/>
  <c r="T118" i="93"/>
  <c r="V118" i="93"/>
  <c r="T119" i="93"/>
  <c r="V119" i="93"/>
  <c r="T120" i="93"/>
  <c r="V120" i="93"/>
  <c r="T121" i="93"/>
  <c r="V121" i="93"/>
  <c r="T122" i="93"/>
  <c r="V122" i="93"/>
  <c r="T123" i="93"/>
  <c r="V123" i="93"/>
  <c r="T124" i="93"/>
  <c r="V124" i="93"/>
  <c r="T125" i="93"/>
  <c r="V125" i="93"/>
  <c r="T126" i="93"/>
  <c r="V126" i="93"/>
  <c r="T127" i="93"/>
  <c r="V127" i="93"/>
  <c r="T128" i="93"/>
  <c r="V128" i="93"/>
  <c r="T129" i="93"/>
  <c r="V129" i="93"/>
  <c r="T130" i="93"/>
  <c r="V130" i="93"/>
  <c r="T131" i="93"/>
  <c r="V131" i="93"/>
  <c r="T132" i="93"/>
  <c r="V132" i="93"/>
  <c r="T133" i="93"/>
  <c r="V133" i="93"/>
  <c r="T134" i="93"/>
  <c r="V134" i="93"/>
  <c r="T135" i="93"/>
  <c r="V135" i="93"/>
  <c r="T136" i="93"/>
  <c r="V136" i="93"/>
  <c r="T10" i="78"/>
  <c r="V10" i="78"/>
  <c r="T11" i="78"/>
  <c r="V11" i="78"/>
  <c r="T12" i="78"/>
  <c r="V12" i="78"/>
  <c r="T13" i="78"/>
  <c r="V13" i="78"/>
  <c r="T14" i="78"/>
  <c r="V14" i="78"/>
  <c r="T15" i="78"/>
  <c r="V15" i="78"/>
  <c r="T16" i="78"/>
  <c r="V16" i="78"/>
  <c r="T17" i="78"/>
  <c r="T18" i="78"/>
  <c r="V18" i="78"/>
  <c r="T19" i="78"/>
  <c r="V19" i="78"/>
  <c r="T20" i="78"/>
  <c r="V20" i="78"/>
  <c r="T21" i="78"/>
  <c r="V21" i="78"/>
  <c r="T22" i="78"/>
  <c r="V22" i="78"/>
  <c r="T23" i="78"/>
  <c r="V23" i="78"/>
  <c r="T24" i="78"/>
  <c r="V24" i="78"/>
  <c r="T25" i="78"/>
  <c r="V25" i="78"/>
  <c r="T26" i="78"/>
  <c r="V26" i="78"/>
  <c r="T27" i="78"/>
  <c r="V27" i="78"/>
  <c r="T28" i="78"/>
  <c r="V28" i="78"/>
  <c r="T29" i="78"/>
  <c r="V29" i="78"/>
  <c r="T30" i="78"/>
  <c r="V30" i="78"/>
  <c r="T31" i="78"/>
  <c r="V31" i="78"/>
  <c r="T32" i="78"/>
  <c r="V32" i="78"/>
  <c r="T33" i="78"/>
  <c r="V33" i="78"/>
  <c r="T34" i="78"/>
  <c r="V34" i="78"/>
  <c r="T35" i="78"/>
  <c r="V35" i="78"/>
  <c r="T36" i="78"/>
  <c r="V36" i="78"/>
  <c r="T37" i="78"/>
  <c r="V37" i="78"/>
  <c r="T38" i="78"/>
  <c r="V38" i="78"/>
  <c r="T39" i="78"/>
  <c r="V39" i="78"/>
  <c r="T40" i="78"/>
  <c r="V40" i="78"/>
  <c r="T41" i="78"/>
  <c r="V41" i="78"/>
  <c r="T42" i="78"/>
  <c r="V42" i="78"/>
  <c r="T43" i="78"/>
  <c r="V43" i="78"/>
  <c r="T44" i="78"/>
  <c r="T45" i="78"/>
  <c r="V45" i="78"/>
  <c r="T46" i="78"/>
  <c r="V46" i="78"/>
  <c r="T47" i="78"/>
  <c r="V47" i="78"/>
  <c r="T48" i="78"/>
  <c r="V48" i="78"/>
  <c r="T49" i="78"/>
  <c r="V49" i="78"/>
  <c r="T50" i="78"/>
  <c r="V50" i="78"/>
  <c r="T51" i="78"/>
  <c r="V51" i="78"/>
  <c r="T52" i="78"/>
  <c r="V52" i="78"/>
  <c r="T53" i="78"/>
  <c r="V53" i="78"/>
  <c r="T54" i="78"/>
  <c r="V54" i="78"/>
  <c r="T55" i="78"/>
  <c r="V55" i="78"/>
  <c r="T56" i="78"/>
  <c r="V56" i="78"/>
  <c r="T57" i="78"/>
  <c r="V57" i="78"/>
  <c r="T58" i="78"/>
  <c r="V58" i="78"/>
  <c r="T59" i="78"/>
  <c r="V59" i="78"/>
  <c r="T60" i="78"/>
  <c r="V60" i="78"/>
  <c r="T61" i="78"/>
  <c r="V61" i="78"/>
  <c r="T62" i="78"/>
  <c r="V62" i="78"/>
  <c r="T63" i="78"/>
  <c r="V63" i="78"/>
  <c r="T64" i="78"/>
  <c r="V64" i="78"/>
  <c r="T65" i="78"/>
  <c r="V65" i="78"/>
  <c r="T66" i="78"/>
  <c r="V66" i="78"/>
  <c r="T67" i="78"/>
  <c r="V67" i="78"/>
  <c r="T68" i="78"/>
  <c r="V68" i="78"/>
  <c r="T69" i="78"/>
  <c r="V69" i="78"/>
  <c r="T70" i="78"/>
  <c r="V70" i="78"/>
  <c r="T71" i="78"/>
  <c r="V71" i="78"/>
  <c r="T72" i="78"/>
  <c r="V72" i="78"/>
  <c r="T73" i="78"/>
  <c r="V73" i="78"/>
  <c r="T74" i="78"/>
  <c r="V74" i="78"/>
  <c r="T75" i="78"/>
  <c r="V75" i="78"/>
  <c r="T76" i="78"/>
  <c r="V76" i="78"/>
  <c r="T77" i="78"/>
  <c r="V77" i="78"/>
  <c r="T78" i="78"/>
  <c r="V78" i="78"/>
  <c r="V79" i="78"/>
  <c r="T80" i="78"/>
  <c r="V80" i="78"/>
  <c r="T81" i="78"/>
  <c r="V81" i="78"/>
  <c r="T82" i="78"/>
  <c r="V82" i="78"/>
  <c r="T83" i="78"/>
  <c r="V83" i="78"/>
  <c r="T84" i="78"/>
  <c r="V84" i="78"/>
  <c r="T85" i="78"/>
  <c r="V85" i="78"/>
  <c r="T86" i="78"/>
  <c r="V86" i="78"/>
  <c r="T87" i="78"/>
  <c r="V87" i="78"/>
  <c r="T88" i="78"/>
  <c r="V88" i="78"/>
  <c r="T89" i="78"/>
  <c r="V89" i="78"/>
  <c r="T90" i="78"/>
  <c r="V90" i="78"/>
  <c r="T91" i="78"/>
  <c r="V91" i="78"/>
  <c r="T92" i="78"/>
  <c r="V92" i="78"/>
  <c r="T93" i="78"/>
  <c r="V93" i="78"/>
  <c r="T94" i="78"/>
  <c r="V94" i="78"/>
  <c r="T95" i="78"/>
  <c r="V95" i="78"/>
  <c r="T96" i="78"/>
  <c r="V96" i="78"/>
  <c r="T97" i="78"/>
  <c r="V97" i="78"/>
  <c r="T98" i="78"/>
  <c r="V98" i="78"/>
  <c r="T99" i="78"/>
  <c r="V99" i="78"/>
  <c r="T100" i="78"/>
  <c r="V100" i="78"/>
  <c r="T101" i="78"/>
  <c r="V101" i="78"/>
  <c r="T102" i="78"/>
  <c r="V102" i="78"/>
  <c r="T103" i="78"/>
  <c r="V103" i="78"/>
  <c r="T104" i="78"/>
  <c r="V104" i="78"/>
  <c r="T105" i="78"/>
  <c r="V105" i="78"/>
  <c r="T106" i="78"/>
  <c r="V106" i="78"/>
  <c r="T107" i="78"/>
  <c r="V107" i="78"/>
  <c r="T108" i="78"/>
  <c r="V108" i="78"/>
  <c r="T109" i="78"/>
  <c r="V109" i="78"/>
  <c r="T110" i="78"/>
  <c r="V110" i="78"/>
  <c r="T111" i="78"/>
  <c r="V111" i="78"/>
  <c r="T112" i="78"/>
  <c r="V112" i="78"/>
  <c r="T113" i="78"/>
  <c r="V113" i="78"/>
  <c r="T114" i="78"/>
  <c r="V114" i="78"/>
  <c r="T115" i="78"/>
  <c r="V115" i="78"/>
  <c r="T116" i="78"/>
  <c r="V116" i="78"/>
  <c r="T117" i="78"/>
  <c r="V117" i="78"/>
  <c r="T118" i="78"/>
  <c r="V118" i="78"/>
  <c r="T119" i="78"/>
  <c r="V119" i="78"/>
  <c r="T120" i="78"/>
  <c r="V120" i="78"/>
  <c r="T121" i="78"/>
  <c r="V121" i="78"/>
  <c r="T122" i="78"/>
  <c r="V122" i="78"/>
  <c r="T123" i="78"/>
  <c r="V123" i="78"/>
  <c r="T124" i="78"/>
  <c r="V124" i="78"/>
  <c r="T125" i="78"/>
  <c r="V125" i="78"/>
  <c r="T126" i="78"/>
  <c r="V126" i="78"/>
  <c r="T127" i="78"/>
  <c r="V127" i="78"/>
  <c r="T128" i="78"/>
  <c r="V128" i="78"/>
  <c r="T129" i="78"/>
  <c r="V129" i="78"/>
  <c r="T130" i="78"/>
  <c r="V130" i="78"/>
  <c r="T131" i="78"/>
  <c r="V131" i="78"/>
  <c r="T132" i="78"/>
  <c r="V132" i="78"/>
  <c r="T133" i="78"/>
  <c r="V133" i="78"/>
  <c r="T134" i="78"/>
  <c r="V134" i="78"/>
  <c r="T135" i="78"/>
  <c r="V135" i="78"/>
  <c r="T136" i="78"/>
  <c r="V136" i="78"/>
  <c r="T137" i="78"/>
  <c r="V137" i="78"/>
  <c r="T10" i="35"/>
  <c r="T11" i="35"/>
  <c r="T12" i="35"/>
  <c r="T13" i="35"/>
  <c r="T14" i="35"/>
  <c r="T15" i="35"/>
  <c r="T16" i="35"/>
  <c r="T17" i="35"/>
  <c r="T18" i="35"/>
  <c r="T19" i="35"/>
  <c r="T20" i="35"/>
  <c r="T21" i="35"/>
  <c r="T22" i="35"/>
  <c r="T23" i="35"/>
  <c r="T24" i="35"/>
  <c r="T25" i="35"/>
  <c r="T26" i="35"/>
  <c r="T27" i="35"/>
  <c r="T28" i="35"/>
  <c r="T29" i="35"/>
  <c r="T30" i="35"/>
  <c r="T31" i="35"/>
  <c r="T32" i="35"/>
  <c r="V32" i="35"/>
  <c r="T33" i="35"/>
  <c r="T34" i="35"/>
  <c r="T35" i="35"/>
  <c r="T36" i="35"/>
  <c r="T37" i="35"/>
  <c r="T38" i="35"/>
  <c r="T39" i="35"/>
  <c r="T40" i="35"/>
  <c r="T41" i="35"/>
  <c r="T42" i="35"/>
  <c r="T43" i="35"/>
  <c r="T44" i="35"/>
  <c r="V44" i="35"/>
  <c r="T45" i="35"/>
  <c r="T46" i="35"/>
  <c r="V46" i="35"/>
  <c r="T47" i="35"/>
  <c r="T48" i="35"/>
  <c r="T49" i="35"/>
  <c r="T50" i="35"/>
  <c r="T51" i="35"/>
  <c r="V51" i="35"/>
  <c r="T52" i="35"/>
  <c r="T53" i="35"/>
  <c r="T54" i="35"/>
  <c r="V54" i="35"/>
  <c r="T55" i="35"/>
  <c r="T56" i="35"/>
  <c r="T57" i="35"/>
  <c r="T58" i="35"/>
  <c r="T59" i="35"/>
  <c r="T60" i="35"/>
  <c r="T61" i="35"/>
  <c r="T62" i="35"/>
  <c r="V62" i="35"/>
  <c r="T63" i="35"/>
  <c r="V63" i="35"/>
  <c r="T64" i="35"/>
  <c r="V64" i="35"/>
  <c r="T65" i="35"/>
  <c r="T66" i="35"/>
  <c r="T67" i="35"/>
  <c r="T69" i="35"/>
  <c r="T70" i="35"/>
  <c r="T71" i="35"/>
  <c r="T72" i="35"/>
  <c r="T73" i="35"/>
  <c r="T74" i="35"/>
  <c r="T75" i="35"/>
  <c r="T76" i="35"/>
  <c r="V76" i="35"/>
  <c r="T77" i="35"/>
  <c r="V77" i="35"/>
  <c r="T78" i="35"/>
  <c r="T79" i="35"/>
  <c r="V79" i="35"/>
  <c r="T80" i="35"/>
  <c r="T81" i="35"/>
  <c r="T82" i="35"/>
  <c r="T83" i="35"/>
  <c r="T84" i="35"/>
  <c r="T85" i="35"/>
  <c r="T86" i="35"/>
  <c r="T87" i="35"/>
  <c r="T88" i="35"/>
  <c r="V88" i="35"/>
  <c r="T89" i="35"/>
  <c r="T90" i="35"/>
  <c r="T91" i="35"/>
  <c r="T92" i="35"/>
  <c r="T93" i="35"/>
  <c r="T94" i="35"/>
  <c r="T95" i="35"/>
  <c r="T96" i="35"/>
  <c r="T97" i="35"/>
  <c r="T98" i="35"/>
  <c r="T99" i="35"/>
  <c r="T100" i="35"/>
  <c r="T101" i="35"/>
  <c r="T102" i="35"/>
  <c r="T103" i="35"/>
  <c r="T104" i="35"/>
  <c r="T105" i="35"/>
  <c r="T106" i="35"/>
  <c r="T107" i="35"/>
  <c r="T108" i="35"/>
  <c r="T109" i="35"/>
  <c r="T110" i="35"/>
  <c r="T111" i="35"/>
  <c r="T112" i="35"/>
  <c r="T113" i="35"/>
  <c r="T114" i="35"/>
  <c r="T115" i="35"/>
  <c r="T116" i="35"/>
  <c r="V116" i="35"/>
  <c r="T117" i="35"/>
  <c r="T118" i="35"/>
  <c r="T119" i="35"/>
  <c r="T120" i="35"/>
  <c r="T121" i="35"/>
  <c r="T122" i="35"/>
  <c r="T123" i="35"/>
  <c r="T124" i="35"/>
  <c r="T125" i="35"/>
  <c r="T126" i="35"/>
  <c r="V126" i="35"/>
  <c r="T127" i="35"/>
  <c r="V127" i="35"/>
  <c r="T128" i="35"/>
  <c r="V128" i="35"/>
  <c r="T129" i="35"/>
  <c r="V129" i="35"/>
  <c r="T130" i="35"/>
  <c r="V130" i="35"/>
  <c r="T131" i="35"/>
  <c r="V131" i="35"/>
  <c r="T132" i="35"/>
  <c r="V132" i="35"/>
  <c r="T133" i="35"/>
  <c r="V133" i="35"/>
  <c r="T134" i="35"/>
  <c r="V134" i="35"/>
  <c r="T135" i="35"/>
  <c r="V135" i="35"/>
  <c r="T136" i="35"/>
  <c r="V136" i="35"/>
  <c r="T137" i="35"/>
  <c r="V137" i="35"/>
  <c r="T10" i="36"/>
  <c r="V10" i="36"/>
  <c r="T11" i="36"/>
  <c r="V11" i="36"/>
  <c r="T12" i="36"/>
  <c r="V12" i="36"/>
  <c r="T13" i="36"/>
  <c r="V13" i="36"/>
  <c r="T14" i="36"/>
  <c r="V14" i="36"/>
  <c r="T15" i="36"/>
  <c r="V15" i="36"/>
  <c r="T16" i="36"/>
  <c r="V16" i="36"/>
  <c r="T17" i="36"/>
  <c r="V17" i="36"/>
  <c r="T18" i="36"/>
  <c r="V18" i="36"/>
  <c r="T19" i="36"/>
  <c r="V19" i="36"/>
  <c r="T20" i="36"/>
  <c r="V20" i="36"/>
  <c r="T21" i="36"/>
  <c r="V21" i="36"/>
  <c r="T22" i="36"/>
  <c r="V22" i="36"/>
  <c r="T23" i="36"/>
  <c r="V23" i="36"/>
  <c r="T24" i="36"/>
  <c r="V24" i="36"/>
  <c r="T25" i="36"/>
  <c r="V25" i="36"/>
  <c r="T26" i="36"/>
  <c r="V26" i="36"/>
  <c r="T28" i="36"/>
  <c r="V28" i="36"/>
  <c r="T29" i="36"/>
  <c r="V29" i="36"/>
  <c r="T30" i="36"/>
  <c r="V30" i="36"/>
  <c r="T31" i="36"/>
  <c r="V31" i="36"/>
  <c r="T32" i="36"/>
  <c r="V32" i="36"/>
  <c r="T33" i="36"/>
  <c r="V33" i="36"/>
  <c r="V34" i="36"/>
  <c r="T35" i="36"/>
  <c r="V35" i="36"/>
  <c r="T36" i="36"/>
  <c r="V36" i="36"/>
  <c r="T37" i="36"/>
  <c r="V37" i="36"/>
  <c r="T38" i="36"/>
  <c r="V38" i="36"/>
  <c r="T39" i="36"/>
  <c r="V39" i="36"/>
  <c r="T40" i="36"/>
  <c r="V40" i="36"/>
  <c r="T41" i="36"/>
  <c r="V41" i="36"/>
  <c r="T42" i="36"/>
  <c r="V42" i="36"/>
  <c r="T43" i="36"/>
  <c r="V43" i="36"/>
  <c r="V44" i="36"/>
  <c r="T45" i="36"/>
  <c r="T46" i="36"/>
  <c r="V46" i="36"/>
  <c r="T47" i="36"/>
  <c r="V47" i="36"/>
  <c r="T48" i="36"/>
  <c r="V48" i="36"/>
  <c r="T49" i="36"/>
  <c r="V49" i="36"/>
  <c r="T50" i="36"/>
  <c r="V50" i="36"/>
  <c r="T51" i="36"/>
  <c r="V51" i="36"/>
  <c r="T52" i="36"/>
  <c r="V52" i="36"/>
  <c r="T53" i="36"/>
  <c r="V53" i="36"/>
  <c r="T54" i="36"/>
  <c r="V54" i="36"/>
  <c r="T55" i="36"/>
  <c r="V55" i="36"/>
  <c r="T56" i="36"/>
  <c r="V56" i="36"/>
  <c r="T57" i="36"/>
  <c r="V57" i="36"/>
  <c r="T58" i="36"/>
  <c r="V58" i="36"/>
  <c r="T59" i="36"/>
  <c r="V59" i="36"/>
  <c r="T60" i="36"/>
  <c r="V60" i="36"/>
  <c r="T61" i="36"/>
  <c r="V61" i="36"/>
  <c r="T62" i="36"/>
  <c r="V62" i="36"/>
  <c r="T63" i="36"/>
  <c r="V63" i="36"/>
  <c r="T64" i="36"/>
  <c r="V64" i="36"/>
  <c r="T65" i="36"/>
  <c r="V65" i="36"/>
  <c r="T66" i="36"/>
  <c r="V66" i="36"/>
  <c r="T67" i="36"/>
  <c r="V67" i="36"/>
  <c r="T68" i="36"/>
  <c r="V68" i="36"/>
  <c r="T69" i="36"/>
  <c r="V69" i="36"/>
  <c r="T70" i="36"/>
  <c r="V70" i="36"/>
  <c r="T71" i="36"/>
  <c r="V71" i="36"/>
  <c r="T72" i="36"/>
  <c r="V72" i="36"/>
  <c r="T73" i="36"/>
  <c r="V73" i="36"/>
  <c r="T74" i="36"/>
  <c r="V74" i="36"/>
  <c r="T75" i="36"/>
  <c r="V75" i="36"/>
  <c r="T76" i="36"/>
  <c r="V76" i="36"/>
  <c r="T77" i="36"/>
  <c r="V77" i="36"/>
  <c r="T78" i="36"/>
  <c r="V78" i="36"/>
  <c r="T79" i="36"/>
  <c r="V79" i="36"/>
  <c r="T80" i="36"/>
  <c r="V80" i="36"/>
  <c r="T81" i="36"/>
  <c r="V81" i="36"/>
  <c r="T82" i="36"/>
  <c r="V82" i="36"/>
  <c r="T83" i="36"/>
  <c r="V83" i="36"/>
  <c r="T84" i="36"/>
  <c r="V84" i="36"/>
  <c r="T85" i="36"/>
  <c r="V85" i="36"/>
  <c r="T86" i="36"/>
  <c r="V86" i="36"/>
  <c r="T87" i="36"/>
  <c r="V87" i="36"/>
  <c r="T88" i="36"/>
  <c r="V88" i="36"/>
  <c r="T89" i="36"/>
  <c r="V89" i="36"/>
  <c r="T90" i="36"/>
  <c r="V90" i="36"/>
  <c r="T91" i="36"/>
  <c r="V91" i="36"/>
  <c r="T92" i="36"/>
  <c r="V92" i="36"/>
  <c r="T93" i="36"/>
  <c r="V93" i="36"/>
  <c r="T94" i="36"/>
  <c r="V94" i="36"/>
  <c r="T95" i="36"/>
  <c r="V95" i="36"/>
  <c r="T96" i="36"/>
  <c r="V96" i="36"/>
  <c r="T97" i="36"/>
  <c r="V97" i="36"/>
  <c r="T98" i="36"/>
  <c r="V98" i="36"/>
  <c r="T99" i="36"/>
  <c r="V99" i="36"/>
  <c r="T100" i="36"/>
  <c r="V100" i="36"/>
  <c r="T101" i="36"/>
  <c r="V101" i="36"/>
  <c r="T102" i="36"/>
  <c r="V102" i="36"/>
  <c r="T103" i="36"/>
  <c r="V103" i="36"/>
  <c r="T104" i="36"/>
  <c r="V104" i="36"/>
  <c r="T105" i="36"/>
  <c r="V105" i="36"/>
  <c r="T106" i="36"/>
  <c r="V106" i="36"/>
  <c r="T107" i="36"/>
  <c r="V107" i="36"/>
  <c r="T108" i="36"/>
  <c r="V108" i="36"/>
  <c r="T109" i="36"/>
  <c r="V109" i="36"/>
  <c r="T110" i="36"/>
  <c r="V110" i="36"/>
  <c r="T111" i="36"/>
  <c r="V111" i="36"/>
  <c r="T112" i="36"/>
  <c r="V112" i="36"/>
  <c r="T113" i="36"/>
  <c r="V113" i="36"/>
  <c r="V114" i="36"/>
  <c r="T115" i="36"/>
  <c r="V115" i="36"/>
  <c r="T116" i="36"/>
  <c r="V116" i="36"/>
  <c r="T117" i="36"/>
  <c r="V117" i="36"/>
  <c r="T118" i="36"/>
  <c r="V118" i="36"/>
  <c r="T119" i="36"/>
  <c r="V119" i="36"/>
  <c r="T120" i="36"/>
  <c r="V120" i="36"/>
  <c r="T121" i="36"/>
  <c r="V121" i="36"/>
  <c r="T122" i="36"/>
  <c r="V122" i="36"/>
  <c r="T123" i="36"/>
  <c r="V123" i="36"/>
  <c r="T124" i="36"/>
  <c r="V124" i="36"/>
  <c r="T125" i="36"/>
  <c r="V125" i="36"/>
  <c r="T126" i="36"/>
  <c r="V126" i="36"/>
  <c r="T127" i="36"/>
  <c r="V127" i="36"/>
  <c r="T128" i="36"/>
  <c r="V128" i="36"/>
  <c r="T129" i="36"/>
  <c r="V129" i="36"/>
  <c r="T130" i="36"/>
  <c r="V130" i="36"/>
  <c r="V131" i="36"/>
  <c r="T132" i="36"/>
  <c r="V132" i="36"/>
  <c r="T133" i="36"/>
  <c r="V133" i="36"/>
  <c r="T134" i="36"/>
  <c r="V134" i="36"/>
  <c r="T135" i="36"/>
  <c r="V135" i="36"/>
  <c r="T136" i="36"/>
  <c r="V136" i="36"/>
  <c r="T137" i="36"/>
  <c r="V137" i="36"/>
  <c r="T138" i="36"/>
  <c r="V138" i="36"/>
  <c r="T139" i="36"/>
  <c r="V139" i="36"/>
  <c r="T140" i="36"/>
  <c r="V140" i="36"/>
  <c r="T10" i="5"/>
  <c r="T11" i="5"/>
  <c r="V11" i="5"/>
  <c r="T12" i="5"/>
  <c r="T13" i="5"/>
  <c r="V13" i="5"/>
  <c r="T14" i="5"/>
  <c r="T15" i="5"/>
  <c r="V15" i="5"/>
  <c r="T16" i="5"/>
  <c r="T17" i="5"/>
  <c r="V17" i="5"/>
  <c r="T18" i="5"/>
  <c r="T19" i="5"/>
  <c r="V19" i="5"/>
  <c r="T20" i="5"/>
  <c r="T21" i="5"/>
  <c r="V21" i="5"/>
  <c r="T22" i="5"/>
  <c r="T23" i="5"/>
  <c r="V23" i="5"/>
  <c r="T24" i="5"/>
  <c r="T25" i="5"/>
  <c r="V25" i="5"/>
  <c r="T26" i="5"/>
  <c r="T27" i="5"/>
  <c r="V27" i="5"/>
  <c r="T28" i="5"/>
  <c r="T29" i="5"/>
  <c r="V29" i="5"/>
  <c r="T30" i="5"/>
  <c r="T31" i="5"/>
  <c r="V31" i="5"/>
  <c r="T32" i="5"/>
  <c r="T33" i="5"/>
  <c r="V33" i="5"/>
  <c r="T34" i="5"/>
  <c r="V34" i="5"/>
  <c r="T35" i="5"/>
  <c r="V35" i="5"/>
  <c r="T36" i="5"/>
  <c r="T37" i="5"/>
  <c r="V37" i="5"/>
  <c r="T38" i="5"/>
  <c r="T39" i="5"/>
  <c r="V39" i="5"/>
  <c r="T40" i="5"/>
  <c r="T41" i="5"/>
  <c r="V41" i="5"/>
  <c r="T42" i="5"/>
  <c r="T43" i="5"/>
  <c r="V43" i="5"/>
  <c r="T44" i="5"/>
  <c r="T45" i="5"/>
  <c r="V45" i="5"/>
  <c r="T46" i="5"/>
  <c r="V46" i="5"/>
  <c r="T47" i="5"/>
  <c r="T48" i="5"/>
  <c r="T49" i="5"/>
  <c r="T50" i="5"/>
  <c r="T51" i="5"/>
  <c r="V51" i="5"/>
  <c r="T52" i="5"/>
  <c r="T53" i="5"/>
  <c r="V53" i="5"/>
  <c r="T54" i="5"/>
  <c r="T55" i="5"/>
  <c r="V55" i="5"/>
  <c r="T56" i="5"/>
  <c r="T57" i="5"/>
  <c r="T58" i="5"/>
  <c r="V58" i="5"/>
  <c r="T59" i="5"/>
  <c r="V59" i="5"/>
  <c r="T60" i="5"/>
  <c r="T61" i="5"/>
  <c r="V61" i="5"/>
  <c r="T62" i="5"/>
  <c r="V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V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V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9" i="7"/>
  <c r="V9" i="7"/>
  <c r="T10" i="7"/>
  <c r="V10" i="7"/>
  <c r="T11" i="7"/>
  <c r="V11" i="7"/>
  <c r="T12" i="7"/>
  <c r="V12" i="7"/>
  <c r="T13" i="7"/>
  <c r="V13" i="7"/>
  <c r="T14" i="7"/>
  <c r="V14" i="7"/>
  <c r="T15" i="7"/>
  <c r="V15" i="7"/>
  <c r="T16" i="7"/>
  <c r="V16" i="7"/>
  <c r="T17" i="7"/>
  <c r="V17" i="7"/>
  <c r="T18" i="7"/>
  <c r="V18" i="7"/>
  <c r="T19" i="7"/>
  <c r="V19" i="7"/>
  <c r="T20" i="7"/>
  <c r="V20" i="7"/>
  <c r="T21" i="7"/>
  <c r="V21" i="7"/>
  <c r="T22" i="7"/>
  <c r="V22" i="7"/>
  <c r="T23" i="7"/>
  <c r="V23" i="7"/>
  <c r="T24" i="7"/>
  <c r="V24" i="7"/>
  <c r="T25" i="7"/>
  <c r="V25" i="7"/>
  <c r="T26" i="7"/>
  <c r="V26" i="7"/>
  <c r="T27" i="7"/>
  <c r="V27" i="7"/>
  <c r="T28" i="7"/>
  <c r="V28" i="7"/>
  <c r="T29" i="7"/>
  <c r="V29" i="7"/>
  <c r="T30" i="7"/>
  <c r="V30" i="7"/>
  <c r="T31" i="7"/>
  <c r="V31" i="7"/>
  <c r="T32" i="7"/>
  <c r="V32" i="7"/>
  <c r="T33" i="7"/>
  <c r="V33" i="7"/>
  <c r="T34" i="7"/>
  <c r="V34" i="7"/>
  <c r="T35" i="7"/>
  <c r="V35" i="7"/>
  <c r="T36" i="7"/>
  <c r="V36" i="7"/>
  <c r="T37" i="7"/>
  <c r="V37" i="7"/>
  <c r="T38" i="7"/>
  <c r="V38" i="7"/>
  <c r="T39" i="7"/>
  <c r="V39" i="7"/>
  <c r="T40" i="7"/>
  <c r="V40" i="7"/>
  <c r="T41" i="7"/>
  <c r="V41" i="7"/>
  <c r="T42" i="7"/>
  <c r="V42" i="7"/>
  <c r="T43" i="7"/>
  <c r="V43" i="7"/>
  <c r="T44" i="7"/>
  <c r="T45" i="7"/>
  <c r="V45" i="7"/>
  <c r="T46" i="7"/>
  <c r="V46" i="7"/>
  <c r="T47" i="7"/>
  <c r="V47" i="7"/>
  <c r="T48" i="7"/>
  <c r="V48" i="7"/>
  <c r="T49" i="7"/>
  <c r="V49" i="7"/>
  <c r="T50" i="7"/>
  <c r="V50" i="7"/>
  <c r="T51" i="7"/>
  <c r="V51" i="7"/>
  <c r="T52" i="7"/>
  <c r="V52" i="7"/>
  <c r="T53" i="7"/>
  <c r="V53" i="7"/>
  <c r="T54" i="7"/>
  <c r="V54" i="7"/>
  <c r="V55" i="7"/>
  <c r="T56" i="7"/>
  <c r="V56" i="7"/>
  <c r="T57" i="7"/>
  <c r="V57" i="7"/>
  <c r="T58" i="7"/>
  <c r="V58" i="7"/>
  <c r="T59" i="7"/>
  <c r="V59" i="7"/>
  <c r="T60" i="7"/>
  <c r="V60" i="7"/>
  <c r="T61" i="7"/>
  <c r="V61" i="7"/>
  <c r="T62" i="7"/>
  <c r="V62" i="7"/>
  <c r="T63" i="7"/>
  <c r="V63" i="7"/>
  <c r="T64" i="7"/>
  <c r="V64" i="7"/>
  <c r="T65" i="7"/>
  <c r="V65" i="7"/>
  <c r="T66" i="7"/>
  <c r="V66" i="7"/>
  <c r="T67" i="7"/>
  <c r="V67" i="7"/>
  <c r="T68" i="7"/>
  <c r="V68" i="7"/>
  <c r="T69" i="7"/>
  <c r="V69" i="7"/>
  <c r="T70" i="7"/>
  <c r="V70" i="7"/>
  <c r="T71" i="7"/>
  <c r="V71" i="7"/>
  <c r="T72" i="7"/>
  <c r="V72" i="7"/>
  <c r="T73" i="7"/>
  <c r="V73" i="7"/>
  <c r="T74" i="7"/>
  <c r="V74" i="7"/>
  <c r="T75" i="7"/>
  <c r="V75" i="7"/>
  <c r="T76" i="7"/>
  <c r="V76" i="7"/>
  <c r="T77" i="7"/>
  <c r="V77" i="7"/>
  <c r="T78" i="7"/>
  <c r="V78" i="7"/>
  <c r="T79" i="7"/>
  <c r="V79" i="7"/>
  <c r="T80" i="7"/>
  <c r="V80" i="7"/>
  <c r="T81" i="7"/>
  <c r="V81" i="7"/>
  <c r="T82" i="7"/>
  <c r="V82" i="7"/>
  <c r="T83" i="7"/>
  <c r="V83" i="7"/>
  <c r="T84" i="7"/>
  <c r="V84" i="7"/>
  <c r="T85" i="7"/>
  <c r="V85" i="7"/>
  <c r="T86" i="7"/>
  <c r="V86" i="7"/>
  <c r="T87" i="7"/>
  <c r="V87" i="7"/>
  <c r="T88" i="7"/>
  <c r="V88" i="7"/>
  <c r="T89" i="7"/>
  <c r="V89" i="7"/>
  <c r="T90" i="7"/>
  <c r="V90" i="7"/>
  <c r="T91" i="7"/>
  <c r="V91" i="7"/>
  <c r="T92" i="7"/>
  <c r="V92" i="7"/>
  <c r="T93" i="7"/>
  <c r="V93" i="7"/>
  <c r="T94" i="7"/>
  <c r="V94" i="7"/>
  <c r="T95" i="7"/>
  <c r="V95" i="7"/>
  <c r="T96" i="7"/>
  <c r="V96" i="7"/>
  <c r="T97" i="7"/>
  <c r="V97" i="7"/>
  <c r="T98" i="7"/>
  <c r="V98" i="7"/>
  <c r="T99" i="7"/>
  <c r="V99" i="7"/>
  <c r="T100" i="7"/>
  <c r="V100" i="7"/>
  <c r="T101" i="7"/>
  <c r="V101" i="7"/>
  <c r="T102" i="7"/>
  <c r="V102" i="7"/>
  <c r="T103" i="7"/>
  <c r="V103" i="7"/>
  <c r="T104" i="7"/>
  <c r="V104" i="7"/>
  <c r="T105" i="7"/>
  <c r="V105" i="7"/>
  <c r="T106" i="7"/>
  <c r="V106" i="7"/>
  <c r="T107" i="7"/>
  <c r="V107" i="7"/>
  <c r="T108" i="7"/>
  <c r="V108" i="7"/>
  <c r="T109" i="7"/>
  <c r="V109" i="7"/>
  <c r="T110" i="7"/>
  <c r="V110" i="7"/>
  <c r="T111" i="7"/>
  <c r="V111" i="7"/>
  <c r="T112" i="7"/>
  <c r="V112" i="7"/>
  <c r="T113" i="7"/>
  <c r="V113" i="7"/>
  <c r="T114" i="7"/>
  <c r="V114" i="7"/>
  <c r="T115" i="7"/>
  <c r="V115" i="7"/>
  <c r="T116" i="7"/>
  <c r="V116" i="7"/>
  <c r="T117" i="7"/>
  <c r="V117" i="7"/>
  <c r="T118" i="7"/>
  <c r="V118" i="7"/>
  <c r="T119" i="7"/>
  <c r="V119" i="7"/>
  <c r="T120" i="7"/>
  <c r="V120" i="7"/>
  <c r="T121" i="7"/>
  <c r="V121" i="7"/>
  <c r="T122" i="7"/>
  <c r="V122" i="7"/>
  <c r="T123" i="7"/>
  <c r="V123" i="7"/>
  <c r="T124" i="7"/>
  <c r="V124" i="7"/>
  <c r="T125" i="7"/>
  <c r="V125" i="7"/>
  <c r="T126" i="7"/>
  <c r="V126" i="7"/>
  <c r="T127" i="7"/>
  <c r="V127" i="7"/>
  <c r="T128" i="7"/>
  <c r="V128" i="7"/>
  <c r="T129" i="7"/>
  <c r="V129" i="7"/>
  <c r="T130" i="7"/>
  <c r="V130" i="7"/>
  <c r="T131" i="7"/>
  <c r="V131" i="7"/>
  <c r="T132" i="7"/>
  <c r="V132" i="7"/>
  <c r="T133" i="7"/>
  <c r="V133" i="7"/>
  <c r="T134" i="7"/>
  <c r="V134" i="7"/>
  <c r="T135" i="7"/>
  <c r="V135" i="7"/>
  <c r="T136" i="7"/>
  <c r="V136" i="7"/>
  <c r="T10" i="10"/>
  <c r="V10" i="10"/>
  <c r="T11" i="10"/>
  <c r="V11" i="10"/>
  <c r="T12" i="10"/>
  <c r="V12" i="10"/>
  <c r="T13" i="10"/>
  <c r="V13" i="10"/>
  <c r="T14" i="10"/>
  <c r="V14" i="10"/>
  <c r="T15" i="10"/>
  <c r="V15" i="10"/>
  <c r="T16" i="10"/>
  <c r="V16" i="10"/>
  <c r="T17" i="10"/>
  <c r="V17" i="10"/>
  <c r="T18" i="10"/>
  <c r="V18" i="10"/>
  <c r="T19" i="10"/>
  <c r="V19" i="10"/>
  <c r="T20" i="10"/>
  <c r="V20" i="10"/>
  <c r="T21" i="10"/>
  <c r="V21" i="10"/>
  <c r="T22" i="10"/>
  <c r="V22" i="10"/>
  <c r="T23" i="10"/>
  <c r="V23" i="10"/>
  <c r="T24" i="10"/>
  <c r="V24" i="10"/>
  <c r="T25" i="10"/>
  <c r="V25" i="10"/>
  <c r="T26" i="10"/>
  <c r="V26" i="10"/>
  <c r="T27" i="10"/>
  <c r="V27" i="10"/>
  <c r="T28" i="10"/>
  <c r="V28" i="10"/>
  <c r="T29" i="10"/>
  <c r="V29" i="10"/>
  <c r="T30" i="10"/>
  <c r="V30" i="10"/>
  <c r="T31" i="10"/>
  <c r="V31" i="10"/>
  <c r="T32" i="10"/>
  <c r="V32" i="10"/>
  <c r="T33" i="10"/>
  <c r="V33" i="10"/>
  <c r="T34" i="10"/>
  <c r="V34" i="10"/>
  <c r="T35" i="10"/>
  <c r="V35" i="10"/>
  <c r="T36" i="10"/>
  <c r="V36" i="10"/>
  <c r="T37" i="10"/>
  <c r="V37" i="10"/>
  <c r="T38" i="10"/>
  <c r="V38" i="10"/>
  <c r="T39" i="10"/>
  <c r="V39" i="10"/>
  <c r="T40" i="10"/>
  <c r="V40" i="10"/>
  <c r="T41" i="10"/>
  <c r="V41" i="10"/>
  <c r="T42" i="10"/>
  <c r="V42" i="10"/>
  <c r="T43" i="10"/>
  <c r="V43" i="10"/>
  <c r="T44" i="10"/>
  <c r="V44" i="10"/>
  <c r="T45" i="10"/>
  <c r="V45" i="10"/>
  <c r="T46" i="10"/>
  <c r="V46" i="10"/>
  <c r="T47" i="10"/>
  <c r="V47" i="10"/>
  <c r="T48" i="10"/>
  <c r="V48" i="10"/>
  <c r="T49" i="10"/>
  <c r="V49" i="10"/>
  <c r="T50" i="10"/>
  <c r="V50" i="10"/>
  <c r="T51" i="10"/>
  <c r="V51" i="10"/>
  <c r="T52" i="10"/>
  <c r="V52" i="10"/>
  <c r="T53" i="10"/>
  <c r="V53" i="10"/>
  <c r="T54" i="10"/>
  <c r="V54" i="10"/>
  <c r="T55" i="10"/>
  <c r="V55" i="10"/>
  <c r="T56" i="10"/>
  <c r="V56" i="10"/>
  <c r="T57" i="10"/>
  <c r="V57" i="10"/>
  <c r="T58" i="10"/>
  <c r="V58" i="10"/>
  <c r="V59" i="10"/>
  <c r="T60" i="10"/>
  <c r="V60" i="10"/>
  <c r="T61" i="10"/>
  <c r="V61" i="10"/>
  <c r="T62" i="10"/>
  <c r="V62" i="10"/>
  <c r="T63" i="10"/>
  <c r="V63" i="10"/>
  <c r="T64" i="10"/>
  <c r="V64" i="10"/>
  <c r="T65" i="10"/>
  <c r="V65" i="10"/>
  <c r="T66" i="10"/>
  <c r="V66" i="10"/>
  <c r="T67" i="10"/>
  <c r="V67" i="10"/>
  <c r="T68" i="10"/>
  <c r="V68" i="10"/>
  <c r="T69" i="10"/>
  <c r="V69" i="10"/>
  <c r="T70" i="10"/>
  <c r="V70" i="10"/>
  <c r="T71" i="10"/>
  <c r="V71" i="10"/>
  <c r="T72" i="10"/>
  <c r="V72" i="10"/>
  <c r="T73" i="10"/>
  <c r="V73" i="10"/>
  <c r="T74" i="10"/>
  <c r="V74" i="10"/>
  <c r="T75" i="10"/>
  <c r="V75" i="10"/>
  <c r="T76" i="10"/>
  <c r="V76" i="10"/>
  <c r="T77" i="10"/>
  <c r="V77" i="10"/>
  <c r="T78" i="10"/>
  <c r="V78" i="10"/>
  <c r="T79" i="10"/>
  <c r="V79" i="10"/>
  <c r="T80" i="10"/>
  <c r="V80" i="10"/>
  <c r="T81" i="10"/>
  <c r="V81" i="10"/>
  <c r="T82" i="10"/>
  <c r="V82" i="10"/>
  <c r="T83" i="10"/>
  <c r="V83" i="10"/>
  <c r="T84" i="10"/>
  <c r="V84" i="10"/>
  <c r="T85" i="10"/>
  <c r="V85" i="10"/>
  <c r="T86" i="10"/>
  <c r="V86" i="10"/>
  <c r="T87" i="10"/>
  <c r="V87" i="10"/>
  <c r="T88" i="10"/>
  <c r="V88" i="10"/>
  <c r="T89" i="10"/>
  <c r="V89" i="10"/>
  <c r="T90" i="10"/>
  <c r="V90" i="10"/>
  <c r="T91" i="10"/>
  <c r="V91" i="10"/>
  <c r="T92" i="10"/>
  <c r="V92" i="10"/>
  <c r="T93" i="10"/>
  <c r="V93" i="10"/>
  <c r="T94" i="10"/>
  <c r="V94" i="10"/>
  <c r="T95" i="10"/>
  <c r="V95" i="10"/>
  <c r="T96" i="10"/>
  <c r="V96" i="10"/>
  <c r="T97" i="10"/>
  <c r="V97" i="10"/>
  <c r="T98" i="10"/>
  <c r="V98" i="10"/>
  <c r="T99" i="10"/>
  <c r="V99" i="10"/>
  <c r="T100" i="10"/>
  <c r="V100" i="10"/>
  <c r="T101" i="10"/>
  <c r="V101" i="10"/>
  <c r="T102" i="10"/>
  <c r="V102" i="10"/>
  <c r="T103" i="10"/>
  <c r="V103" i="10"/>
  <c r="T104" i="10"/>
  <c r="V104" i="10"/>
  <c r="T105" i="10"/>
  <c r="V105" i="10"/>
  <c r="T106" i="10"/>
  <c r="V106" i="10"/>
  <c r="T107" i="10"/>
  <c r="V107" i="10"/>
  <c r="T108" i="10"/>
  <c r="V108" i="10"/>
  <c r="T109" i="10"/>
  <c r="V109" i="10"/>
  <c r="T110" i="10"/>
  <c r="V110" i="10"/>
  <c r="T111" i="10"/>
  <c r="V111" i="10"/>
  <c r="T112" i="10"/>
  <c r="V112" i="10"/>
  <c r="T113" i="10"/>
  <c r="V113" i="10"/>
  <c r="T114" i="10"/>
  <c r="V114" i="10"/>
  <c r="T115" i="10"/>
  <c r="V115" i="10"/>
  <c r="T116" i="10"/>
  <c r="V116" i="10"/>
  <c r="T117" i="10"/>
  <c r="V117" i="10"/>
  <c r="T118" i="10"/>
  <c r="V118" i="10"/>
  <c r="T119" i="10"/>
  <c r="V119" i="10"/>
  <c r="T120" i="10"/>
  <c r="V120" i="10"/>
  <c r="T121" i="10"/>
  <c r="V121" i="10"/>
  <c r="T122" i="10"/>
  <c r="V122" i="10"/>
  <c r="T123" i="10"/>
  <c r="V123" i="10"/>
  <c r="T124" i="10"/>
  <c r="V124" i="10"/>
  <c r="T125" i="10"/>
  <c r="V125" i="10"/>
  <c r="T126" i="10"/>
  <c r="V126" i="10"/>
  <c r="T127" i="10"/>
  <c r="V127" i="10"/>
  <c r="T128" i="10"/>
  <c r="V128" i="10"/>
  <c r="T129" i="10"/>
  <c r="V129" i="10"/>
  <c r="T130" i="10"/>
  <c r="V130" i="10"/>
  <c r="T131" i="10"/>
  <c r="V131" i="10"/>
  <c r="T132" i="10"/>
  <c r="V132" i="10"/>
  <c r="T133" i="10"/>
  <c r="V133" i="10"/>
  <c r="T134" i="10"/>
  <c r="V134" i="10"/>
  <c r="T135" i="10"/>
  <c r="V135" i="10"/>
  <c r="T136" i="10"/>
  <c r="V136" i="10"/>
  <c r="T137" i="10"/>
  <c r="V137" i="10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V44" i="11"/>
  <c r="T45" i="11"/>
  <c r="V45" i="11"/>
  <c r="T46" i="11"/>
  <c r="T47" i="11"/>
  <c r="T48" i="11"/>
  <c r="T49" i="11"/>
  <c r="T50" i="11"/>
  <c r="V51" i="11"/>
  <c r="T52" i="11"/>
  <c r="T53" i="11"/>
  <c r="T54" i="11"/>
  <c r="T55" i="11"/>
  <c r="V55" i="11"/>
  <c r="T56" i="11"/>
  <c r="T57" i="11"/>
  <c r="V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V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V122" i="11"/>
  <c r="T123" i="11"/>
  <c r="T124" i="11"/>
  <c r="T125" i="11"/>
  <c r="T126" i="11"/>
  <c r="T127" i="11"/>
  <c r="T128" i="11"/>
  <c r="V128" i="11"/>
  <c r="T129" i="11"/>
  <c r="T130" i="11"/>
  <c r="T131" i="11"/>
  <c r="T132" i="11"/>
  <c r="T133" i="11"/>
  <c r="T134" i="11"/>
  <c r="T135" i="11"/>
  <c r="T136" i="11"/>
  <c r="T137" i="11"/>
  <c r="T9" i="114"/>
  <c r="T10" i="114"/>
  <c r="T11" i="114"/>
  <c r="T12" i="114"/>
  <c r="T13" i="114"/>
  <c r="T14" i="114"/>
  <c r="T15" i="114"/>
  <c r="T16" i="114"/>
  <c r="T17" i="114"/>
  <c r="T18" i="114"/>
  <c r="T19" i="114"/>
  <c r="T20" i="114"/>
  <c r="T21" i="114"/>
  <c r="T22" i="114"/>
  <c r="T23" i="114"/>
  <c r="T24" i="114"/>
  <c r="T25" i="114"/>
  <c r="T26" i="114"/>
  <c r="T27" i="114"/>
  <c r="T28" i="114"/>
  <c r="T29" i="114"/>
  <c r="T30" i="114"/>
  <c r="T31" i="114"/>
  <c r="T32" i="114"/>
  <c r="T33" i="114"/>
  <c r="T34" i="114"/>
  <c r="T35" i="114"/>
  <c r="T36" i="114"/>
  <c r="T37" i="114"/>
  <c r="T38" i="114"/>
  <c r="T39" i="114"/>
  <c r="T40" i="114"/>
  <c r="T41" i="114"/>
  <c r="T42" i="114"/>
  <c r="T43" i="114"/>
  <c r="T44" i="114"/>
  <c r="T45" i="114"/>
  <c r="V45" i="114"/>
  <c r="T46" i="114"/>
  <c r="T47" i="114"/>
  <c r="T48" i="114"/>
  <c r="T49" i="114"/>
  <c r="T50" i="114"/>
  <c r="T51" i="114"/>
  <c r="V51" i="114"/>
  <c r="T52" i="114"/>
  <c r="T53" i="114"/>
  <c r="T54" i="114"/>
  <c r="T55" i="114"/>
  <c r="T56" i="114"/>
  <c r="T57" i="114"/>
  <c r="T58" i="114"/>
  <c r="V58" i="114"/>
  <c r="T59" i="114"/>
  <c r="T60" i="114"/>
  <c r="T61" i="114"/>
  <c r="T62" i="114"/>
  <c r="T63" i="114"/>
  <c r="V63" i="114"/>
  <c r="T64" i="114"/>
  <c r="T65" i="114"/>
  <c r="T66" i="114"/>
  <c r="T67" i="114"/>
  <c r="T68" i="114"/>
  <c r="T69" i="114"/>
  <c r="T70" i="114"/>
  <c r="V70" i="114"/>
  <c r="T71" i="114"/>
  <c r="T72" i="114"/>
  <c r="T76" i="114"/>
  <c r="T77" i="114"/>
  <c r="T78" i="114"/>
  <c r="V78" i="114"/>
  <c r="T79" i="114"/>
  <c r="V79" i="114"/>
  <c r="T80" i="114"/>
  <c r="V80" i="114"/>
  <c r="T81" i="114"/>
  <c r="V81" i="114"/>
  <c r="T82" i="114"/>
  <c r="V82" i="114"/>
  <c r="T83" i="114"/>
  <c r="V83" i="114"/>
  <c r="T84" i="114"/>
  <c r="V84" i="114"/>
  <c r="T85" i="114"/>
  <c r="V85" i="114"/>
  <c r="T86" i="114"/>
  <c r="V86" i="114"/>
  <c r="T87" i="114"/>
  <c r="V87" i="114"/>
  <c r="T88" i="114"/>
  <c r="V88" i="114"/>
  <c r="T89" i="114"/>
  <c r="V89" i="114"/>
  <c r="T90" i="114"/>
  <c r="V90" i="114"/>
  <c r="T91" i="114"/>
  <c r="V91" i="114"/>
  <c r="T92" i="114"/>
  <c r="V92" i="114"/>
  <c r="T93" i="114"/>
  <c r="V93" i="114"/>
  <c r="T94" i="114"/>
  <c r="V94" i="114"/>
  <c r="T95" i="114"/>
  <c r="V95" i="114"/>
  <c r="T96" i="114"/>
  <c r="V96" i="114"/>
  <c r="T97" i="114"/>
  <c r="V97" i="114"/>
  <c r="T98" i="114"/>
  <c r="V98" i="114"/>
  <c r="T99" i="114"/>
  <c r="V99" i="114"/>
  <c r="T100" i="114"/>
  <c r="V100" i="114"/>
  <c r="V101" i="114"/>
  <c r="T102" i="114"/>
  <c r="V102" i="114"/>
  <c r="T103" i="114"/>
  <c r="V103" i="114"/>
  <c r="T104" i="114"/>
  <c r="V104" i="114"/>
  <c r="T105" i="114"/>
  <c r="V105" i="114"/>
  <c r="T106" i="114"/>
  <c r="V106" i="114"/>
  <c r="T107" i="114"/>
  <c r="V107" i="114"/>
  <c r="T108" i="114"/>
  <c r="V108" i="114"/>
  <c r="T109" i="114"/>
  <c r="V109" i="114"/>
  <c r="T110" i="114"/>
  <c r="V110" i="114"/>
  <c r="T111" i="114"/>
  <c r="V111" i="114"/>
  <c r="T112" i="114"/>
  <c r="V112" i="114"/>
  <c r="T113" i="114"/>
  <c r="V113" i="114"/>
  <c r="T114" i="114"/>
  <c r="V114" i="114"/>
  <c r="T115" i="114"/>
  <c r="V115" i="114"/>
  <c r="T116" i="114"/>
  <c r="V116" i="114"/>
  <c r="T117" i="114"/>
  <c r="V117" i="114"/>
  <c r="T118" i="114"/>
  <c r="V118" i="114"/>
  <c r="T119" i="114"/>
  <c r="V119" i="114"/>
  <c r="T120" i="114"/>
  <c r="V120" i="114"/>
  <c r="T121" i="114"/>
  <c r="V121" i="114"/>
  <c r="T122" i="114"/>
  <c r="V122" i="114"/>
  <c r="T123" i="114"/>
  <c r="V123" i="114"/>
  <c r="T124" i="114"/>
  <c r="V124" i="114"/>
  <c r="T125" i="114"/>
  <c r="V125" i="114"/>
  <c r="T126" i="114"/>
  <c r="V126" i="114"/>
  <c r="T127" i="114"/>
  <c r="V127" i="114"/>
  <c r="T128" i="114"/>
  <c r="V128" i="114"/>
  <c r="T129" i="114"/>
  <c r="V129" i="114"/>
  <c r="T130" i="114"/>
  <c r="V130" i="114"/>
  <c r="T131" i="114"/>
  <c r="V131" i="114"/>
  <c r="T132" i="114"/>
  <c r="V132" i="114"/>
  <c r="T133" i="114"/>
  <c r="V133" i="114"/>
  <c r="T134" i="114"/>
  <c r="V134" i="114"/>
  <c r="T135" i="114"/>
  <c r="V135" i="114"/>
  <c r="T136" i="114"/>
  <c r="V136" i="114"/>
  <c r="T137" i="114"/>
  <c r="V137" i="114"/>
  <c r="T138" i="114"/>
  <c r="V138" i="114"/>
  <c r="T139" i="114"/>
  <c r="V139" i="114"/>
  <c r="T140" i="114"/>
  <c r="V140" i="114"/>
  <c r="T141" i="114"/>
  <c r="V141" i="114"/>
  <c r="T142" i="114"/>
  <c r="V142" i="114"/>
  <c r="T143" i="114"/>
  <c r="V143" i="114"/>
  <c r="T144" i="114"/>
  <c r="V144" i="114"/>
  <c r="T145" i="114"/>
  <c r="V145" i="114"/>
  <c r="T146" i="114"/>
  <c r="V146" i="114"/>
  <c r="T147" i="114"/>
  <c r="V147" i="114"/>
  <c r="T148" i="114"/>
  <c r="V148" i="114"/>
  <c r="T149" i="114"/>
  <c r="V149" i="114"/>
  <c r="T150" i="114"/>
  <c r="V150" i="114"/>
  <c r="T151" i="114"/>
  <c r="V151" i="114"/>
  <c r="V26" i="13"/>
  <c r="V27" i="13"/>
  <c r="V30" i="13"/>
  <c r="V31" i="13"/>
  <c r="V34" i="13"/>
  <c r="V35" i="13"/>
  <c r="V38" i="13"/>
  <c r="V39" i="13"/>
  <c r="V42" i="13"/>
  <c r="V43" i="13"/>
  <c r="V46" i="13"/>
  <c r="V47" i="13"/>
  <c r="V50" i="13"/>
  <c r="V53" i="13"/>
  <c r="V54" i="13"/>
  <c r="V58" i="13"/>
  <c r="V60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80" i="13"/>
  <c r="V81" i="13"/>
  <c r="V83" i="13"/>
  <c r="V84" i="13"/>
  <c r="V85" i="13"/>
  <c r="V87" i="13"/>
  <c r="V91" i="13"/>
  <c r="V92" i="13"/>
  <c r="V95" i="13"/>
  <c r="V96" i="13"/>
  <c r="V99" i="13"/>
  <c r="V100" i="13"/>
  <c r="V103" i="13"/>
  <c r="V104" i="13"/>
  <c r="V107" i="13"/>
  <c r="V108" i="13"/>
  <c r="V111" i="13"/>
  <c r="V112" i="13"/>
  <c r="V115" i="13"/>
  <c r="V119" i="13"/>
  <c r="V120" i="13"/>
  <c r="V123" i="13"/>
  <c r="V124" i="13"/>
  <c r="V127" i="13"/>
  <c r="V131" i="13"/>
  <c r="V132" i="13"/>
  <c r="V135" i="13"/>
  <c r="V136" i="13"/>
  <c r="V139" i="13"/>
  <c r="V140" i="13"/>
  <c r="T10" i="13"/>
  <c r="V10" i="13"/>
  <c r="T11" i="13"/>
  <c r="V11" i="13"/>
  <c r="T12" i="13"/>
  <c r="V12" i="13"/>
  <c r="T13" i="13"/>
  <c r="V13" i="13"/>
  <c r="T14" i="13"/>
  <c r="V14" i="13"/>
  <c r="T15" i="13"/>
  <c r="V15" i="13"/>
  <c r="T16" i="13"/>
  <c r="V16" i="13"/>
  <c r="T17" i="13"/>
  <c r="V17" i="13"/>
  <c r="T18" i="13"/>
  <c r="V18" i="13"/>
  <c r="T19" i="13"/>
  <c r="V19" i="13"/>
  <c r="T20" i="13"/>
  <c r="V20" i="13"/>
  <c r="T21" i="13"/>
  <c r="V21" i="13"/>
  <c r="T22" i="13"/>
  <c r="V22" i="13"/>
  <c r="T23" i="13"/>
  <c r="V23" i="13"/>
  <c r="T24" i="13"/>
  <c r="V24" i="13"/>
  <c r="T10" i="14"/>
  <c r="V10" i="14"/>
  <c r="T11" i="14"/>
  <c r="V11" i="14"/>
  <c r="T12" i="14"/>
  <c r="V12" i="14"/>
  <c r="T13" i="14"/>
  <c r="V13" i="14"/>
  <c r="T14" i="14"/>
  <c r="V14" i="14"/>
  <c r="T15" i="14"/>
  <c r="V15" i="14"/>
  <c r="T16" i="14"/>
  <c r="V16" i="14"/>
  <c r="T17" i="14"/>
  <c r="V17" i="14"/>
  <c r="T18" i="14"/>
  <c r="V18" i="14"/>
  <c r="T19" i="14"/>
  <c r="V19" i="14"/>
  <c r="T20" i="14"/>
  <c r="V20" i="14"/>
  <c r="T21" i="14"/>
  <c r="V21" i="14"/>
  <c r="T22" i="14"/>
  <c r="V22" i="14"/>
  <c r="T23" i="14"/>
  <c r="V23" i="14"/>
  <c r="T24" i="14"/>
  <c r="V24" i="14"/>
  <c r="T25" i="14"/>
  <c r="V25" i="14"/>
  <c r="T26" i="14"/>
  <c r="V26" i="14"/>
  <c r="T27" i="14"/>
  <c r="V27" i="14"/>
  <c r="T28" i="14"/>
  <c r="V28" i="14"/>
  <c r="T29" i="14"/>
  <c r="V29" i="14"/>
  <c r="T30" i="14"/>
  <c r="V30" i="14"/>
  <c r="T31" i="14"/>
  <c r="V31" i="14"/>
  <c r="T32" i="14"/>
  <c r="V32" i="14"/>
  <c r="T33" i="14"/>
  <c r="V33" i="14"/>
  <c r="T34" i="14"/>
  <c r="V34" i="14"/>
  <c r="T35" i="14"/>
  <c r="V35" i="14"/>
  <c r="T36" i="14"/>
  <c r="V36" i="14"/>
  <c r="T37" i="14"/>
  <c r="V37" i="14"/>
  <c r="T38" i="14"/>
  <c r="V38" i="14"/>
  <c r="T39" i="14"/>
  <c r="V39" i="14"/>
  <c r="T40" i="14"/>
  <c r="V40" i="14"/>
  <c r="T41" i="14"/>
  <c r="V41" i="14"/>
  <c r="T42" i="14"/>
  <c r="V42" i="14"/>
  <c r="T43" i="14"/>
  <c r="V43" i="14"/>
  <c r="T44" i="14"/>
  <c r="T45" i="14"/>
  <c r="V45" i="14"/>
  <c r="T46" i="14"/>
  <c r="V46" i="14"/>
  <c r="T47" i="14"/>
  <c r="V47" i="14"/>
  <c r="T48" i="14"/>
  <c r="V48" i="14"/>
  <c r="T49" i="14"/>
  <c r="V49" i="14"/>
  <c r="T50" i="14"/>
  <c r="V50" i="14"/>
  <c r="T51" i="14"/>
  <c r="V51" i="14"/>
  <c r="T52" i="14"/>
  <c r="V52" i="14"/>
  <c r="T53" i="14"/>
  <c r="V53" i="14"/>
  <c r="T54" i="14"/>
  <c r="V54" i="14"/>
  <c r="T55" i="14"/>
  <c r="V55" i="14"/>
  <c r="T56" i="14"/>
  <c r="V56" i="14"/>
  <c r="T57" i="14"/>
  <c r="V57" i="14"/>
  <c r="T58" i="14"/>
  <c r="V58" i="14"/>
  <c r="T59" i="14"/>
  <c r="V59" i="14"/>
  <c r="T60" i="14"/>
  <c r="V60" i="14"/>
  <c r="T61" i="14"/>
  <c r="V61" i="14"/>
  <c r="T62" i="14"/>
  <c r="V62" i="14"/>
  <c r="T63" i="14"/>
  <c r="V63" i="14"/>
  <c r="T64" i="14"/>
  <c r="V64" i="14"/>
  <c r="T65" i="14"/>
  <c r="V65" i="14"/>
  <c r="T66" i="14"/>
  <c r="V66" i="14"/>
  <c r="T67" i="14"/>
  <c r="V67" i="14"/>
  <c r="T68" i="14"/>
  <c r="V68" i="14"/>
  <c r="T69" i="14"/>
  <c r="V69" i="14"/>
  <c r="T70" i="14"/>
  <c r="V70" i="14"/>
  <c r="T71" i="14"/>
  <c r="V71" i="14"/>
  <c r="T72" i="14"/>
  <c r="V72" i="14"/>
  <c r="T73" i="14"/>
  <c r="V73" i="14"/>
  <c r="T74" i="14"/>
  <c r="V74" i="14"/>
  <c r="T75" i="14"/>
  <c r="V75" i="14"/>
  <c r="T76" i="14"/>
  <c r="V76" i="14"/>
  <c r="T77" i="14"/>
  <c r="V77" i="14"/>
  <c r="T78" i="14"/>
  <c r="V78" i="14"/>
  <c r="T79" i="14"/>
  <c r="V79" i="14"/>
  <c r="T80" i="14"/>
  <c r="V80" i="14"/>
  <c r="T81" i="14"/>
  <c r="V81" i="14"/>
  <c r="T82" i="14"/>
  <c r="V82" i="14"/>
  <c r="T83" i="14"/>
  <c r="V83" i="14"/>
  <c r="T84" i="14"/>
  <c r="V84" i="14"/>
  <c r="V85" i="14"/>
  <c r="T86" i="14"/>
  <c r="V86" i="14"/>
  <c r="T87" i="14"/>
  <c r="V87" i="14"/>
  <c r="T88" i="14"/>
  <c r="V88" i="14"/>
  <c r="T89" i="14"/>
  <c r="V89" i="14"/>
  <c r="T90" i="14"/>
  <c r="V90" i="14"/>
  <c r="T91" i="14"/>
  <c r="V91" i="14"/>
  <c r="T92" i="14"/>
  <c r="V92" i="14"/>
  <c r="T93" i="14"/>
  <c r="V93" i="14"/>
  <c r="T94" i="14"/>
  <c r="V94" i="14"/>
  <c r="T95" i="14"/>
  <c r="V95" i="14"/>
  <c r="T96" i="14"/>
  <c r="V96" i="14"/>
  <c r="T97" i="14"/>
  <c r="V97" i="14"/>
  <c r="T98" i="14"/>
  <c r="V98" i="14"/>
  <c r="T99" i="14"/>
  <c r="V99" i="14"/>
  <c r="T100" i="14"/>
  <c r="V100" i="14"/>
  <c r="T101" i="14"/>
  <c r="V101" i="14"/>
  <c r="T102" i="14"/>
  <c r="V102" i="14"/>
  <c r="T103" i="14"/>
  <c r="V103" i="14"/>
  <c r="T104" i="14"/>
  <c r="V104" i="14"/>
  <c r="T105" i="14"/>
  <c r="V105" i="14"/>
  <c r="T106" i="14"/>
  <c r="V106" i="14"/>
  <c r="T107" i="14"/>
  <c r="V107" i="14"/>
  <c r="T108" i="14"/>
  <c r="V108" i="14"/>
  <c r="T109" i="14"/>
  <c r="V109" i="14"/>
  <c r="T110" i="14"/>
  <c r="V110" i="14"/>
  <c r="T111" i="14"/>
  <c r="V111" i="14"/>
  <c r="T112" i="14"/>
  <c r="V112" i="14"/>
  <c r="T113" i="14"/>
  <c r="V113" i="14"/>
  <c r="T114" i="14"/>
  <c r="V114" i="14"/>
  <c r="T115" i="14"/>
  <c r="V115" i="14"/>
  <c r="T116" i="14"/>
  <c r="V116" i="14"/>
  <c r="T117" i="14"/>
  <c r="V117" i="14"/>
  <c r="T118" i="14"/>
  <c r="V118" i="14"/>
  <c r="T119" i="14"/>
  <c r="V119" i="14"/>
  <c r="T120" i="14"/>
  <c r="V120" i="14"/>
  <c r="T121" i="14"/>
  <c r="V121" i="14"/>
  <c r="T122" i="14"/>
  <c r="V122" i="14"/>
  <c r="T123" i="14"/>
  <c r="V123" i="14"/>
  <c r="T124" i="14"/>
  <c r="V124" i="14"/>
  <c r="T125" i="14"/>
  <c r="V125" i="14"/>
  <c r="T126" i="14"/>
  <c r="V126" i="14"/>
  <c r="T127" i="14"/>
  <c r="V127" i="14"/>
  <c r="T128" i="14"/>
  <c r="V128" i="14"/>
  <c r="T129" i="14"/>
  <c r="V129" i="14"/>
  <c r="T130" i="14"/>
  <c r="V130" i="14"/>
  <c r="T131" i="14"/>
  <c r="V131" i="14"/>
  <c r="T132" i="14"/>
  <c r="V132" i="14"/>
  <c r="T133" i="14"/>
  <c r="V133" i="14"/>
  <c r="T134" i="14"/>
  <c r="V134" i="14"/>
  <c r="T135" i="14"/>
  <c r="V135" i="14"/>
  <c r="T136" i="14"/>
  <c r="V136" i="14"/>
  <c r="T137" i="14"/>
  <c r="V137" i="14"/>
  <c r="T138" i="14"/>
  <c r="V138" i="14"/>
  <c r="T139" i="14"/>
  <c r="V139" i="14"/>
  <c r="T140" i="14"/>
  <c r="V140" i="14"/>
  <c r="T141" i="14"/>
  <c r="V141" i="14"/>
  <c r="T142" i="14"/>
  <c r="V142" i="14"/>
  <c r="T143" i="14"/>
  <c r="V143" i="14"/>
  <c r="T144" i="14"/>
  <c r="V144" i="14"/>
  <c r="T145" i="14"/>
  <c r="V145" i="14"/>
  <c r="T146" i="14"/>
  <c r="V146" i="14"/>
  <c r="T147" i="14"/>
  <c r="V147" i="14"/>
  <c r="T148" i="14"/>
  <c r="V148" i="14"/>
  <c r="T149" i="14"/>
  <c r="V149" i="14"/>
  <c r="T150" i="14"/>
  <c r="V150" i="14"/>
  <c r="T151" i="14"/>
  <c r="V151" i="14"/>
  <c r="T152" i="14"/>
  <c r="V152" i="14"/>
  <c r="T10" i="15"/>
  <c r="V10" i="15"/>
  <c r="T11" i="15"/>
  <c r="V11" i="15"/>
  <c r="T12" i="15"/>
  <c r="V12" i="15"/>
  <c r="T13" i="15"/>
  <c r="V13" i="15"/>
  <c r="T14" i="15"/>
  <c r="V14" i="15"/>
  <c r="T15" i="15"/>
  <c r="V15" i="15"/>
  <c r="T16" i="15"/>
  <c r="V16" i="15"/>
  <c r="T17" i="15"/>
  <c r="V17" i="15"/>
  <c r="T18" i="15"/>
  <c r="V18" i="15"/>
  <c r="T19" i="15"/>
  <c r="V19" i="15"/>
  <c r="T20" i="15"/>
  <c r="V20" i="15"/>
  <c r="T21" i="15"/>
  <c r="V21" i="15"/>
  <c r="T22" i="15"/>
  <c r="V22" i="15"/>
  <c r="T23" i="15"/>
  <c r="V23" i="15"/>
  <c r="T24" i="15"/>
  <c r="V24" i="15"/>
  <c r="T25" i="15"/>
  <c r="V25" i="15"/>
  <c r="T26" i="15"/>
  <c r="V26" i="15"/>
  <c r="T27" i="15"/>
  <c r="V27" i="15"/>
  <c r="T28" i="15"/>
  <c r="V28" i="15"/>
  <c r="T29" i="15"/>
  <c r="V29" i="15"/>
  <c r="T30" i="15"/>
  <c r="V30" i="15"/>
  <c r="T31" i="15"/>
  <c r="V31" i="15"/>
  <c r="T32" i="15"/>
  <c r="V32" i="15"/>
  <c r="T33" i="15"/>
  <c r="V33" i="15"/>
  <c r="T34" i="15"/>
  <c r="V34" i="15"/>
  <c r="T35" i="15"/>
  <c r="V35" i="15"/>
  <c r="T36" i="15"/>
  <c r="V36" i="15"/>
  <c r="T37" i="15"/>
  <c r="V37" i="15"/>
  <c r="T38" i="15"/>
  <c r="V38" i="15"/>
  <c r="T39" i="15"/>
  <c r="V39" i="15"/>
  <c r="T40" i="15"/>
  <c r="V40" i="15"/>
  <c r="T41" i="15"/>
  <c r="V41" i="15"/>
  <c r="T42" i="15"/>
  <c r="V42" i="15"/>
  <c r="T43" i="15"/>
  <c r="V43" i="15"/>
  <c r="T44" i="15"/>
  <c r="V44" i="15"/>
  <c r="T45" i="15"/>
  <c r="V45" i="15"/>
  <c r="T46" i="15"/>
  <c r="V46" i="15"/>
  <c r="T47" i="15"/>
  <c r="V47" i="15"/>
  <c r="T48" i="15"/>
  <c r="V48" i="15"/>
  <c r="T49" i="15"/>
  <c r="V49" i="15"/>
  <c r="T50" i="15"/>
  <c r="V50" i="15"/>
  <c r="T51" i="15"/>
  <c r="V51" i="15"/>
  <c r="T52" i="15"/>
  <c r="V52" i="15"/>
  <c r="T53" i="15"/>
  <c r="V53" i="15"/>
  <c r="T54" i="15"/>
  <c r="V54" i="15"/>
  <c r="T55" i="15"/>
  <c r="V55" i="15"/>
  <c r="T56" i="15"/>
  <c r="V56" i="15"/>
  <c r="T57" i="15"/>
  <c r="V57" i="15"/>
  <c r="T58" i="15"/>
  <c r="V58" i="15"/>
  <c r="T59" i="15"/>
  <c r="V59" i="15"/>
  <c r="T60" i="15"/>
  <c r="V60" i="15"/>
  <c r="T61" i="15"/>
  <c r="V61" i="15"/>
  <c r="T62" i="15"/>
  <c r="V62" i="15"/>
  <c r="T63" i="15"/>
  <c r="V63" i="15"/>
  <c r="T64" i="15"/>
  <c r="V64" i="15"/>
  <c r="T65" i="15"/>
  <c r="V65" i="15"/>
  <c r="T66" i="15"/>
  <c r="V66" i="15"/>
  <c r="T67" i="15"/>
  <c r="V67" i="15"/>
  <c r="T68" i="15"/>
  <c r="V68" i="15"/>
  <c r="T69" i="15"/>
  <c r="V69" i="15"/>
  <c r="T70" i="15"/>
  <c r="V70" i="15"/>
  <c r="T71" i="15"/>
  <c r="V71" i="15"/>
  <c r="T72" i="15"/>
  <c r="V72" i="15"/>
  <c r="T73" i="15"/>
  <c r="V73" i="15"/>
  <c r="T74" i="15"/>
  <c r="V74" i="15"/>
  <c r="T75" i="15"/>
  <c r="V75" i="15"/>
  <c r="T76" i="15"/>
  <c r="V76" i="15"/>
  <c r="T77" i="15"/>
  <c r="V77" i="15"/>
  <c r="T78" i="15"/>
  <c r="V78" i="15"/>
  <c r="T79" i="15"/>
  <c r="V79" i="15"/>
  <c r="T80" i="15"/>
  <c r="V80" i="15"/>
  <c r="T81" i="15"/>
  <c r="V81" i="15"/>
  <c r="T82" i="15"/>
  <c r="V82" i="15"/>
  <c r="T83" i="15"/>
  <c r="V83" i="15"/>
  <c r="T84" i="15"/>
  <c r="V84" i="15"/>
  <c r="T85" i="15"/>
  <c r="V85" i="15"/>
  <c r="T86" i="15"/>
  <c r="V86" i="15"/>
  <c r="T87" i="15"/>
  <c r="V87" i="15"/>
  <c r="T88" i="15"/>
  <c r="V88" i="15"/>
  <c r="T89" i="15"/>
  <c r="V89" i="15"/>
  <c r="T90" i="15"/>
  <c r="V90" i="15"/>
  <c r="T91" i="15"/>
  <c r="V91" i="15"/>
  <c r="T92" i="15"/>
  <c r="V92" i="15"/>
  <c r="T93" i="15"/>
  <c r="V93" i="15"/>
  <c r="T94" i="15"/>
  <c r="V94" i="15"/>
  <c r="T95" i="15"/>
  <c r="V95" i="15"/>
  <c r="T96" i="15"/>
  <c r="V96" i="15"/>
  <c r="T97" i="15"/>
  <c r="V97" i="15"/>
  <c r="T98" i="15"/>
  <c r="V98" i="15"/>
  <c r="T99" i="15"/>
  <c r="V99" i="15"/>
  <c r="T100" i="15"/>
  <c r="V100" i="15"/>
  <c r="T101" i="15"/>
  <c r="V101" i="15"/>
  <c r="T102" i="15"/>
  <c r="V102" i="15"/>
  <c r="T103" i="15"/>
  <c r="V103" i="15"/>
  <c r="T104" i="15"/>
  <c r="V104" i="15"/>
  <c r="T105" i="15"/>
  <c r="V105" i="15"/>
  <c r="T106" i="15"/>
  <c r="V106" i="15"/>
  <c r="T107" i="15"/>
  <c r="V107" i="15"/>
  <c r="T108" i="15"/>
  <c r="V108" i="15"/>
  <c r="T109" i="15"/>
  <c r="V109" i="15"/>
  <c r="T110" i="15"/>
  <c r="V110" i="15"/>
  <c r="T111" i="15"/>
  <c r="V111" i="15"/>
  <c r="T112" i="15"/>
  <c r="V112" i="15"/>
  <c r="T113" i="15"/>
  <c r="V113" i="15"/>
  <c r="T114" i="15"/>
  <c r="V114" i="15"/>
  <c r="T115" i="15"/>
  <c r="V115" i="15"/>
  <c r="T116" i="15"/>
  <c r="V116" i="15"/>
  <c r="T117" i="15"/>
  <c r="V117" i="15"/>
  <c r="T118" i="15"/>
  <c r="V118" i="15"/>
  <c r="T119" i="15"/>
  <c r="V119" i="15"/>
  <c r="T120" i="15"/>
  <c r="V120" i="15"/>
  <c r="T121" i="15"/>
  <c r="V121" i="15"/>
  <c r="T122" i="15"/>
  <c r="V122" i="15"/>
  <c r="T123" i="15"/>
  <c r="V123" i="15"/>
  <c r="T124" i="15"/>
  <c r="V124" i="15"/>
  <c r="T125" i="15"/>
  <c r="V125" i="15"/>
  <c r="T126" i="15"/>
  <c r="V126" i="15"/>
  <c r="T127" i="15"/>
  <c r="V127" i="15"/>
  <c r="T128" i="15"/>
  <c r="V128" i="15"/>
  <c r="T129" i="15"/>
  <c r="V129" i="15"/>
  <c r="T130" i="15"/>
  <c r="V130" i="15"/>
  <c r="T131" i="15"/>
  <c r="V131" i="15"/>
  <c r="T132" i="15"/>
  <c r="V132" i="15"/>
  <c r="T133" i="15"/>
  <c r="V133" i="15"/>
  <c r="T134" i="15"/>
  <c r="V134" i="15"/>
  <c r="T135" i="15"/>
  <c r="V135" i="15"/>
  <c r="T136" i="15"/>
  <c r="V136" i="15"/>
  <c r="T137" i="15"/>
  <c r="V137" i="15"/>
  <c r="T138" i="15"/>
  <c r="V138" i="15"/>
  <c r="T139" i="15"/>
  <c r="V139" i="15"/>
  <c r="T140" i="15"/>
  <c r="V140" i="15"/>
  <c r="T141" i="15"/>
  <c r="V141" i="15"/>
  <c r="T142" i="15"/>
  <c r="V142" i="15"/>
  <c r="T143" i="15"/>
  <c r="V143" i="15"/>
  <c r="T144" i="15"/>
  <c r="V144" i="15"/>
  <c r="T145" i="15"/>
  <c r="V145" i="15"/>
  <c r="T146" i="15"/>
  <c r="V146" i="15"/>
  <c r="T147" i="15"/>
  <c r="V147" i="15"/>
  <c r="T148" i="15"/>
  <c r="V148" i="15"/>
  <c r="T149" i="15"/>
  <c r="V149" i="15"/>
  <c r="T150" i="15"/>
  <c r="V150" i="15"/>
  <c r="T151" i="15"/>
  <c r="V151" i="15"/>
  <c r="T152" i="15"/>
  <c r="V152" i="15"/>
  <c r="T10" i="16"/>
  <c r="V10" i="16"/>
  <c r="T11" i="16"/>
  <c r="V11" i="16"/>
  <c r="T12" i="16"/>
  <c r="V12" i="16"/>
  <c r="T13" i="16"/>
  <c r="V13" i="16"/>
  <c r="T14" i="16"/>
  <c r="V14" i="16"/>
  <c r="T15" i="16"/>
  <c r="V15" i="16"/>
  <c r="T16" i="16"/>
  <c r="V16" i="16"/>
  <c r="T17" i="16"/>
  <c r="V17" i="16"/>
  <c r="T18" i="16"/>
  <c r="V18" i="16"/>
  <c r="T19" i="16"/>
  <c r="V19" i="16"/>
  <c r="T20" i="16"/>
  <c r="V20" i="16"/>
  <c r="T21" i="16"/>
  <c r="V21" i="16"/>
  <c r="T22" i="16"/>
  <c r="V22" i="16"/>
  <c r="T23" i="16"/>
  <c r="V23" i="16"/>
  <c r="T24" i="16"/>
  <c r="V24" i="16"/>
  <c r="T25" i="16"/>
  <c r="V25" i="16"/>
  <c r="T26" i="16"/>
  <c r="V26" i="16"/>
  <c r="T27" i="16"/>
  <c r="V27" i="16"/>
  <c r="T28" i="16"/>
  <c r="V28" i="16"/>
  <c r="T29" i="16"/>
  <c r="T30" i="16"/>
  <c r="V30" i="16"/>
  <c r="T31" i="16"/>
  <c r="V31" i="16"/>
  <c r="T32" i="16"/>
  <c r="V32" i="16"/>
  <c r="T33" i="16"/>
  <c r="V33" i="16"/>
  <c r="T34" i="16"/>
  <c r="V34" i="16"/>
  <c r="T35" i="16"/>
  <c r="V35" i="16"/>
  <c r="T36" i="16"/>
  <c r="V36" i="16"/>
  <c r="T37" i="16"/>
  <c r="V37" i="16"/>
  <c r="T38" i="16"/>
  <c r="V38" i="16"/>
  <c r="T39" i="16"/>
  <c r="V39" i="16"/>
  <c r="T40" i="16"/>
  <c r="V40" i="16"/>
  <c r="T41" i="16"/>
  <c r="V41" i="16"/>
  <c r="T42" i="16"/>
  <c r="V42" i="16"/>
  <c r="T43" i="16"/>
  <c r="V43" i="16"/>
  <c r="T44" i="16"/>
  <c r="V44" i="16"/>
  <c r="T45" i="16"/>
  <c r="V45" i="16"/>
  <c r="T46" i="16"/>
  <c r="V46" i="16"/>
  <c r="T47" i="16"/>
  <c r="V47" i="16"/>
  <c r="T48" i="16"/>
  <c r="V48" i="16"/>
  <c r="T49" i="16"/>
  <c r="V49" i="16"/>
  <c r="V50" i="16"/>
  <c r="T51" i="16"/>
  <c r="V51" i="16"/>
  <c r="T52" i="16"/>
  <c r="V52" i="16"/>
  <c r="T53" i="16"/>
  <c r="V53" i="16"/>
  <c r="T54" i="16"/>
  <c r="V54" i="16"/>
  <c r="T55" i="16"/>
  <c r="V55" i="16"/>
  <c r="T56" i="16"/>
  <c r="V56" i="16"/>
  <c r="V57" i="16"/>
  <c r="T58" i="16"/>
  <c r="V58" i="16"/>
  <c r="T59" i="16"/>
  <c r="V59" i="16"/>
  <c r="T60" i="16"/>
  <c r="V60" i="16"/>
  <c r="T61" i="16"/>
  <c r="V61" i="16"/>
  <c r="T62" i="16"/>
  <c r="V62" i="16"/>
  <c r="T63" i="16"/>
  <c r="V63" i="16"/>
  <c r="T64" i="16"/>
  <c r="V64" i="16"/>
  <c r="T65" i="16"/>
  <c r="V65" i="16"/>
  <c r="T66" i="16"/>
  <c r="V66" i="16"/>
  <c r="T67" i="16"/>
  <c r="V67" i="16"/>
  <c r="T68" i="16"/>
  <c r="T69" i="16"/>
  <c r="V69" i="16"/>
  <c r="T70" i="16"/>
  <c r="V70" i="16"/>
  <c r="T71" i="16"/>
  <c r="V71" i="16"/>
  <c r="T72" i="16"/>
  <c r="V72" i="16"/>
  <c r="T73" i="16"/>
  <c r="V73" i="16"/>
  <c r="T74" i="16"/>
  <c r="V74" i="16"/>
  <c r="T75" i="16"/>
  <c r="V75" i="16"/>
  <c r="T76" i="16"/>
  <c r="V76" i="16"/>
  <c r="T77" i="16"/>
  <c r="V77" i="16"/>
  <c r="T78" i="16"/>
  <c r="V78" i="16"/>
  <c r="T79" i="16"/>
  <c r="V79" i="16"/>
  <c r="T80" i="16"/>
  <c r="V80" i="16"/>
  <c r="T81" i="16"/>
  <c r="V81" i="16"/>
  <c r="T82" i="16"/>
  <c r="V82" i="16"/>
  <c r="T83" i="16"/>
  <c r="V83" i="16"/>
  <c r="T84" i="16"/>
  <c r="V84" i="16"/>
  <c r="T85" i="16"/>
  <c r="V85" i="16"/>
  <c r="T86" i="16"/>
  <c r="V86" i="16"/>
  <c r="T87" i="16"/>
  <c r="V87" i="16"/>
  <c r="T88" i="16"/>
  <c r="V88" i="16"/>
  <c r="T89" i="16"/>
  <c r="V89" i="16"/>
  <c r="T90" i="16"/>
  <c r="V90" i="16"/>
  <c r="T91" i="16"/>
  <c r="V91" i="16"/>
  <c r="V92" i="16"/>
  <c r="T93" i="16"/>
  <c r="V93" i="16"/>
  <c r="T94" i="16"/>
  <c r="V94" i="16"/>
  <c r="T95" i="16"/>
  <c r="V95" i="16"/>
  <c r="T96" i="16"/>
  <c r="V96" i="16"/>
  <c r="T97" i="16"/>
  <c r="V97" i="16"/>
  <c r="T98" i="16"/>
  <c r="V98" i="16"/>
  <c r="T99" i="16"/>
  <c r="V99" i="16"/>
  <c r="T100" i="16"/>
  <c r="V100" i="16"/>
  <c r="T101" i="16"/>
  <c r="V101" i="16"/>
  <c r="T102" i="16"/>
  <c r="V102" i="16"/>
  <c r="T103" i="16"/>
  <c r="V103" i="16"/>
  <c r="T104" i="16"/>
  <c r="V104" i="16"/>
  <c r="T105" i="16"/>
  <c r="V105" i="16"/>
  <c r="T106" i="16"/>
  <c r="V106" i="16"/>
  <c r="T107" i="16"/>
  <c r="V107" i="16"/>
  <c r="T108" i="16"/>
  <c r="V108" i="16"/>
  <c r="T109" i="16"/>
  <c r="V109" i="16"/>
  <c r="T110" i="16"/>
  <c r="V110" i="16"/>
  <c r="T111" i="16"/>
  <c r="V111" i="16"/>
  <c r="T112" i="16"/>
  <c r="V112" i="16"/>
  <c r="T113" i="16"/>
  <c r="V113" i="16"/>
  <c r="T114" i="16"/>
  <c r="V114" i="16"/>
  <c r="T115" i="16"/>
  <c r="V115" i="16"/>
  <c r="T116" i="16"/>
  <c r="V116" i="16"/>
  <c r="T117" i="16"/>
  <c r="V117" i="16"/>
  <c r="T118" i="16"/>
  <c r="V118" i="16"/>
  <c r="T119" i="16"/>
  <c r="V119" i="16"/>
  <c r="T120" i="16"/>
  <c r="V120" i="16"/>
  <c r="T121" i="16"/>
  <c r="V121" i="16"/>
  <c r="T122" i="16"/>
  <c r="V122" i="16"/>
  <c r="T123" i="16"/>
  <c r="V123" i="16"/>
  <c r="T124" i="16"/>
  <c r="V124" i="16"/>
  <c r="T125" i="16"/>
  <c r="V125" i="16"/>
  <c r="T126" i="16"/>
  <c r="V126" i="16"/>
  <c r="T127" i="16"/>
  <c r="V127" i="16"/>
  <c r="T128" i="16"/>
  <c r="V128" i="16"/>
  <c r="T129" i="16"/>
  <c r="V129" i="16"/>
  <c r="T130" i="16"/>
  <c r="V130" i="16"/>
  <c r="T131" i="16"/>
  <c r="V131" i="16"/>
  <c r="T132" i="16"/>
  <c r="V132" i="16"/>
  <c r="T133" i="16"/>
  <c r="V133" i="16"/>
  <c r="T134" i="16"/>
  <c r="V134" i="16"/>
  <c r="T135" i="16"/>
  <c r="V135" i="16"/>
  <c r="T136" i="16"/>
  <c r="V136" i="16"/>
  <c r="T137" i="16"/>
  <c r="V137" i="16"/>
  <c r="T138" i="16"/>
  <c r="V138" i="16"/>
  <c r="T139" i="16"/>
  <c r="V139" i="16"/>
  <c r="T140" i="16"/>
  <c r="V140" i="16"/>
  <c r="T141" i="16"/>
  <c r="V141" i="16"/>
  <c r="T142" i="16"/>
  <c r="V142" i="16"/>
  <c r="T143" i="16"/>
  <c r="V143" i="16"/>
  <c r="T144" i="16"/>
  <c r="V144" i="16"/>
  <c r="T145" i="16"/>
  <c r="V145" i="16"/>
  <c r="T146" i="16"/>
  <c r="V146" i="16"/>
  <c r="T147" i="16"/>
  <c r="V147" i="16"/>
  <c r="T148" i="16"/>
  <c r="V148" i="16"/>
  <c r="T149" i="16"/>
  <c r="V149" i="16"/>
  <c r="T150" i="16"/>
  <c r="V150" i="16"/>
  <c r="T151" i="16"/>
  <c r="V151" i="16"/>
  <c r="T152" i="16"/>
  <c r="V152" i="16"/>
  <c r="V44" i="17"/>
  <c r="T10" i="17"/>
  <c r="V10" i="17"/>
  <c r="T11" i="17"/>
  <c r="V11" i="17"/>
  <c r="T12" i="17"/>
  <c r="V12" i="17"/>
  <c r="T13" i="17"/>
  <c r="V13" i="17"/>
  <c r="T14" i="17"/>
  <c r="V14" i="17"/>
  <c r="T15" i="17"/>
  <c r="V15" i="17"/>
  <c r="T16" i="17"/>
  <c r="V16" i="17"/>
  <c r="T17" i="17"/>
  <c r="V17" i="17"/>
  <c r="T18" i="17"/>
  <c r="V18" i="17"/>
  <c r="T19" i="17"/>
  <c r="V19" i="17"/>
  <c r="T20" i="17"/>
  <c r="V20" i="17"/>
  <c r="T21" i="17"/>
  <c r="V21" i="17"/>
  <c r="T22" i="17"/>
  <c r="V22" i="17"/>
  <c r="T23" i="17"/>
  <c r="V23" i="17"/>
  <c r="T24" i="17"/>
  <c r="V24" i="17"/>
  <c r="T25" i="17"/>
  <c r="V25" i="17"/>
  <c r="T26" i="17"/>
  <c r="V26" i="17"/>
  <c r="T27" i="17"/>
  <c r="V27" i="17"/>
  <c r="T28" i="17"/>
  <c r="V28" i="17"/>
  <c r="T29" i="17"/>
  <c r="V29" i="17"/>
  <c r="T30" i="17"/>
  <c r="V30" i="17"/>
  <c r="T31" i="17"/>
  <c r="V31" i="17"/>
  <c r="T32" i="17"/>
  <c r="V32" i="17"/>
  <c r="T33" i="17"/>
  <c r="V33" i="17"/>
  <c r="T34" i="17"/>
  <c r="V34" i="17"/>
  <c r="T35" i="17"/>
  <c r="V35" i="17"/>
  <c r="T36" i="17"/>
  <c r="V36" i="17"/>
  <c r="T37" i="17"/>
  <c r="V37" i="17"/>
  <c r="T38" i="17"/>
  <c r="V38" i="17"/>
  <c r="T39" i="17"/>
  <c r="V39" i="17"/>
  <c r="T40" i="17"/>
  <c r="V40" i="17"/>
  <c r="T41" i="17"/>
  <c r="V41" i="17"/>
  <c r="T42" i="17"/>
  <c r="V42" i="17"/>
  <c r="T43" i="17"/>
  <c r="V43" i="17"/>
  <c r="T45" i="17"/>
  <c r="V45" i="17"/>
  <c r="T46" i="17"/>
  <c r="V46" i="17"/>
  <c r="T47" i="17"/>
  <c r="V47" i="17"/>
  <c r="T48" i="17"/>
  <c r="V48" i="17"/>
  <c r="T49" i="17"/>
  <c r="V49" i="17"/>
  <c r="T50" i="17"/>
  <c r="V50" i="17"/>
  <c r="T51" i="17"/>
  <c r="V51" i="17"/>
  <c r="T52" i="17"/>
  <c r="V52" i="17"/>
  <c r="T53" i="17"/>
  <c r="V53" i="17"/>
  <c r="T54" i="17"/>
  <c r="V54" i="17"/>
  <c r="T55" i="17"/>
  <c r="V55" i="17"/>
  <c r="V56" i="17"/>
  <c r="T57" i="17"/>
  <c r="V57" i="17"/>
  <c r="T58" i="17"/>
  <c r="V58" i="17"/>
  <c r="T59" i="17"/>
  <c r="V59" i="17"/>
  <c r="T60" i="17"/>
  <c r="V60" i="17"/>
  <c r="T61" i="17"/>
  <c r="V61" i="17"/>
  <c r="T62" i="17"/>
  <c r="V62" i="17"/>
  <c r="T63" i="17"/>
  <c r="V63" i="17"/>
  <c r="T64" i="17"/>
  <c r="V64" i="17"/>
  <c r="T65" i="17"/>
  <c r="V65" i="17"/>
  <c r="T66" i="17"/>
  <c r="V66" i="17"/>
  <c r="T67" i="17"/>
  <c r="V67" i="17"/>
  <c r="T68" i="17"/>
  <c r="V68" i="17"/>
  <c r="T69" i="17"/>
  <c r="V69" i="17"/>
  <c r="T70" i="17"/>
  <c r="V70" i="17"/>
  <c r="T71" i="17"/>
  <c r="V71" i="17"/>
  <c r="T72" i="17"/>
  <c r="V72" i="17"/>
  <c r="T73" i="17"/>
  <c r="V73" i="17"/>
  <c r="T74" i="17"/>
  <c r="V74" i="17"/>
  <c r="T75" i="17"/>
  <c r="V75" i="17"/>
  <c r="T76" i="17"/>
  <c r="V76" i="17"/>
  <c r="T77" i="17"/>
  <c r="V77" i="17"/>
  <c r="T78" i="17"/>
  <c r="V78" i="17"/>
  <c r="T79" i="17"/>
  <c r="V79" i="17"/>
  <c r="T80" i="17"/>
  <c r="V80" i="17"/>
  <c r="T81" i="17"/>
  <c r="V81" i="17"/>
  <c r="T82" i="17"/>
  <c r="V82" i="17"/>
  <c r="T83" i="17"/>
  <c r="V83" i="17"/>
  <c r="T84" i="17"/>
  <c r="V84" i="17"/>
  <c r="T85" i="17"/>
  <c r="V85" i="17"/>
  <c r="T86" i="17"/>
  <c r="V86" i="17"/>
  <c r="T87" i="17"/>
  <c r="V87" i="17"/>
  <c r="T88" i="17"/>
  <c r="V88" i="17"/>
  <c r="T89" i="17"/>
  <c r="V89" i="17"/>
  <c r="T90" i="17"/>
  <c r="V90" i="17"/>
  <c r="T91" i="17"/>
  <c r="V91" i="17"/>
  <c r="T92" i="17"/>
  <c r="V92" i="17"/>
  <c r="T93" i="17"/>
  <c r="V93" i="17"/>
  <c r="T94" i="17"/>
  <c r="V94" i="17"/>
  <c r="T95" i="17"/>
  <c r="V95" i="17"/>
  <c r="T96" i="17"/>
  <c r="V96" i="17"/>
  <c r="T97" i="17"/>
  <c r="V97" i="17"/>
  <c r="T98" i="17"/>
  <c r="V98" i="17"/>
  <c r="T99" i="17"/>
  <c r="V99" i="17"/>
  <c r="T100" i="17"/>
  <c r="V100" i="17"/>
  <c r="T101" i="17"/>
  <c r="V101" i="17"/>
  <c r="T102" i="17"/>
  <c r="V102" i="17"/>
  <c r="T103" i="17"/>
  <c r="V103" i="17"/>
  <c r="T104" i="17"/>
  <c r="V104" i="17"/>
  <c r="T105" i="17"/>
  <c r="V105" i="17"/>
  <c r="T106" i="17"/>
  <c r="V106" i="17"/>
  <c r="T107" i="17"/>
  <c r="V107" i="17"/>
  <c r="T108" i="17"/>
  <c r="V108" i="17"/>
  <c r="T109" i="17"/>
  <c r="V109" i="17"/>
  <c r="T110" i="17"/>
  <c r="V110" i="17"/>
  <c r="T111" i="17"/>
  <c r="V111" i="17"/>
  <c r="T112" i="17"/>
  <c r="V112" i="17"/>
  <c r="T113" i="17"/>
  <c r="V113" i="17"/>
  <c r="T114" i="17"/>
  <c r="V114" i="17"/>
  <c r="T115" i="17"/>
  <c r="V115" i="17"/>
  <c r="T116" i="17"/>
  <c r="V116" i="17"/>
  <c r="T117" i="17"/>
  <c r="V117" i="17"/>
  <c r="T118" i="17"/>
  <c r="V118" i="17"/>
  <c r="T119" i="17"/>
  <c r="V119" i="17"/>
  <c r="T120" i="17"/>
  <c r="V120" i="17"/>
  <c r="T121" i="17"/>
  <c r="V121" i="17"/>
  <c r="T122" i="17"/>
  <c r="V122" i="17"/>
  <c r="T123" i="17"/>
  <c r="V123" i="17"/>
  <c r="T124" i="17"/>
  <c r="V124" i="17"/>
  <c r="T125" i="17"/>
  <c r="V125" i="17"/>
  <c r="T126" i="17"/>
  <c r="V126" i="17"/>
  <c r="T127" i="17"/>
  <c r="V127" i="17"/>
  <c r="T128" i="17"/>
  <c r="V128" i="17"/>
  <c r="T129" i="17"/>
  <c r="V129" i="17"/>
  <c r="T130" i="17"/>
  <c r="V130" i="17"/>
  <c r="T131" i="17"/>
  <c r="V131" i="17"/>
  <c r="T132" i="17"/>
  <c r="V132" i="17"/>
  <c r="T133" i="17"/>
  <c r="V133" i="17"/>
  <c r="T134" i="17"/>
  <c r="V134" i="17"/>
  <c r="T135" i="17"/>
  <c r="V135" i="17"/>
  <c r="T136" i="17"/>
  <c r="V136" i="17"/>
  <c r="T137" i="17"/>
  <c r="V137" i="17"/>
  <c r="T138" i="17"/>
  <c r="V138" i="17"/>
  <c r="T139" i="17"/>
  <c r="V139" i="17"/>
  <c r="T140" i="17"/>
  <c r="V140" i="17"/>
  <c r="T141" i="17"/>
  <c r="V141" i="17"/>
  <c r="T142" i="17"/>
  <c r="V142" i="17"/>
  <c r="T143" i="17"/>
  <c r="V143" i="17"/>
  <c r="T144" i="17"/>
  <c r="V144" i="17"/>
  <c r="T145" i="17"/>
  <c r="V145" i="17"/>
  <c r="T146" i="17"/>
  <c r="V146" i="17"/>
  <c r="T147" i="17"/>
  <c r="V147" i="17"/>
  <c r="T148" i="17"/>
  <c r="V148" i="17"/>
  <c r="T149" i="17"/>
  <c r="V149" i="17"/>
  <c r="T150" i="17"/>
  <c r="V150" i="17"/>
  <c r="T151" i="17"/>
  <c r="V151" i="17"/>
  <c r="T152" i="17"/>
  <c r="V152" i="17"/>
  <c r="T10" i="18"/>
  <c r="V10" i="18"/>
  <c r="T11" i="18"/>
  <c r="V11" i="18"/>
  <c r="T12" i="18"/>
  <c r="V12" i="18"/>
  <c r="T13" i="18"/>
  <c r="V13" i="18"/>
  <c r="T14" i="18"/>
  <c r="V14" i="18"/>
  <c r="T15" i="18"/>
  <c r="V15" i="18"/>
  <c r="T16" i="18"/>
  <c r="V16" i="18"/>
  <c r="T17" i="18"/>
  <c r="V17" i="18"/>
  <c r="T18" i="18"/>
  <c r="V18" i="18"/>
  <c r="T19" i="18"/>
  <c r="V19" i="18"/>
  <c r="T20" i="18"/>
  <c r="V20" i="18"/>
  <c r="T21" i="18"/>
  <c r="V21" i="18"/>
  <c r="T22" i="18"/>
  <c r="V22" i="18"/>
  <c r="T23" i="18"/>
  <c r="V23" i="18"/>
  <c r="T24" i="18"/>
  <c r="V24" i="18"/>
  <c r="T25" i="18"/>
  <c r="V25" i="18"/>
  <c r="T26" i="18"/>
  <c r="V26" i="18"/>
  <c r="T27" i="18"/>
  <c r="V27" i="18"/>
  <c r="T28" i="18"/>
  <c r="V28" i="18"/>
  <c r="T29" i="18"/>
  <c r="V29" i="18"/>
  <c r="T30" i="18"/>
  <c r="V30" i="18"/>
  <c r="T31" i="18"/>
  <c r="V31" i="18"/>
  <c r="T32" i="18"/>
  <c r="V32" i="18"/>
  <c r="T33" i="18"/>
  <c r="V33" i="18"/>
  <c r="T34" i="18"/>
  <c r="V34" i="18"/>
  <c r="T35" i="18"/>
  <c r="V35" i="18"/>
  <c r="T36" i="18"/>
  <c r="V36" i="18"/>
  <c r="T37" i="18"/>
  <c r="V37" i="18"/>
  <c r="T38" i="18"/>
  <c r="V38" i="18"/>
  <c r="T39" i="18"/>
  <c r="V39" i="18"/>
  <c r="T40" i="18"/>
  <c r="V40" i="18"/>
  <c r="T41" i="18"/>
  <c r="V41" i="18"/>
  <c r="T42" i="18"/>
  <c r="V42" i="18"/>
  <c r="T43" i="18"/>
  <c r="V43" i="18"/>
  <c r="T44" i="18"/>
  <c r="V44" i="18"/>
  <c r="T45" i="18"/>
  <c r="V45" i="18"/>
  <c r="T46" i="18"/>
  <c r="V46" i="18"/>
  <c r="T47" i="18"/>
  <c r="V47" i="18"/>
  <c r="T48" i="18"/>
  <c r="V48" i="18"/>
  <c r="T49" i="18"/>
  <c r="V49" i="18"/>
  <c r="T50" i="18"/>
  <c r="V50" i="18"/>
  <c r="T51" i="18"/>
  <c r="V51" i="18"/>
  <c r="T52" i="18"/>
  <c r="V52" i="18"/>
  <c r="T53" i="18"/>
  <c r="V53" i="18"/>
  <c r="T54" i="18"/>
  <c r="V54" i="18"/>
  <c r="T55" i="18"/>
  <c r="V55" i="18"/>
  <c r="T56" i="18"/>
  <c r="V56" i="18"/>
  <c r="T57" i="18"/>
  <c r="V57" i="18"/>
  <c r="T58" i="18"/>
  <c r="V58" i="18"/>
  <c r="T59" i="18"/>
  <c r="V59" i="18"/>
  <c r="T60" i="18"/>
  <c r="V60" i="18"/>
  <c r="T61" i="18"/>
  <c r="V61" i="18"/>
  <c r="T62" i="18"/>
  <c r="V62" i="18"/>
  <c r="T63" i="18"/>
  <c r="T64" i="18"/>
  <c r="V64" i="18"/>
  <c r="T65" i="18"/>
  <c r="V65" i="18"/>
  <c r="T66" i="18"/>
  <c r="V66" i="18"/>
  <c r="T67" i="18"/>
  <c r="V67" i="18"/>
  <c r="T68" i="18"/>
  <c r="V68" i="18"/>
  <c r="T69" i="18"/>
  <c r="V69" i="18"/>
  <c r="T70" i="18"/>
  <c r="V70" i="18"/>
  <c r="T71" i="18"/>
  <c r="V71" i="18"/>
  <c r="T72" i="18"/>
  <c r="V72" i="18"/>
  <c r="T73" i="18"/>
  <c r="V73" i="18"/>
  <c r="T74" i="18"/>
  <c r="V74" i="18"/>
  <c r="T75" i="18"/>
  <c r="V75" i="18"/>
  <c r="T76" i="18"/>
  <c r="V76" i="18"/>
  <c r="T77" i="18"/>
  <c r="V77" i="18"/>
  <c r="T78" i="18"/>
  <c r="V78" i="18"/>
  <c r="T79" i="18"/>
  <c r="V79" i="18"/>
  <c r="T80" i="18"/>
  <c r="V80" i="18"/>
  <c r="T81" i="18"/>
  <c r="V81" i="18"/>
  <c r="T82" i="18"/>
  <c r="V82" i="18"/>
  <c r="T83" i="18"/>
  <c r="V83" i="18"/>
  <c r="T84" i="18"/>
  <c r="V84" i="18"/>
  <c r="T85" i="18"/>
  <c r="V85" i="18"/>
  <c r="T86" i="18"/>
  <c r="V86" i="18"/>
  <c r="V87" i="18"/>
  <c r="T88" i="18"/>
  <c r="V88" i="18"/>
  <c r="T89" i="18"/>
  <c r="V89" i="18"/>
  <c r="T90" i="18"/>
  <c r="V90" i="18"/>
  <c r="T91" i="18"/>
  <c r="V91" i="18"/>
  <c r="T92" i="18"/>
  <c r="V92" i="18"/>
  <c r="T93" i="18"/>
  <c r="V93" i="18"/>
  <c r="T94" i="18"/>
  <c r="V94" i="18"/>
  <c r="T95" i="18"/>
  <c r="V95" i="18"/>
  <c r="T96" i="18"/>
  <c r="V96" i="18"/>
  <c r="T97" i="18"/>
  <c r="V97" i="18"/>
  <c r="T98" i="18"/>
  <c r="V98" i="18"/>
  <c r="T99" i="18"/>
  <c r="V99" i="18"/>
  <c r="T100" i="18"/>
  <c r="V100" i="18"/>
  <c r="T101" i="18"/>
  <c r="V101" i="18"/>
  <c r="T102" i="18"/>
  <c r="V102" i="18"/>
  <c r="T103" i="18"/>
  <c r="V103" i="18"/>
  <c r="T104" i="18"/>
  <c r="V104" i="18"/>
  <c r="T105" i="18"/>
  <c r="V105" i="18"/>
  <c r="T106" i="18"/>
  <c r="V106" i="18"/>
  <c r="T107" i="18"/>
  <c r="V107" i="18"/>
  <c r="T108" i="18"/>
  <c r="V108" i="18"/>
  <c r="T109" i="18"/>
  <c r="V109" i="18"/>
  <c r="T110" i="18"/>
  <c r="V110" i="18"/>
  <c r="T111" i="18"/>
  <c r="V111" i="18"/>
  <c r="T112" i="18"/>
  <c r="V112" i="18"/>
  <c r="T113" i="18"/>
  <c r="V113" i="18"/>
  <c r="T114" i="18"/>
  <c r="V114" i="18"/>
  <c r="T115" i="18"/>
  <c r="V115" i="18"/>
  <c r="T116" i="18"/>
  <c r="V116" i="18"/>
  <c r="T117" i="18"/>
  <c r="V117" i="18"/>
  <c r="T118" i="18"/>
  <c r="V118" i="18"/>
  <c r="T119" i="18"/>
  <c r="V119" i="18"/>
  <c r="T120" i="18"/>
  <c r="V120" i="18"/>
  <c r="T121" i="18"/>
  <c r="V121" i="18"/>
  <c r="T122" i="18"/>
  <c r="V122" i="18"/>
  <c r="T123" i="18"/>
  <c r="V123" i="18"/>
  <c r="T124" i="18"/>
  <c r="V124" i="18"/>
  <c r="T125" i="18"/>
  <c r="V125" i="18"/>
  <c r="T126" i="18"/>
  <c r="V126" i="18"/>
  <c r="T127" i="18"/>
  <c r="V127" i="18"/>
  <c r="T128" i="18"/>
  <c r="V128" i="18"/>
  <c r="T129" i="18"/>
  <c r="V129" i="18"/>
  <c r="T130" i="18"/>
  <c r="V130" i="18"/>
  <c r="T131" i="18"/>
  <c r="V131" i="18"/>
  <c r="T132" i="18"/>
  <c r="V132" i="18"/>
  <c r="T133" i="18"/>
  <c r="V133" i="18"/>
  <c r="T134" i="18"/>
  <c r="V134" i="18"/>
  <c r="T135" i="18"/>
  <c r="V135" i="18"/>
  <c r="T136" i="18"/>
  <c r="V136" i="18"/>
  <c r="T137" i="18"/>
  <c r="V137" i="18"/>
  <c r="T138" i="18"/>
  <c r="V138" i="18"/>
  <c r="T139" i="18"/>
  <c r="V139" i="18"/>
  <c r="T140" i="18"/>
  <c r="V140" i="18"/>
  <c r="T141" i="18"/>
  <c r="V141" i="18"/>
  <c r="T142" i="18"/>
  <c r="V142" i="18"/>
  <c r="T143" i="18"/>
  <c r="V143" i="18"/>
  <c r="T144" i="18"/>
  <c r="V144" i="18"/>
  <c r="T145" i="18"/>
  <c r="V145" i="18"/>
  <c r="T146" i="18"/>
  <c r="V146" i="18"/>
  <c r="T147" i="18"/>
  <c r="V147" i="18"/>
  <c r="T148" i="18"/>
  <c r="V148" i="18"/>
  <c r="T149" i="18"/>
  <c r="V149" i="18"/>
  <c r="T150" i="18"/>
  <c r="V150" i="18"/>
  <c r="T151" i="18"/>
  <c r="V151" i="18"/>
  <c r="T152" i="18"/>
  <c r="V152" i="18"/>
  <c r="T10" i="19"/>
  <c r="V10" i="19"/>
  <c r="T11" i="19"/>
  <c r="V11" i="19"/>
  <c r="T12" i="19"/>
  <c r="V12" i="19"/>
  <c r="T13" i="19"/>
  <c r="V13" i="19"/>
  <c r="T14" i="19"/>
  <c r="V14" i="19"/>
  <c r="T15" i="19"/>
  <c r="V15" i="19"/>
  <c r="T16" i="19"/>
  <c r="V16" i="19"/>
  <c r="T17" i="19"/>
  <c r="V17" i="19"/>
  <c r="T18" i="19"/>
  <c r="V18" i="19"/>
  <c r="T19" i="19"/>
  <c r="V19" i="19"/>
  <c r="T20" i="19"/>
  <c r="V20" i="19"/>
  <c r="T21" i="19"/>
  <c r="V21" i="19"/>
  <c r="T22" i="19"/>
  <c r="V22" i="19"/>
  <c r="T23" i="19"/>
  <c r="V23" i="19"/>
  <c r="T24" i="19"/>
  <c r="V24" i="19"/>
  <c r="T25" i="19"/>
  <c r="V25" i="19"/>
  <c r="T26" i="19"/>
  <c r="V26" i="19"/>
  <c r="T27" i="19"/>
  <c r="V27" i="19"/>
  <c r="T28" i="19"/>
  <c r="V28" i="19"/>
  <c r="T29" i="19"/>
  <c r="V29" i="19"/>
  <c r="T30" i="19"/>
  <c r="V30" i="19"/>
  <c r="T31" i="19"/>
  <c r="V31" i="19"/>
  <c r="T32" i="19"/>
  <c r="V32" i="19"/>
  <c r="T33" i="19"/>
  <c r="V33" i="19"/>
  <c r="T34" i="19"/>
  <c r="V34" i="19"/>
  <c r="T35" i="19"/>
  <c r="V35" i="19"/>
  <c r="T36" i="19"/>
  <c r="V36" i="19"/>
  <c r="T37" i="19"/>
  <c r="V37" i="19"/>
  <c r="T38" i="19"/>
  <c r="V38" i="19"/>
  <c r="T39" i="19"/>
  <c r="V39" i="19"/>
  <c r="T40" i="19"/>
  <c r="V40" i="19"/>
  <c r="T41" i="19"/>
  <c r="V41" i="19"/>
  <c r="T42" i="19"/>
  <c r="V42" i="19"/>
  <c r="T43" i="19"/>
  <c r="V43" i="19"/>
  <c r="T44" i="19"/>
  <c r="V44" i="19"/>
  <c r="T45" i="19"/>
  <c r="V45" i="19"/>
  <c r="T46" i="19"/>
  <c r="V46" i="19"/>
  <c r="T47" i="19"/>
  <c r="V47" i="19"/>
  <c r="T48" i="19"/>
  <c r="V48" i="19"/>
  <c r="T49" i="19"/>
  <c r="V49" i="19"/>
  <c r="T50" i="19"/>
  <c r="V50" i="19"/>
  <c r="T51" i="19"/>
  <c r="V51" i="19"/>
  <c r="T52" i="19"/>
  <c r="V52" i="19"/>
  <c r="T53" i="19"/>
  <c r="V53" i="19"/>
  <c r="T54" i="19"/>
  <c r="V54" i="19"/>
  <c r="T55" i="19"/>
  <c r="V55" i="19"/>
  <c r="T56" i="19"/>
  <c r="V57" i="19"/>
  <c r="T58" i="19"/>
  <c r="V58" i="19"/>
  <c r="T59" i="19"/>
  <c r="V59" i="19"/>
  <c r="T60" i="19"/>
  <c r="V60" i="19"/>
  <c r="T61" i="19"/>
  <c r="V61" i="19"/>
  <c r="T62" i="19"/>
  <c r="V62" i="19"/>
  <c r="T63" i="19"/>
  <c r="V63" i="19"/>
  <c r="T64" i="19"/>
  <c r="V64" i="19"/>
  <c r="T65" i="19"/>
  <c r="V65" i="19"/>
  <c r="T66" i="19"/>
  <c r="V66" i="19"/>
  <c r="T67" i="19"/>
  <c r="V67" i="19"/>
  <c r="T68" i="19"/>
  <c r="V68" i="19"/>
  <c r="T69" i="19"/>
  <c r="V69" i="19"/>
  <c r="T70" i="19"/>
  <c r="V70" i="19"/>
  <c r="T71" i="19"/>
  <c r="V71" i="19"/>
  <c r="T72" i="19"/>
  <c r="V72" i="19"/>
  <c r="T73" i="19"/>
  <c r="V73" i="19"/>
  <c r="T74" i="19"/>
  <c r="V74" i="19"/>
  <c r="T75" i="19"/>
  <c r="V75" i="19"/>
  <c r="T76" i="19"/>
  <c r="V76" i="19"/>
  <c r="T77" i="19"/>
  <c r="V77" i="19"/>
  <c r="T78" i="19"/>
  <c r="V78" i="19"/>
  <c r="T79" i="19"/>
  <c r="V79" i="19"/>
  <c r="T80" i="19"/>
  <c r="V80" i="19"/>
  <c r="T81" i="19"/>
  <c r="V81" i="19"/>
  <c r="T82" i="19"/>
  <c r="V82" i="19"/>
  <c r="T83" i="19"/>
  <c r="V83" i="19"/>
  <c r="T84" i="19"/>
  <c r="V84" i="19"/>
  <c r="T85" i="19"/>
  <c r="V85" i="19"/>
  <c r="T86" i="19"/>
  <c r="V86" i="19"/>
  <c r="T87" i="19"/>
  <c r="V87" i="19"/>
  <c r="T88" i="19"/>
  <c r="V88" i="19"/>
  <c r="T89" i="19"/>
  <c r="V89" i="19"/>
  <c r="T90" i="19"/>
  <c r="V90" i="19"/>
  <c r="T91" i="19"/>
  <c r="V91" i="19"/>
  <c r="T92" i="19"/>
  <c r="V92" i="19"/>
  <c r="T93" i="19"/>
  <c r="V93" i="19"/>
  <c r="T94" i="19"/>
  <c r="V94" i="19"/>
  <c r="T95" i="19"/>
  <c r="V95" i="19"/>
  <c r="T96" i="19"/>
  <c r="V96" i="19"/>
  <c r="T97" i="19"/>
  <c r="V97" i="19"/>
  <c r="T98" i="19"/>
  <c r="V98" i="19"/>
  <c r="T99" i="19"/>
  <c r="V99" i="19"/>
  <c r="T100" i="19"/>
  <c r="V100" i="19"/>
  <c r="T101" i="19"/>
  <c r="V101" i="19"/>
  <c r="T102" i="19"/>
  <c r="V102" i="19"/>
  <c r="T103" i="19"/>
  <c r="V103" i="19"/>
  <c r="T104" i="19"/>
  <c r="V104" i="19"/>
  <c r="T105" i="19"/>
  <c r="V105" i="19"/>
  <c r="T106" i="19"/>
  <c r="V106" i="19"/>
  <c r="T107" i="19"/>
  <c r="V107" i="19"/>
  <c r="T108" i="19"/>
  <c r="V108" i="19"/>
  <c r="T109" i="19"/>
  <c r="V109" i="19"/>
  <c r="T110" i="19"/>
  <c r="V110" i="19"/>
  <c r="T111" i="19"/>
  <c r="V111" i="19"/>
  <c r="T112" i="19"/>
  <c r="V112" i="19"/>
  <c r="T113" i="19"/>
  <c r="V113" i="19"/>
  <c r="T114" i="19"/>
  <c r="V114" i="19"/>
  <c r="T115" i="19"/>
  <c r="V115" i="19"/>
  <c r="T116" i="19"/>
  <c r="V116" i="19"/>
  <c r="T117" i="19"/>
  <c r="V117" i="19"/>
  <c r="T118" i="19"/>
  <c r="V118" i="19"/>
  <c r="T119" i="19"/>
  <c r="V119" i="19"/>
  <c r="T120" i="19"/>
  <c r="V120" i="19"/>
  <c r="T121" i="19"/>
  <c r="V121" i="19"/>
  <c r="T122" i="19"/>
  <c r="V122" i="19"/>
  <c r="T123" i="19"/>
  <c r="V123" i="19"/>
  <c r="T124" i="19"/>
  <c r="V124" i="19"/>
  <c r="T125" i="19"/>
  <c r="V125" i="19"/>
  <c r="T126" i="19"/>
  <c r="V126" i="19"/>
  <c r="T127" i="19"/>
  <c r="V127" i="19"/>
  <c r="T128" i="19"/>
  <c r="V128" i="19"/>
  <c r="T129" i="19"/>
  <c r="V129" i="19"/>
  <c r="T130" i="19"/>
  <c r="V130" i="19"/>
  <c r="T131" i="19"/>
  <c r="V131" i="19"/>
  <c r="T132" i="19"/>
  <c r="V132" i="19"/>
  <c r="T133" i="19"/>
  <c r="V133" i="19"/>
  <c r="T134" i="19"/>
  <c r="V134" i="19"/>
  <c r="T135" i="19"/>
  <c r="V135" i="19"/>
  <c r="T136" i="19"/>
  <c r="V136" i="19"/>
  <c r="T137" i="19"/>
  <c r="V137" i="19"/>
  <c r="T138" i="19"/>
  <c r="V138" i="19"/>
  <c r="T139" i="19"/>
  <c r="V139" i="19"/>
  <c r="T140" i="19"/>
  <c r="V140" i="19"/>
  <c r="T141" i="19"/>
  <c r="V141" i="19"/>
  <c r="T142" i="19"/>
  <c r="V142" i="19"/>
  <c r="T143" i="19"/>
  <c r="V143" i="19"/>
  <c r="T144" i="19"/>
  <c r="V144" i="19"/>
  <c r="T145" i="19"/>
  <c r="V145" i="19"/>
  <c r="T146" i="19"/>
  <c r="V146" i="19"/>
  <c r="T147" i="19"/>
  <c r="V147" i="19"/>
  <c r="T148" i="19"/>
  <c r="V148" i="19"/>
  <c r="T149" i="19"/>
  <c r="V149" i="19"/>
  <c r="T150" i="19"/>
  <c r="V150" i="19"/>
  <c r="T151" i="19"/>
  <c r="V151" i="19"/>
  <c r="T152" i="19"/>
  <c r="V152" i="19"/>
  <c r="T10" i="20"/>
  <c r="V10" i="20"/>
  <c r="T11" i="20"/>
  <c r="V11" i="20"/>
  <c r="T12" i="20"/>
  <c r="V12" i="20"/>
  <c r="T13" i="20"/>
  <c r="V13" i="20"/>
  <c r="T14" i="20"/>
  <c r="V14" i="20"/>
  <c r="T15" i="20"/>
  <c r="V15" i="20"/>
  <c r="T16" i="20"/>
  <c r="V16" i="20"/>
  <c r="T17" i="20"/>
  <c r="V17" i="20"/>
  <c r="T18" i="20"/>
  <c r="V18" i="20"/>
  <c r="T19" i="20"/>
  <c r="V19" i="20"/>
  <c r="T20" i="20"/>
  <c r="V20" i="20"/>
  <c r="T21" i="20"/>
  <c r="V21" i="20"/>
  <c r="T22" i="20"/>
  <c r="V22" i="20"/>
  <c r="T23" i="20"/>
  <c r="V23" i="20"/>
  <c r="T24" i="20"/>
  <c r="V24" i="20"/>
  <c r="T25" i="20"/>
  <c r="V25" i="20"/>
  <c r="T26" i="20"/>
  <c r="V26" i="20"/>
  <c r="T27" i="20"/>
  <c r="V27" i="20"/>
  <c r="T28" i="20"/>
  <c r="V28" i="20"/>
  <c r="T29" i="20"/>
  <c r="V29" i="20"/>
  <c r="T30" i="20"/>
  <c r="V30" i="20"/>
  <c r="T31" i="20"/>
  <c r="V31" i="20"/>
  <c r="T32" i="20"/>
  <c r="V32" i="20"/>
  <c r="T33" i="20"/>
  <c r="V33" i="20"/>
  <c r="T34" i="20"/>
  <c r="V34" i="20"/>
  <c r="T35" i="20"/>
  <c r="V35" i="20"/>
  <c r="T36" i="20"/>
  <c r="V36" i="20"/>
  <c r="T37" i="20"/>
  <c r="V37" i="20"/>
  <c r="T38" i="20"/>
  <c r="V38" i="20"/>
  <c r="T39" i="20"/>
  <c r="V39" i="20"/>
  <c r="T40" i="20"/>
  <c r="V40" i="20"/>
  <c r="T41" i="20"/>
  <c r="V41" i="20"/>
  <c r="T42" i="20"/>
  <c r="V42" i="20"/>
  <c r="T43" i="20"/>
  <c r="V43" i="20"/>
  <c r="T44" i="20"/>
  <c r="V44" i="20"/>
  <c r="T45" i="20"/>
  <c r="V45" i="20"/>
  <c r="T46" i="20"/>
  <c r="V46" i="20"/>
  <c r="T47" i="20"/>
  <c r="V47" i="20"/>
  <c r="T48" i="20"/>
  <c r="V48" i="20"/>
  <c r="T49" i="20"/>
  <c r="V49" i="20"/>
  <c r="T50" i="20"/>
  <c r="V50" i="20"/>
  <c r="T51" i="20"/>
  <c r="V51" i="20"/>
  <c r="T52" i="20"/>
  <c r="V52" i="20"/>
  <c r="T53" i="20"/>
  <c r="V53" i="20"/>
  <c r="T54" i="20"/>
  <c r="V54" i="20"/>
  <c r="T55" i="20"/>
  <c r="V55" i="20"/>
  <c r="T56" i="20"/>
  <c r="V56" i="20"/>
  <c r="V57" i="20"/>
  <c r="T58" i="20"/>
  <c r="V58" i="20"/>
  <c r="T59" i="20"/>
  <c r="V59" i="20"/>
  <c r="T60" i="20"/>
  <c r="V60" i="20"/>
  <c r="T61" i="20"/>
  <c r="V61" i="20"/>
  <c r="T62" i="20"/>
  <c r="V62" i="20"/>
  <c r="T63" i="20"/>
  <c r="V63" i="20"/>
  <c r="T64" i="20"/>
  <c r="V64" i="20"/>
  <c r="T65" i="20"/>
  <c r="V65" i="20"/>
  <c r="T66" i="20"/>
  <c r="V66" i="20"/>
  <c r="T67" i="20"/>
  <c r="V67" i="20"/>
  <c r="T68" i="20"/>
  <c r="V68" i="20"/>
  <c r="T69" i="20"/>
  <c r="V69" i="20"/>
  <c r="T70" i="20"/>
  <c r="V70" i="20"/>
  <c r="T71" i="20"/>
  <c r="V71" i="20"/>
  <c r="T72" i="20"/>
  <c r="V72" i="20"/>
  <c r="T73" i="20"/>
  <c r="V73" i="20"/>
  <c r="T74" i="20"/>
  <c r="V74" i="20"/>
  <c r="T75" i="20"/>
  <c r="V75" i="20"/>
  <c r="T76" i="20"/>
  <c r="V76" i="20"/>
  <c r="T77" i="20"/>
  <c r="V77" i="20"/>
  <c r="T78" i="20"/>
  <c r="V78" i="20"/>
  <c r="T79" i="20"/>
  <c r="V79" i="20"/>
  <c r="T80" i="20"/>
  <c r="V80" i="20"/>
  <c r="T81" i="20"/>
  <c r="V81" i="20"/>
  <c r="T82" i="20"/>
  <c r="V82" i="20"/>
  <c r="T83" i="20"/>
  <c r="V83" i="20"/>
  <c r="T84" i="20"/>
  <c r="V84" i="20"/>
  <c r="T85" i="20"/>
  <c r="V85" i="20"/>
  <c r="T86" i="20"/>
  <c r="V86" i="20"/>
  <c r="T87" i="20"/>
  <c r="V87" i="20"/>
  <c r="T88" i="20"/>
  <c r="V88" i="20"/>
  <c r="T89" i="20"/>
  <c r="V89" i="20"/>
  <c r="T90" i="20"/>
  <c r="V90" i="20"/>
  <c r="T91" i="20"/>
  <c r="V91" i="20"/>
  <c r="T92" i="20"/>
  <c r="V92" i="20"/>
  <c r="V93" i="20"/>
  <c r="T94" i="20"/>
  <c r="V94" i="20"/>
  <c r="T95" i="20"/>
  <c r="V95" i="20"/>
  <c r="T96" i="20"/>
  <c r="V96" i="20"/>
  <c r="T97" i="20"/>
  <c r="V97" i="20"/>
  <c r="T98" i="20"/>
  <c r="V98" i="20"/>
  <c r="T99" i="20"/>
  <c r="V99" i="20"/>
  <c r="T100" i="20"/>
  <c r="V100" i="20"/>
  <c r="T101" i="20"/>
  <c r="V101" i="20"/>
  <c r="T102" i="20"/>
  <c r="V102" i="20"/>
  <c r="T103" i="20"/>
  <c r="V103" i="20"/>
  <c r="T104" i="20"/>
  <c r="V104" i="20"/>
  <c r="T105" i="20"/>
  <c r="V105" i="20"/>
  <c r="T106" i="20"/>
  <c r="V106" i="20"/>
  <c r="T107" i="20"/>
  <c r="V107" i="20"/>
  <c r="T108" i="20"/>
  <c r="V108" i="20"/>
  <c r="T109" i="20"/>
  <c r="V109" i="20"/>
  <c r="T110" i="20"/>
  <c r="V110" i="20"/>
  <c r="T111" i="20"/>
  <c r="V111" i="20"/>
  <c r="T112" i="20"/>
  <c r="V112" i="20"/>
  <c r="T113" i="20"/>
  <c r="V113" i="20"/>
  <c r="T114" i="20"/>
  <c r="V114" i="20"/>
  <c r="T115" i="20"/>
  <c r="V115" i="20"/>
  <c r="T116" i="20"/>
  <c r="V116" i="20"/>
  <c r="T117" i="20"/>
  <c r="V117" i="20"/>
  <c r="T118" i="20"/>
  <c r="V118" i="20"/>
  <c r="T119" i="20"/>
  <c r="V119" i="20"/>
  <c r="T120" i="20"/>
  <c r="V120" i="20"/>
  <c r="V121" i="20"/>
  <c r="T122" i="20"/>
  <c r="V122" i="20"/>
  <c r="T123" i="20"/>
  <c r="V123" i="20"/>
  <c r="T124" i="20"/>
  <c r="V124" i="20"/>
  <c r="T125" i="20"/>
  <c r="V125" i="20"/>
  <c r="T126" i="20"/>
  <c r="V126" i="20"/>
  <c r="T127" i="20"/>
  <c r="V127" i="20"/>
  <c r="T128" i="20"/>
  <c r="V128" i="20"/>
  <c r="T129" i="20"/>
  <c r="V129" i="20"/>
  <c r="T130" i="20"/>
  <c r="V130" i="20"/>
  <c r="T131" i="20"/>
  <c r="V131" i="20"/>
  <c r="T132" i="20"/>
  <c r="V132" i="20"/>
  <c r="T133" i="20"/>
  <c r="V133" i="20"/>
  <c r="T134" i="20"/>
  <c r="V134" i="20"/>
  <c r="T135" i="20"/>
  <c r="V135" i="20"/>
  <c r="T136" i="20"/>
  <c r="V136" i="20"/>
  <c r="T137" i="20"/>
  <c r="V137" i="20"/>
  <c r="T138" i="20"/>
  <c r="V138" i="20"/>
  <c r="T139" i="20"/>
  <c r="V139" i="20"/>
  <c r="T140" i="20"/>
  <c r="V140" i="20"/>
  <c r="T141" i="20"/>
  <c r="V141" i="20"/>
  <c r="T142" i="20"/>
  <c r="V142" i="20"/>
  <c r="T143" i="20"/>
  <c r="V143" i="20"/>
  <c r="T144" i="20"/>
  <c r="V144" i="20"/>
  <c r="T145" i="20"/>
  <c r="V145" i="20"/>
  <c r="T146" i="20"/>
  <c r="V146" i="20"/>
  <c r="T147" i="20"/>
  <c r="V147" i="20"/>
  <c r="T148" i="20"/>
  <c r="V148" i="20"/>
  <c r="T149" i="20"/>
  <c r="V149" i="20"/>
  <c r="T150" i="20"/>
  <c r="V150" i="20"/>
  <c r="T151" i="20"/>
  <c r="V151" i="20"/>
  <c r="T152" i="20"/>
  <c r="V152" i="20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V44" i="21"/>
  <c r="T45" i="21"/>
  <c r="T46" i="21"/>
  <c r="V46" i="21"/>
  <c r="T47" i="21"/>
  <c r="T48" i="21"/>
  <c r="T49" i="21"/>
  <c r="T50" i="21"/>
  <c r="T51" i="21"/>
  <c r="T52" i="21"/>
  <c r="T53" i="21"/>
  <c r="T54" i="21"/>
  <c r="T55" i="21"/>
  <c r="T56" i="21"/>
  <c r="T58" i="21"/>
  <c r="T59" i="21"/>
  <c r="T60" i="21"/>
  <c r="T61" i="21"/>
  <c r="T62" i="21"/>
  <c r="T63" i="21"/>
  <c r="T64" i="21"/>
  <c r="T65" i="21"/>
  <c r="V65" i="21"/>
  <c r="T66" i="21"/>
  <c r="V66" i="21"/>
  <c r="T67" i="21"/>
  <c r="V67" i="21"/>
  <c r="T68" i="21"/>
  <c r="V68" i="21"/>
  <c r="T69" i="21"/>
  <c r="V69" i="21"/>
  <c r="T70" i="21"/>
  <c r="V70" i="21"/>
  <c r="T71" i="21"/>
  <c r="V71" i="21"/>
  <c r="T72" i="21"/>
  <c r="V72" i="21"/>
  <c r="T73" i="21"/>
  <c r="V73" i="21"/>
  <c r="T74" i="21"/>
  <c r="V74" i="21"/>
  <c r="T75" i="21"/>
  <c r="V75" i="21"/>
  <c r="T76" i="21"/>
  <c r="V76" i="21"/>
  <c r="T77" i="21"/>
  <c r="V77" i="21"/>
  <c r="T78" i="21"/>
  <c r="V78" i="21"/>
  <c r="T79" i="21"/>
  <c r="V79" i="21"/>
  <c r="T80" i="21"/>
  <c r="T81" i="21"/>
  <c r="T82" i="21"/>
  <c r="T83" i="21"/>
  <c r="T84" i="21"/>
  <c r="V84" i="21"/>
  <c r="T85" i="21"/>
  <c r="V85" i="21"/>
  <c r="T86" i="21"/>
  <c r="V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V99" i="21"/>
  <c r="T100" i="21"/>
  <c r="T101" i="21"/>
  <c r="T102" i="21"/>
  <c r="T103" i="21"/>
  <c r="T104" i="21"/>
  <c r="T105" i="21"/>
  <c r="V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V126" i="21"/>
  <c r="V127" i="21"/>
  <c r="T128" i="21"/>
  <c r="V128" i="21"/>
  <c r="T129" i="21"/>
  <c r="V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0" i="22"/>
  <c r="V10" i="22"/>
  <c r="T11" i="22"/>
  <c r="V11" i="22"/>
  <c r="T12" i="22"/>
  <c r="V12" i="22"/>
  <c r="T13" i="22"/>
  <c r="V13" i="22"/>
  <c r="T14" i="22"/>
  <c r="V14" i="22"/>
  <c r="T15" i="22"/>
  <c r="V15" i="22"/>
  <c r="T16" i="22"/>
  <c r="V16" i="22"/>
  <c r="T17" i="22"/>
  <c r="V17" i="22"/>
  <c r="T18" i="22"/>
  <c r="V18" i="22"/>
  <c r="T19" i="22"/>
  <c r="V19" i="22"/>
  <c r="T20" i="22"/>
  <c r="V20" i="22"/>
  <c r="T21" i="22"/>
  <c r="V21" i="22"/>
  <c r="T22" i="22"/>
  <c r="V22" i="22"/>
  <c r="T23" i="22"/>
  <c r="V23" i="22"/>
  <c r="T24" i="22"/>
  <c r="V24" i="22"/>
  <c r="T25" i="22"/>
  <c r="V25" i="22"/>
  <c r="T26" i="22"/>
  <c r="V26" i="22"/>
  <c r="T27" i="22"/>
  <c r="V27" i="22"/>
  <c r="T28" i="22"/>
  <c r="V28" i="22"/>
  <c r="T29" i="22"/>
  <c r="V29" i="22"/>
  <c r="T30" i="22"/>
  <c r="V30" i="22"/>
  <c r="T31" i="22"/>
  <c r="V31" i="22"/>
  <c r="T32" i="22"/>
  <c r="V32" i="22"/>
  <c r="T33" i="22"/>
  <c r="V33" i="22"/>
  <c r="T34" i="22"/>
  <c r="V34" i="22"/>
  <c r="T35" i="22"/>
  <c r="V35" i="22"/>
  <c r="T36" i="22"/>
  <c r="V36" i="22"/>
  <c r="T37" i="22"/>
  <c r="V37" i="22"/>
  <c r="T38" i="22"/>
  <c r="V38" i="22"/>
  <c r="T39" i="22"/>
  <c r="V39" i="22"/>
  <c r="T40" i="22"/>
  <c r="V40" i="22"/>
  <c r="T41" i="22"/>
  <c r="V41" i="22"/>
  <c r="T42" i="22"/>
  <c r="V42" i="22"/>
  <c r="T43" i="22"/>
  <c r="V43" i="22"/>
  <c r="T44" i="22"/>
  <c r="V44" i="22"/>
  <c r="T45" i="22"/>
  <c r="V45" i="22"/>
  <c r="T46" i="22"/>
  <c r="V46" i="22"/>
  <c r="T47" i="22"/>
  <c r="V47" i="22"/>
  <c r="T48" i="22"/>
  <c r="V48" i="22"/>
  <c r="T49" i="22"/>
  <c r="V49" i="22"/>
  <c r="T50" i="22"/>
  <c r="V50" i="22"/>
  <c r="T51" i="22"/>
  <c r="V51" i="22"/>
  <c r="T52" i="22"/>
  <c r="V52" i="22"/>
  <c r="T53" i="22"/>
  <c r="V53" i="22"/>
  <c r="T54" i="22"/>
  <c r="V54" i="22"/>
  <c r="T55" i="22"/>
  <c r="V55" i="22"/>
  <c r="T56" i="22"/>
  <c r="T57" i="22"/>
  <c r="V57" i="22"/>
  <c r="T58" i="22"/>
  <c r="V58" i="22"/>
  <c r="T59" i="22"/>
  <c r="V59" i="22"/>
  <c r="T60" i="22"/>
  <c r="V60" i="22"/>
  <c r="T61" i="22"/>
  <c r="V61" i="22"/>
  <c r="T62" i="22"/>
  <c r="V62" i="22"/>
  <c r="T63" i="22"/>
  <c r="V63" i="22"/>
  <c r="T64" i="22"/>
  <c r="V64" i="22"/>
  <c r="T65" i="22"/>
  <c r="V65" i="22"/>
  <c r="T66" i="22"/>
  <c r="V66" i="22"/>
  <c r="T67" i="22"/>
  <c r="V67" i="22"/>
  <c r="T68" i="22"/>
  <c r="V68" i="22"/>
  <c r="T69" i="22"/>
  <c r="V69" i="22"/>
  <c r="T70" i="22"/>
  <c r="V70" i="22"/>
  <c r="T71" i="22"/>
  <c r="V71" i="22"/>
  <c r="T72" i="22"/>
  <c r="V72" i="22"/>
  <c r="T73" i="22"/>
  <c r="V73" i="22"/>
  <c r="T74" i="22"/>
  <c r="V74" i="22"/>
  <c r="T75" i="22"/>
  <c r="V75" i="22"/>
  <c r="T76" i="22"/>
  <c r="V76" i="22"/>
  <c r="T77" i="22"/>
  <c r="V77" i="22"/>
  <c r="T78" i="22"/>
  <c r="V78" i="22"/>
  <c r="T79" i="22"/>
  <c r="V79" i="22"/>
  <c r="T80" i="22"/>
  <c r="V80" i="22"/>
  <c r="T81" i="22"/>
  <c r="V81" i="22"/>
  <c r="T82" i="22"/>
  <c r="V82" i="22"/>
  <c r="T83" i="22"/>
  <c r="V83" i="22"/>
  <c r="T84" i="22"/>
  <c r="V84" i="22"/>
  <c r="T85" i="22"/>
  <c r="V85" i="22"/>
  <c r="T86" i="22"/>
  <c r="V86" i="22"/>
  <c r="T87" i="22"/>
  <c r="V87" i="22"/>
  <c r="T88" i="22"/>
  <c r="V88" i="22"/>
  <c r="T89" i="22"/>
  <c r="V89" i="22"/>
  <c r="T90" i="22"/>
  <c r="V90" i="22"/>
  <c r="T91" i="22"/>
  <c r="V91" i="22"/>
  <c r="T92" i="22"/>
  <c r="V92" i="22"/>
  <c r="T93" i="22"/>
  <c r="V93" i="22"/>
  <c r="T94" i="22"/>
  <c r="V94" i="22"/>
  <c r="T95" i="22"/>
  <c r="V95" i="22"/>
  <c r="T96" i="22"/>
  <c r="V96" i="22"/>
  <c r="T97" i="22"/>
  <c r="V97" i="22"/>
  <c r="T98" i="22"/>
  <c r="V98" i="22"/>
  <c r="T99" i="22"/>
  <c r="V99" i="22"/>
  <c r="T100" i="22"/>
  <c r="V100" i="22"/>
  <c r="T101" i="22"/>
  <c r="V101" i="22"/>
  <c r="T102" i="22"/>
  <c r="V102" i="22"/>
  <c r="T103" i="22"/>
  <c r="V103" i="22"/>
  <c r="T104" i="22"/>
  <c r="V104" i="22"/>
  <c r="T105" i="22"/>
  <c r="V105" i="22"/>
  <c r="T106" i="22"/>
  <c r="V106" i="22"/>
  <c r="T107" i="22"/>
  <c r="V107" i="22"/>
  <c r="T108" i="22"/>
  <c r="V108" i="22"/>
  <c r="T109" i="22"/>
  <c r="V109" i="22"/>
  <c r="T110" i="22"/>
  <c r="V110" i="22"/>
  <c r="T111" i="22"/>
  <c r="V111" i="22"/>
  <c r="T112" i="22"/>
  <c r="V112" i="22"/>
  <c r="T113" i="22"/>
  <c r="V113" i="22"/>
  <c r="T114" i="22"/>
  <c r="V114" i="22"/>
  <c r="T115" i="22"/>
  <c r="V115" i="22"/>
  <c r="T116" i="22"/>
  <c r="V116" i="22"/>
  <c r="T117" i="22"/>
  <c r="V117" i="22"/>
  <c r="T118" i="22"/>
  <c r="V118" i="22"/>
  <c r="T119" i="22"/>
  <c r="V119" i="22"/>
  <c r="T120" i="22"/>
  <c r="V120" i="22"/>
  <c r="T121" i="22"/>
  <c r="V121" i="22"/>
  <c r="T122" i="22"/>
  <c r="V122" i="22"/>
  <c r="T123" i="22"/>
  <c r="V123" i="22"/>
  <c r="T124" i="22"/>
  <c r="V124" i="22"/>
  <c r="T125" i="22"/>
  <c r="V125" i="22"/>
  <c r="T126" i="22"/>
  <c r="V126" i="22"/>
  <c r="T127" i="22"/>
  <c r="V127" i="22"/>
  <c r="T128" i="22"/>
  <c r="V128" i="22"/>
  <c r="T129" i="22"/>
  <c r="V129" i="22"/>
  <c r="T130" i="22"/>
  <c r="V130" i="22"/>
  <c r="T131" i="22"/>
  <c r="V131" i="22"/>
  <c r="T132" i="22"/>
  <c r="V132" i="22"/>
  <c r="T133" i="22"/>
  <c r="V133" i="22"/>
  <c r="T134" i="22"/>
  <c r="V134" i="22"/>
  <c r="T135" i="22"/>
  <c r="V135" i="22"/>
  <c r="T136" i="22"/>
  <c r="V136" i="22"/>
  <c r="T137" i="22"/>
  <c r="V137" i="22"/>
  <c r="T138" i="22"/>
  <c r="V138" i="22"/>
  <c r="T139" i="22"/>
  <c r="V139" i="22"/>
  <c r="T140" i="22"/>
  <c r="V140" i="22"/>
  <c r="T141" i="22"/>
  <c r="V141" i="22"/>
  <c r="T142" i="22"/>
  <c r="V142" i="22"/>
  <c r="T143" i="22"/>
  <c r="V143" i="22"/>
  <c r="T144" i="22"/>
  <c r="V144" i="22"/>
  <c r="T145" i="22"/>
  <c r="V145" i="22"/>
  <c r="T146" i="22"/>
  <c r="V146" i="22"/>
  <c r="T147" i="22"/>
  <c r="V147" i="22"/>
  <c r="T148" i="22"/>
  <c r="V148" i="22"/>
  <c r="T149" i="22"/>
  <c r="V149" i="22"/>
  <c r="T150" i="22"/>
  <c r="V150" i="22"/>
  <c r="T151" i="22"/>
  <c r="V151" i="22"/>
  <c r="T152" i="22"/>
  <c r="V152" i="22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V43" i="23"/>
  <c r="T44" i="23"/>
  <c r="V44" i="23"/>
  <c r="T45" i="23"/>
  <c r="V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T58" i="23"/>
  <c r="V58" i="23"/>
  <c r="T59" i="23"/>
  <c r="T60" i="23"/>
  <c r="T61" i="23"/>
  <c r="T62" i="23"/>
  <c r="T63" i="23"/>
  <c r="T64" i="23"/>
  <c r="T65" i="23"/>
  <c r="T66" i="23"/>
  <c r="V66" i="23"/>
  <c r="T67" i="23"/>
  <c r="T68" i="23"/>
  <c r="V68" i="23"/>
  <c r="T69" i="23"/>
  <c r="V69" i="23"/>
  <c r="T70" i="23"/>
  <c r="V70" i="23"/>
  <c r="T71" i="23"/>
  <c r="V71" i="23"/>
  <c r="T72" i="23"/>
  <c r="T73" i="23"/>
  <c r="T74" i="23"/>
  <c r="V74" i="23"/>
  <c r="T75" i="23"/>
  <c r="T76" i="23"/>
  <c r="T77" i="23"/>
  <c r="T78" i="23"/>
  <c r="V78" i="23"/>
  <c r="T79" i="23"/>
  <c r="T80" i="23"/>
  <c r="V80" i="23"/>
  <c r="T81" i="23"/>
  <c r="T82" i="23"/>
  <c r="T83" i="23"/>
  <c r="T84" i="23"/>
  <c r="T85" i="23"/>
  <c r="V85" i="23"/>
  <c r="T86" i="23"/>
  <c r="V86" i="23"/>
  <c r="T87" i="23"/>
  <c r="T88" i="23"/>
  <c r="T89" i="23"/>
  <c r="T90" i="23"/>
  <c r="V90" i="23"/>
  <c r="T91" i="23"/>
  <c r="T92" i="23"/>
  <c r="T93" i="23"/>
  <c r="T95" i="23"/>
  <c r="T96" i="23"/>
  <c r="T97" i="23"/>
  <c r="T98" i="23"/>
  <c r="T99" i="23"/>
  <c r="T100" i="23"/>
  <c r="T101" i="23"/>
  <c r="T102" i="23"/>
  <c r="T103" i="23"/>
  <c r="T104" i="23"/>
  <c r="T105" i="23"/>
  <c r="T106" i="23"/>
  <c r="T107" i="23"/>
  <c r="T108" i="23"/>
  <c r="T109" i="23"/>
  <c r="T110" i="23"/>
  <c r="T111" i="23"/>
  <c r="T112" i="23"/>
  <c r="V112" i="23"/>
  <c r="T113" i="23"/>
  <c r="V113" i="23"/>
  <c r="T114" i="23"/>
  <c r="T115" i="23"/>
  <c r="T116" i="23"/>
  <c r="T117" i="23"/>
  <c r="T118" i="23"/>
  <c r="T119" i="23"/>
  <c r="T120" i="23"/>
  <c r="V120" i="23"/>
  <c r="T121" i="23"/>
  <c r="T122" i="23"/>
  <c r="T123" i="23"/>
  <c r="T124" i="23"/>
  <c r="T125" i="23"/>
  <c r="V125" i="23"/>
  <c r="T126" i="23"/>
  <c r="T127" i="23"/>
  <c r="V127" i="23"/>
  <c r="T128" i="23"/>
  <c r="T129" i="23"/>
  <c r="T130" i="23"/>
  <c r="T131" i="23"/>
  <c r="T132" i="23"/>
  <c r="T133" i="23"/>
  <c r="V133" i="23"/>
  <c r="T134" i="23"/>
  <c r="T135" i="23"/>
  <c r="T136" i="23"/>
  <c r="V136" i="23"/>
  <c r="T137" i="23"/>
  <c r="T138" i="23"/>
  <c r="T139" i="23"/>
  <c r="T140" i="23"/>
  <c r="T141" i="23"/>
  <c r="T142" i="23"/>
  <c r="T143" i="23"/>
  <c r="T144" i="23"/>
  <c r="T145" i="23"/>
  <c r="T146" i="23"/>
  <c r="T147" i="23"/>
  <c r="T148" i="23"/>
  <c r="T149" i="23"/>
  <c r="T150" i="23"/>
  <c r="T151" i="23"/>
  <c r="T152" i="23"/>
  <c r="T10" i="24"/>
  <c r="V10" i="24"/>
  <c r="T11" i="24"/>
  <c r="V11" i="24"/>
  <c r="T12" i="24"/>
  <c r="V12" i="24"/>
  <c r="T13" i="24"/>
  <c r="V13" i="24"/>
  <c r="T14" i="24"/>
  <c r="V14" i="24"/>
  <c r="T15" i="24"/>
  <c r="V15" i="24"/>
  <c r="T16" i="24"/>
  <c r="V16" i="24"/>
  <c r="T17" i="24"/>
  <c r="V17" i="24"/>
  <c r="T18" i="24"/>
  <c r="V18" i="24"/>
  <c r="T19" i="24"/>
  <c r="V19" i="24"/>
  <c r="T20" i="24"/>
  <c r="V20" i="24"/>
  <c r="T21" i="24"/>
  <c r="V21" i="24"/>
  <c r="T22" i="24"/>
  <c r="V22" i="24"/>
  <c r="T23" i="24"/>
  <c r="V23" i="24"/>
  <c r="T24" i="24"/>
  <c r="V24" i="24"/>
  <c r="T25" i="24"/>
  <c r="V25" i="24"/>
  <c r="T26" i="24"/>
  <c r="V26" i="24"/>
  <c r="T27" i="24"/>
  <c r="V27" i="24"/>
  <c r="T28" i="24"/>
  <c r="V28" i="24"/>
  <c r="T29" i="24"/>
  <c r="V29" i="24"/>
  <c r="T30" i="24"/>
  <c r="V30" i="24"/>
  <c r="T31" i="24"/>
  <c r="V31" i="24"/>
  <c r="T32" i="24"/>
  <c r="V32" i="24"/>
  <c r="T33" i="24"/>
  <c r="V33" i="24"/>
  <c r="T34" i="24"/>
  <c r="V34" i="24"/>
  <c r="T35" i="24"/>
  <c r="V35" i="24"/>
  <c r="T36" i="24"/>
  <c r="V36" i="24"/>
  <c r="T37" i="24"/>
  <c r="V37" i="24"/>
  <c r="T38" i="24"/>
  <c r="V38" i="24"/>
  <c r="T39" i="24"/>
  <c r="V39" i="24"/>
  <c r="T40" i="24"/>
  <c r="V40" i="24"/>
  <c r="T41" i="24"/>
  <c r="V41" i="24"/>
  <c r="T42" i="24"/>
  <c r="V42" i="24"/>
  <c r="T43" i="24"/>
  <c r="V43" i="24"/>
  <c r="T44" i="24"/>
  <c r="V44" i="24"/>
  <c r="T45" i="24"/>
  <c r="V45" i="24"/>
  <c r="T46" i="24"/>
  <c r="V46" i="24"/>
  <c r="T47" i="24"/>
  <c r="V47" i="24"/>
  <c r="T48" i="24"/>
  <c r="V48" i="24"/>
  <c r="T49" i="24"/>
  <c r="V49" i="24"/>
  <c r="T50" i="24"/>
  <c r="V50" i="24"/>
  <c r="T51" i="24"/>
  <c r="V51" i="24"/>
  <c r="T52" i="24"/>
  <c r="V52" i="24"/>
  <c r="T53" i="24"/>
  <c r="V53" i="24"/>
  <c r="T54" i="24"/>
  <c r="V54" i="24"/>
  <c r="T55" i="24"/>
  <c r="V55" i="24"/>
  <c r="T56" i="24"/>
  <c r="V56" i="24"/>
  <c r="T57" i="24"/>
  <c r="V57" i="24"/>
  <c r="T58" i="24"/>
  <c r="V58" i="24"/>
  <c r="T59" i="24"/>
  <c r="V59" i="24"/>
  <c r="T60" i="24"/>
  <c r="V60" i="24"/>
  <c r="T61" i="24"/>
  <c r="V61" i="24"/>
  <c r="T62" i="24"/>
  <c r="V62" i="24"/>
  <c r="T63" i="24"/>
  <c r="V63" i="24"/>
  <c r="T64" i="24"/>
  <c r="V64" i="24"/>
  <c r="T65" i="24"/>
  <c r="V65" i="24"/>
  <c r="T66" i="24"/>
  <c r="V66" i="24"/>
  <c r="T67" i="24"/>
  <c r="V67" i="24"/>
  <c r="T68" i="24"/>
  <c r="V68" i="24"/>
  <c r="T69" i="24"/>
  <c r="V69" i="24"/>
  <c r="T70" i="24"/>
  <c r="V70" i="24"/>
  <c r="T71" i="24"/>
  <c r="V71" i="24"/>
  <c r="T72" i="24"/>
  <c r="V72" i="24"/>
  <c r="T73" i="24"/>
  <c r="V73" i="24"/>
  <c r="T74" i="24"/>
  <c r="V74" i="24"/>
  <c r="T75" i="24"/>
  <c r="V75" i="24"/>
  <c r="T76" i="24"/>
  <c r="V76" i="24"/>
  <c r="T77" i="24"/>
  <c r="V77" i="24"/>
  <c r="T78" i="24"/>
  <c r="V78" i="24"/>
  <c r="T79" i="24"/>
  <c r="V79" i="24"/>
  <c r="T80" i="24"/>
  <c r="V80" i="24"/>
  <c r="T81" i="24"/>
  <c r="V81" i="24"/>
  <c r="T82" i="24"/>
  <c r="V82" i="24"/>
  <c r="T83" i="24"/>
  <c r="V83" i="24"/>
  <c r="T84" i="24"/>
  <c r="V84" i="24"/>
  <c r="T85" i="24"/>
  <c r="V85" i="24"/>
  <c r="V86" i="24"/>
  <c r="T87" i="24"/>
  <c r="V87" i="24"/>
  <c r="T88" i="24"/>
  <c r="V88" i="24"/>
  <c r="T89" i="24"/>
  <c r="V89" i="24"/>
  <c r="T90" i="24"/>
  <c r="V90" i="24"/>
  <c r="T91" i="24"/>
  <c r="V91" i="24"/>
  <c r="T92" i="24"/>
  <c r="V92" i="24"/>
  <c r="T93" i="24"/>
  <c r="V93" i="24"/>
  <c r="T94" i="24"/>
  <c r="V94" i="24"/>
  <c r="T95" i="24"/>
  <c r="V95" i="24"/>
  <c r="T96" i="24"/>
  <c r="V96" i="24"/>
  <c r="T97" i="24"/>
  <c r="V97" i="24"/>
  <c r="T98" i="24"/>
  <c r="V98" i="24"/>
  <c r="T99" i="24"/>
  <c r="V99" i="24"/>
  <c r="T100" i="24"/>
  <c r="V100" i="24"/>
  <c r="T101" i="24"/>
  <c r="V101" i="24"/>
  <c r="T102" i="24"/>
  <c r="V102" i="24"/>
  <c r="T103" i="24"/>
  <c r="V103" i="24"/>
  <c r="T104" i="24"/>
  <c r="V104" i="24"/>
  <c r="T105" i="24"/>
  <c r="V105" i="24"/>
  <c r="T106" i="24"/>
  <c r="V106" i="24"/>
  <c r="T107" i="24"/>
  <c r="V107" i="24"/>
  <c r="T108" i="24"/>
  <c r="V108" i="24"/>
  <c r="T109" i="24"/>
  <c r="V109" i="24"/>
  <c r="T110" i="24"/>
  <c r="V110" i="24"/>
  <c r="T111" i="24"/>
  <c r="V111" i="24"/>
  <c r="T112" i="24"/>
  <c r="V112" i="24"/>
  <c r="T113" i="24"/>
  <c r="V113" i="24"/>
  <c r="T114" i="24"/>
  <c r="V114" i="24"/>
  <c r="T115" i="24"/>
  <c r="V115" i="24"/>
  <c r="T116" i="24"/>
  <c r="V116" i="24"/>
  <c r="T117" i="24"/>
  <c r="V117" i="24"/>
  <c r="T118" i="24"/>
  <c r="V118" i="24"/>
  <c r="T119" i="24"/>
  <c r="V119" i="24"/>
  <c r="T120" i="24"/>
  <c r="V120" i="24"/>
  <c r="T121" i="24"/>
  <c r="V121" i="24"/>
  <c r="T122" i="24"/>
  <c r="V122" i="24"/>
  <c r="T123" i="24"/>
  <c r="V123" i="24"/>
  <c r="T124" i="24"/>
  <c r="V124" i="24"/>
  <c r="T125" i="24"/>
  <c r="V125" i="24"/>
  <c r="T126" i="24"/>
  <c r="V126" i="24"/>
  <c r="T127" i="24"/>
  <c r="V127" i="24"/>
  <c r="T128" i="24"/>
  <c r="V128" i="24"/>
  <c r="T129" i="24"/>
  <c r="V129" i="24"/>
  <c r="T130" i="24"/>
  <c r="V130" i="24"/>
  <c r="T131" i="24"/>
  <c r="V131" i="24"/>
  <c r="T132" i="24"/>
  <c r="V132" i="24"/>
  <c r="T133" i="24"/>
  <c r="V133" i="24"/>
  <c r="T134" i="24"/>
  <c r="V134" i="24"/>
  <c r="T135" i="24"/>
  <c r="V135" i="24"/>
  <c r="T136" i="24"/>
  <c r="V136" i="24"/>
  <c r="T137" i="24"/>
  <c r="V137" i="24"/>
  <c r="T138" i="24"/>
  <c r="V138" i="24"/>
  <c r="T139" i="24"/>
  <c r="V139" i="24"/>
  <c r="T140" i="24"/>
  <c r="V140" i="24"/>
  <c r="T141" i="24"/>
  <c r="V141" i="24"/>
  <c r="T142" i="24"/>
  <c r="V142" i="24"/>
  <c r="T143" i="24"/>
  <c r="V143" i="24"/>
  <c r="T144" i="24"/>
  <c r="V144" i="24"/>
  <c r="T145" i="24"/>
  <c r="V145" i="24"/>
  <c r="T146" i="24"/>
  <c r="V146" i="24"/>
  <c r="T147" i="24"/>
  <c r="V147" i="24"/>
  <c r="T148" i="24"/>
  <c r="V148" i="24"/>
  <c r="T149" i="24"/>
  <c r="V149" i="24"/>
  <c r="T150" i="24"/>
  <c r="V150" i="24"/>
  <c r="T151" i="24"/>
  <c r="V151" i="24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V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V58" i="25"/>
  <c r="T59" i="25"/>
  <c r="T60" i="25"/>
  <c r="T61" i="25"/>
  <c r="T62" i="25"/>
  <c r="T63" i="25"/>
  <c r="T64" i="25"/>
  <c r="T65" i="25"/>
  <c r="T66" i="25"/>
  <c r="V66" i="25"/>
  <c r="T67" i="25"/>
  <c r="T68" i="25"/>
  <c r="T69" i="25"/>
  <c r="V69" i="25"/>
  <c r="T70" i="25"/>
  <c r="T71" i="25"/>
  <c r="T72" i="25"/>
  <c r="T73" i="25"/>
  <c r="V73" i="25"/>
  <c r="T74" i="25"/>
  <c r="T75" i="25"/>
  <c r="V75" i="25"/>
  <c r="T76" i="25"/>
  <c r="T77" i="25"/>
  <c r="T78" i="25"/>
  <c r="V78" i="25"/>
  <c r="T79" i="25"/>
  <c r="T80" i="25"/>
  <c r="T81" i="25"/>
  <c r="T82" i="25"/>
  <c r="T83" i="25"/>
  <c r="V84" i="25"/>
  <c r="T85" i="25"/>
  <c r="V85" i="25"/>
  <c r="T86" i="25"/>
  <c r="V86" i="25"/>
  <c r="T87" i="25"/>
  <c r="V87" i="25"/>
  <c r="T88" i="25"/>
  <c r="T89" i="25"/>
  <c r="T90" i="25"/>
  <c r="V90" i="25"/>
  <c r="V91" i="25"/>
  <c r="T92" i="25"/>
  <c r="V92" i="25"/>
  <c r="T93" i="25"/>
  <c r="T94" i="25"/>
  <c r="T95" i="25"/>
  <c r="T96" i="25"/>
  <c r="T97" i="25"/>
  <c r="T98" i="25"/>
  <c r="T99" i="25"/>
  <c r="V99" i="25"/>
  <c r="T100" i="25"/>
  <c r="T101" i="25"/>
  <c r="T102" i="25"/>
  <c r="T103" i="25"/>
  <c r="V104" i="25"/>
  <c r="T105" i="25"/>
  <c r="V105" i="25"/>
  <c r="T106" i="25"/>
  <c r="V106" i="25"/>
  <c r="V107" i="25"/>
  <c r="T108" i="25"/>
  <c r="V108" i="25"/>
  <c r="T109" i="25"/>
  <c r="V109" i="25"/>
  <c r="T110" i="25"/>
  <c r="V110" i="25"/>
  <c r="T111" i="25"/>
  <c r="T112" i="25"/>
  <c r="V112" i="25"/>
  <c r="T113" i="25"/>
  <c r="T114" i="25"/>
  <c r="T115" i="25"/>
  <c r="T116" i="25"/>
  <c r="T117" i="25"/>
  <c r="T118" i="25"/>
  <c r="T119" i="25"/>
  <c r="T120" i="25"/>
  <c r="V120" i="25"/>
  <c r="T121" i="25"/>
  <c r="T122" i="25"/>
  <c r="T123" i="25"/>
  <c r="T124" i="25"/>
  <c r="T125" i="25"/>
  <c r="V125" i="25"/>
  <c r="T127" i="25"/>
  <c r="T128" i="25"/>
  <c r="T129" i="25"/>
  <c r="T130" i="25"/>
  <c r="T131" i="25"/>
  <c r="T132" i="25"/>
  <c r="T133" i="25"/>
  <c r="T134" i="25"/>
  <c r="T135" i="25"/>
  <c r="T136" i="25"/>
  <c r="T137" i="25"/>
  <c r="T138" i="25"/>
  <c r="T139" i="25"/>
  <c r="T140" i="25"/>
  <c r="T142" i="25"/>
  <c r="T143" i="25"/>
  <c r="T144" i="25"/>
  <c r="T145" i="25"/>
  <c r="T146" i="25"/>
  <c r="T147" i="25"/>
  <c r="T148" i="25"/>
  <c r="T149" i="25"/>
  <c r="T150" i="25"/>
  <c r="T151" i="25"/>
  <c r="T152" i="25"/>
  <c r="T10" i="26"/>
  <c r="V10" i="26"/>
  <c r="T11" i="26"/>
  <c r="V11" i="26"/>
  <c r="T12" i="26"/>
  <c r="V12" i="26"/>
  <c r="T13" i="26"/>
  <c r="V13" i="26"/>
  <c r="T14" i="26"/>
  <c r="V14" i="26"/>
  <c r="T15" i="26"/>
  <c r="V15" i="26"/>
  <c r="T16" i="26"/>
  <c r="V16" i="26"/>
  <c r="T17" i="26"/>
  <c r="V17" i="26"/>
  <c r="T18" i="26"/>
  <c r="V18" i="26"/>
  <c r="T19" i="26"/>
  <c r="V19" i="26"/>
  <c r="T20" i="26"/>
  <c r="V20" i="26"/>
  <c r="T21" i="26"/>
  <c r="V21" i="26"/>
  <c r="T22" i="26"/>
  <c r="V22" i="26"/>
  <c r="T23" i="26"/>
  <c r="V23" i="26"/>
  <c r="T24" i="26"/>
  <c r="V24" i="26"/>
  <c r="T25" i="26"/>
  <c r="V25" i="26"/>
  <c r="T26" i="26"/>
  <c r="V26" i="26"/>
  <c r="T27" i="26"/>
  <c r="V27" i="26"/>
  <c r="T28" i="26"/>
  <c r="V28" i="26"/>
  <c r="T29" i="26"/>
  <c r="V29" i="26"/>
  <c r="T30" i="26"/>
  <c r="V30" i="26"/>
  <c r="T31" i="26"/>
  <c r="V31" i="26"/>
  <c r="T32" i="26"/>
  <c r="V32" i="26"/>
  <c r="T33" i="26"/>
  <c r="V33" i="26"/>
  <c r="T34" i="26"/>
  <c r="V34" i="26"/>
  <c r="T35" i="26"/>
  <c r="V35" i="26"/>
  <c r="T36" i="26"/>
  <c r="V36" i="26"/>
  <c r="T37" i="26"/>
  <c r="V37" i="26"/>
  <c r="T38" i="26"/>
  <c r="V38" i="26"/>
  <c r="T39" i="26"/>
  <c r="V39" i="26"/>
  <c r="T40" i="26"/>
  <c r="V40" i="26"/>
  <c r="T41" i="26"/>
  <c r="V41" i="26"/>
  <c r="T42" i="26"/>
  <c r="V42" i="26"/>
  <c r="T43" i="26"/>
  <c r="V43" i="26"/>
  <c r="T44" i="26"/>
  <c r="V44" i="26"/>
  <c r="T45" i="26"/>
  <c r="V45" i="26"/>
  <c r="T46" i="26"/>
  <c r="V46" i="26"/>
  <c r="T47" i="26"/>
  <c r="V47" i="26"/>
  <c r="T48" i="26"/>
  <c r="V48" i="26"/>
  <c r="T49" i="26"/>
  <c r="V49" i="26"/>
  <c r="T50" i="26"/>
  <c r="V50" i="26"/>
  <c r="T51" i="26"/>
  <c r="V51" i="26"/>
  <c r="T52" i="26"/>
  <c r="V52" i="26"/>
  <c r="T53" i="26"/>
  <c r="V53" i="26"/>
  <c r="T54" i="26"/>
  <c r="V54" i="26"/>
  <c r="T55" i="26"/>
  <c r="V55" i="26"/>
  <c r="T56" i="26"/>
  <c r="V56" i="26"/>
  <c r="T57" i="26"/>
  <c r="V57" i="26"/>
  <c r="T58" i="26"/>
  <c r="V58" i="26"/>
  <c r="T59" i="26"/>
  <c r="V59" i="26"/>
  <c r="T60" i="26"/>
  <c r="V60" i="26"/>
  <c r="T61" i="26"/>
  <c r="V61" i="26"/>
  <c r="T62" i="26"/>
  <c r="V62" i="26"/>
  <c r="T63" i="26"/>
  <c r="V63" i="26"/>
  <c r="T64" i="26"/>
  <c r="V64" i="26"/>
  <c r="T65" i="26"/>
  <c r="V65" i="26"/>
  <c r="T66" i="26"/>
  <c r="V66" i="26"/>
  <c r="T67" i="26"/>
  <c r="V67" i="26"/>
  <c r="T68" i="26"/>
  <c r="V68" i="26"/>
  <c r="T69" i="26"/>
  <c r="V69" i="26"/>
  <c r="T70" i="26"/>
  <c r="V70" i="26"/>
  <c r="T71" i="26"/>
  <c r="V71" i="26"/>
  <c r="T72" i="26"/>
  <c r="V72" i="26"/>
  <c r="T73" i="26"/>
  <c r="V73" i="26"/>
  <c r="T74" i="26"/>
  <c r="V74" i="26"/>
  <c r="T75" i="26"/>
  <c r="V75" i="26"/>
  <c r="T76" i="26"/>
  <c r="V76" i="26"/>
  <c r="T77" i="26"/>
  <c r="V77" i="26"/>
  <c r="T78" i="26"/>
  <c r="V78" i="26"/>
  <c r="T79" i="26"/>
  <c r="V79" i="26"/>
  <c r="T80" i="26"/>
  <c r="V80" i="26"/>
  <c r="T81" i="26"/>
  <c r="V81" i="26"/>
  <c r="T82" i="26"/>
  <c r="V82" i="26"/>
  <c r="T83" i="26"/>
  <c r="V83" i="26"/>
  <c r="T84" i="26"/>
  <c r="V84" i="26"/>
  <c r="T85" i="26"/>
  <c r="V85" i="26"/>
  <c r="T86" i="26"/>
  <c r="V86" i="26"/>
  <c r="T87" i="26"/>
  <c r="V87" i="26"/>
  <c r="T88" i="26"/>
  <c r="V88" i="26"/>
  <c r="T89" i="26"/>
  <c r="V89" i="26"/>
  <c r="T90" i="26"/>
  <c r="V90" i="26"/>
  <c r="V91" i="26"/>
  <c r="T92" i="26"/>
  <c r="V92" i="26"/>
  <c r="T93" i="26"/>
  <c r="V93" i="26"/>
  <c r="T94" i="26"/>
  <c r="V94" i="26"/>
  <c r="T95" i="26"/>
  <c r="V95" i="26"/>
  <c r="T96" i="26"/>
  <c r="V96" i="26"/>
  <c r="T97" i="26"/>
  <c r="V97" i="26"/>
  <c r="T98" i="26"/>
  <c r="V98" i="26"/>
  <c r="T99" i="26"/>
  <c r="V99" i="26"/>
  <c r="T100" i="26"/>
  <c r="V100" i="26"/>
  <c r="T101" i="26"/>
  <c r="V101" i="26"/>
  <c r="T102" i="26"/>
  <c r="V102" i="26"/>
  <c r="T103" i="26"/>
  <c r="V103" i="26"/>
  <c r="T104" i="26"/>
  <c r="V104" i="26"/>
  <c r="T105" i="26"/>
  <c r="V105" i="26"/>
  <c r="T106" i="26"/>
  <c r="V106" i="26"/>
  <c r="V107" i="26"/>
  <c r="T108" i="26"/>
  <c r="V108" i="26"/>
  <c r="T109" i="26"/>
  <c r="V109" i="26"/>
  <c r="T110" i="26"/>
  <c r="V110" i="26"/>
  <c r="T111" i="26"/>
  <c r="V111" i="26"/>
  <c r="T112" i="26"/>
  <c r="V112" i="26"/>
  <c r="T113" i="26"/>
  <c r="V113" i="26"/>
  <c r="T114" i="26"/>
  <c r="V114" i="26"/>
  <c r="T115" i="26"/>
  <c r="V115" i="26"/>
  <c r="T116" i="26"/>
  <c r="V116" i="26"/>
  <c r="T117" i="26"/>
  <c r="V117" i="26"/>
  <c r="T118" i="26"/>
  <c r="V118" i="26"/>
  <c r="T119" i="26"/>
  <c r="V119" i="26"/>
  <c r="T120" i="26"/>
  <c r="V120" i="26"/>
  <c r="T121" i="26"/>
  <c r="V121" i="26"/>
  <c r="T122" i="26"/>
  <c r="V122" i="26"/>
  <c r="T123" i="26"/>
  <c r="V123" i="26"/>
  <c r="T124" i="26"/>
  <c r="V124" i="26"/>
  <c r="V125" i="26"/>
  <c r="T126" i="26"/>
  <c r="V126" i="26"/>
  <c r="T127" i="26"/>
  <c r="V127" i="26"/>
  <c r="T128" i="26"/>
  <c r="V128" i="26"/>
  <c r="T129" i="26"/>
  <c r="V129" i="26"/>
  <c r="T130" i="26"/>
  <c r="V130" i="26"/>
  <c r="T131" i="26"/>
  <c r="V131" i="26"/>
  <c r="T132" i="26"/>
  <c r="V132" i="26"/>
  <c r="V133" i="26"/>
  <c r="T134" i="26"/>
  <c r="V134" i="26"/>
  <c r="T135" i="26"/>
  <c r="V135" i="26"/>
  <c r="T136" i="26"/>
  <c r="V136" i="26"/>
  <c r="T137" i="26"/>
  <c r="V137" i="26"/>
  <c r="T138" i="26"/>
  <c r="V138" i="26"/>
  <c r="T139" i="26"/>
  <c r="V139" i="26"/>
  <c r="T140" i="26"/>
  <c r="V140" i="26"/>
  <c r="T141" i="26"/>
  <c r="V141" i="26"/>
  <c r="T142" i="26"/>
  <c r="V142" i="26"/>
  <c r="T143" i="26"/>
  <c r="V143" i="26"/>
  <c r="T144" i="26"/>
  <c r="V144" i="26"/>
  <c r="T145" i="26"/>
  <c r="V145" i="26"/>
  <c r="T146" i="26"/>
  <c r="V146" i="26"/>
  <c r="T147" i="26"/>
  <c r="V147" i="26"/>
  <c r="T148" i="26"/>
  <c r="V148" i="26"/>
  <c r="T149" i="26"/>
  <c r="V149" i="26"/>
  <c r="T150" i="26"/>
  <c r="V150" i="26"/>
  <c r="T151" i="26"/>
  <c r="V151" i="26"/>
  <c r="T152" i="26"/>
  <c r="T9" i="26"/>
  <c r="V9" i="26"/>
  <c r="V155" i="26"/>
  <c r="T9" i="28"/>
  <c r="T10" i="28"/>
  <c r="T11" i="28"/>
  <c r="T12" i="28"/>
  <c r="T13" i="28"/>
  <c r="T14" i="28"/>
  <c r="T15" i="28"/>
  <c r="T16" i="28"/>
  <c r="T17" i="28"/>
  <c r="T18" i="28"/>
  <c r="T19" i="28"/>
  <c r="T20" i="28"/>
  <c r="T21" i="28"/>
  <c r="T22" i="28"/>
  <c r="T23" i="28"/>
  <c r="T24" i="28"/>
  <c r="T25" i="28"/>
  <c r="T26" i="28"/>
  <c r="T27" i="28"/>
  <c r="T28" i="28"/>
  <c r="T29" i="28"/>
  <c r="V29" i="28"/>
  <c r="T30" i="28"/>
  <c r="T31" i="28"/>
  <c r="T32" i="28"/>
  <c r="T33" i="28"/>
  <c r="T34" i="28"/>
  <c r="T35" i="28"/>
  <c r="T36" i="28"/>
  <c r="T37" i="28"/>
  <c r="T38" i="28"/>
  <c r="T39" i="28"/>
  <c r="T40" i="28"/>
  <c r="T41" i="28"/>
  <c r="T42" i="28"/>
  <c r="T43" i="28"/>
  <c r="T44" i="28"/>
  <c r="V44" i="28"/>
  <c r="W44" i="28"/>
  <c r="T45" i="28"/>
  <c r="V45" i="28"/>
  <c r="W45" i="28"/>
  <c r="T46" i="28"/>
  <c r="T47" i="28"/>
  <c r="T48" i="28"/>
  <c r="V48" i="28"/>
  <c r="W48" i="28"/>
  <c r="T49" i="28"/>
  <c r="T50" i="28"/>
  <c r="T51" i="28"/>
  <c r="T52" i="28"/>
  <c r="T53" i="28"/>
  <c r="T54" i="28"/>
  <c r="T55" i="28"/>
  <c r="T56" i="28"/>
  <c r="T57" i="28"/>
  <c r="T58" i="28"/>
  <c r="T59" i="28"/>
  <c r="T60" i="28"/>
  <c r="T61" i="28"/>
  <c r="T62" i="28"/>
  <c r="T63" i="28"/>
  <c r="V63" i="28"/>
  <c r="W63" i="28"/>
  <c r="T64" i="28"/>
  <c r="T65" i="28"/>
  <c r="T66" i="28"/>
  <c r="V66" i="28"/>
  <c r="W66" i="28"/>
  <c r="T67" i="28"/>
  <c r="T68" i="28"/>
  <c r="V68" i="28"/>
  <c r="W68" i="28"/>
  <c r="T69" i="28"/>
  <c r="T70" i="28"/>
  <c r="V70" i="28"/>
  <c r="W70" i="28"/>
  <c r="T71" i="28"/>
  <c r="T72" i="28"/>
  <c r="T73" i="28"/>
  <c r="T74" i="28"/>
  <c r="V74" i="28"/>
  <c r="W74" i="28"/>
  <c r="T75" i="28"/>
  <c r="T76" i="28"/>
  <c r="T77" i="28"/>
  <c r="T78" i="28"/>
  <c r="V78" i="28"/>
  <c r="W78" i="28"/>
  <c r="T79" i="28"/>
  <c r="T80" i="28"/>
  <c r="T81" i="28"/>
  <c r="T82" i="28"/>
  <c r="T83" i="28"/>
  <c r="T84" i="28"/>
  <c r="T85" i="28"/>
  <c r="T86" i="28"/>
  <c r="T87" i="28"/>
  <c r="T88" i="28"/>
  <c r="T89" i="28"/>
  <c r="T90" i="28"/>
  <c r="T91" i="28"/>
  <c r="V91" i="28"/>
  <c r="W91" i="28"/>
  <c r="T92" i="28"/>
  <c r="V92" i="28"/>
  <c r="W92" i="28"/>
  <c r="T93" i="28"/>
  <c r="T94" i="28"/>
  <c r="T95" i="28"/>
  <c r="T96" i="28"/>
  <c r="T97" i="28"/>
  <c r="T98" i="28"/>
  <c r="T99" i="28"/>
  <c r="V99" i="28"/>
  <c r="W99" i="28"/>
  <c r="T100" i="28"/>
  <c r="T101" i="28"/>
  <c r="V101" i="28"/>
  <c r="W101" i="28"/>
  <c r="T102" i="28"/>
  <c r="T103" i="28"/>
  <c r="T104" i="28"/>
  <c r="T105" i="28"/>
  <c r="T106" i="28"/>
  <c r="T107" i="28"/>
  <c r="T108" i="28"/>
  <c r="T109" i="28"/>
  <c r="T110" i="28"/>
  <c r="T111" i="28"/>
  <c r="T112" i="28"/>
  <c r="V113" i="28"/>
  <c r="W113" i="28"/>
  <c r="T114" i="28"/>
  <c r="T115" i="28"/>
  <c r="T116" i="28"/>
  <c r="T117" i="28"/>
  <c r="T118" i="28"/>
  <c r="T119" i="28"/>
  <c r="T120" i="28"/>
  <c r="T121" i="28"/>
  <c r="T122" i="28"/>
  <c r="T123" i="28"/>
  <c r="T124" i="28"/>
  <c r="T125" i="28"/>
  <c r="T126" i="28"/>
  <c r="T127" i="28"/>
  <c r="V127" i="28"/>
  <c r="W127" i="28"/>
  <c r="T128" i="28"/>
  <c r="T129" i="28"/>
  <c r="T130" i="28"/>
  <c r="T131" i="28"/>
  <c r="T132" i="28"/>
  <c r="T133" i="28"/>
  <c r="T134" i="28"/>
  <c r="T135" i="28"/>
  <c r="T136" i="28"/>
  <c r="T137" i="28"/>
  <c r="T138" i="28"/>
  <c r="T139" i="28"/>
  <c r="T140" i="28"/>
  <c r="V140" i="28"/>
  <c r="T141" i="28"/>
  <c r="V141" i="28"/>
  <c r="W141" i="28"/>
  <c r="T142" i="28"/>
  <c r="T143" i="28"/>
  <c r="T144" i="28"/>
  <c r="T145" i="28"/>
  <c r="T146" i="28"/>
  <c r="T147" i="28"/>
  <c r="T148" i="28"/>
  <c r="T149" i="28"/>
  <c r="T150" i="28"/>
  <c r="T151" i="28"/>
  <c r="V58" i="112"/>
  <c r="V59" i="112"/>
  <c r="V60" i="112"/>
  <c r="V61" i="112"/>
  <c r="V62" i="112"/>
  <c r="V63" i="112"/>
  <c r="V64" i="112"/>
  <c r="V65" i="112"/>
  <c r="V66" i="112"/>
  <c r="V67" i="112"/>
  <c r="T9" i="112"/>
  <c r="V9" i="112"/>
  <c r="T10" i="112"/>
  <c r="V10" i="112"/>
  <c r="T11" i="112"/>
  <c r="V11" i="112"/>
  <c r="T12" i="112"/>
  <c r="V12" i="112"/>
  <c r="T13" i="112"/>
  <c r="V13" i="112"/>
  <c r="T14" i="112"/>
  <c r="V14" i="112"/>
  <c r="T15" i="112"/>
  <c r="V15" i="112"/>
  <c r="T16" i="112"/>
  <c r="V16" i="112"/>
  <c r="T17" i="112"/>
  <c r="V17" i="112"/>
  <c r="T18" i="112"/>
  <c r="V18" i="112"/>
  <c r="T19" i="112"/>
  <c r="V19" i="112"/>
  <c r="T20" i="112"/>
  <c r="V20" i="112"/>
  <c r="T21" i="112"/>
  <c r="V21" i="112"/>
  <c r="T22" i="112"/>
  <c r="V22" i="112"/>
  <c r="T23" i="112"/>
  <c r="V23" i="112"/>
  <c r="T24" i="112"/>
  <c r="V24" i="112"/>
  <c r="T25" i="112"/>
  <c r="V25" i="112"/>
  <c r="T26" i="112"/>
  <c r="V26" i="112"/>
  <c r="T27" i="112"/>
  <c r="V27" i="112"/>
  <c r="T28" i="112"/>
  <c r="V28" i="112"/>
  <c r="T29" i="112"/>
  <c r="V29" i="112"/>
  <c r="T30" i="112"/>
  <c r="V30" i="112"/>
  <c r="T31" i="112"/>
  <c r="V31" i="112"/>
  <c r="T32" i="112"/>
  <c r="V32" i="112"/>
  <c r="T33" i="112"/>
  <c r="V33" i="112"/>
  <c r="T34" i="112"/>
  <c r="V34" i="112"/>
  <c r="T35" i="112"/>
  <c r="V35" i="112"/>
  <c r="T36" i="112"/>
  <c r="V36" i="112"/>
  <c r="T37" i="112"/>
  <c r="V37" i="112"/>
  <c r="T38" i="112"/>
  <c r="V38" i="112"/>
  <c r="T39" i="112"/>
  <c r="V39" i="112"/>
  <c r="T40" i="112"/>
  <c r="V40" i="112"/>
  <c r="T41" i="112"/>
  <c r="V41" i="112"/>
  <c r="T42" i="112"/>
  <c r="V42" i="112"/>
  <c r="T43" i="112"/>
  <c r="V43" i="112"/>
  <c r="T44" i="112"/>
  <c r="V44" i="112"/>
  <c r="T45" i="112"/>
  <c r="V45" i="112"/>
  <c r="T46" i="112"/>
  <c r="V46" i="112"/>
  <c r="T47" i="112"/>
  <c r="V47" i="112"/>
  <c r="T48" i="112"/>
  <c r="V48" i="112"/>
  <c r="T49" i="112"/>
  <c r="V49" i="112"/>
  <c r="T50" i="112"/>
  <c r="V50" i="112"/>
  <c r="T51" i="112"/>
  <c r="V51" i="112"/>
  <c r="T52" i="112"/>
  <c r="V52" i="112"/>
  <c r="T53" i="112"/>
  <c r="V53" i="112"/>
  <c r="T54" i="112"/>
  <c r="V54" i="112"/>
  <c r="T55" i="112"/>
  <c r="V55" i="112"/>
  <c r="T56" i="112"/>
  <c r="V56" i="112"/>
  <c r="T57" i="112"/>
  <c r="V57" i="112"/>
  <c r="T68" i="112"/>
  <c r="V68" i="112"/>
  <c r="T69" i="112"/>
  <c r="V69" i="112"/>
  <c r="T70" i="112"/>
  <c r="V70" i="112"/>
  <c r="T71" i="112"/>
  <c r="V71" i="112"/>
  <c r="T72" i="112"/>
  <c r="V72" i="112"/>
  <c r="T73" i="112"/>
  <c r="V73" i="112"/>
  <c r="T74" i="112"/>
  <c r="V74" i="112"/>
  <c r="T75" i="112"/>
  <c r="V75" i="112"/>
  <c r="T76" i="112"/>
  <c r="V76" i="112"/>
  <c r="T77" i="112"/>
  <c r="V77" i="112"/>
  <c r="T78" i="112"/>
  <c r="V78" i="112"/>
  <c r="T79" i="112"/>
  <c r="V79" i="112"/>
  <c r="T80" i="112"/>
  <c r="V80" i="112"/>
  <c r="T81" i="112"/>
  <c r="V81" i="112"/>
  <c r="T82" i="112"/>
  <c r="V82" i="112"/>
  <c r="T83" i="112"/>
  <c r="V83" i="112"/>
  <c r="T84" i="112"/>
  <c r="V84" i="112"/>
  <c r="T85" i="112"/>
  <c r="V85" i="112"/>
  <c r="T86" i="112"/>
  <c r="V86" i="112"/>
  <c r="T87" i="112"/>
  <c r="V87" i="112"/>
  <c r="T88" i="112"/>
  <c r="V88" i="112"/>
  <c r="T89" i="112"/>
  <c r="V89" i="112"/>
  <c r="T90" i="112"/>
  <c r="V90" i="112"/>
  <c r="T91" i="112"/>
  <c r="V91" i="112"/>
  <c r="T92" i="112"/>
  <c r="V92" i="112"/>
  <c r="T93" i="112"/>
  <c r="V93" i="112"/>
  <c r="T94" i="112"/>
  <c r="V94" i="112"/>
  <c r="T95" i="112"/>
  <c r="V95" i="112"/>
  <c r="T96" i="112"/>
  <c r="V96" i="112"/>
  <c r="T97" i="112"/>
  <c r="V97" i="112"/>
  <c r="T98" i="112"/>
  <c r="V98" i="112"/>
  <c r="T99" i="112"/>
  <c r="V99" i="112"/>
  <c r="T100" i="112"/>
  <c r="V100" i="112"/>
  <c r="T101" i="112"/>
  <c r="V101" i="112"/>
  <c r="T102" i="112"/>
  <c r="V102" i="112"/>
  <c r="T103" i="112"/>
  <c r="V103" i="112"/>
  <c r="T104" i="112"/>
  <c r="V104" i="112"/>
  <c r="T105" i="112"/>
  <c r="V105" i="112"/>
  <c r="T106" i="112"/>
  <c r="V106" i="112"/>
  <c r="T107" i="112"/>
  <c r="V107" i="112"/>
  <c r="V108" i="112"/>
  <c r="T109" i="112"/>
  <c r="V109" i="112"/>
  <c r="T110" i="112"/>
  <c r="V110" i="112"/>
  <c r="T111" i="112"/>
  <c r="V111" i="112"/>
  <c r="T112" i="112"/>
  <c r="V112" i="112"/>
  <c r="T113" i="112"/>
  <c r="V113" i="112"/>
  <c r="T114" i="112"/>
  <c r="V114" i="112"/>
  <c r="T115" i="112"/>
  <c r="V115" i="112"/>
  <c r="T116" i="112"/>
  <c r="V116" i="112"/>
  <c r="T117" i="112"/>
  <c r="V117" i="112"/>
  <c r="T118" i="112"/>
  <c r="V118" i="112"/>
  <c r="T119" i="112"/>
  <c r="V119" i="112"/>
  <c r="T120" i="112"/>
  <c r="V120" i="112"/>
  <c r="T121" i="112"/>
  <c r="V121" i="112"/>
  <c r="T122" i="112"/>
  <c r="V122" i="112"/>
  <c r="T123" i="112"/>
  <c r="V123" i="112"/>
  <c r="T124" i="112"/>
  <c r="V124" i="112"/>
  <c r="T125" i="112"/>
  <c r="V125" i="112"/>
  <c r="T126" i="112"/>
  <c r="V126" i="112"/>
  <c r="T127" i="112"/>
  <c r="V127" i="112"/>
  <c r="T128" i="112"/>
  <c r="V128" i="112"/>
  <c r="T129" i="112"/>
  <c r="V129" i="112"/>
  <c r="T130" i="112"/>
  <c r="V130" i="112"/>
  <c r="T131" i="112"/>
  <c r="V131" i="112"/>
  <c r="T132" i="112"/>
  <c r="V132" i="112"/>
  <c r="T133" i="112"/>
  <c r="V133" i="112"/>
  <c r="T134" i="112"/>
  <c r="V134" i="112"/>
  <c r="T135" i="112"/>
  <c r="V135" i="112"/>
  <c r="T136" i="112"/>
  <c r="V136" i="112"/>
  <c r="T137" i="112"/>
  <c r="V137" i="112"/>
  <c r="T138" i="112"/>
  <c r="V138" i="112"/>
  <c r="T139" i="112"/>
  <c r="V139" i="112"/>
  <c r="T140" i="112"/>
  <c r="V140" i="112"/>
  <c r="T141" i="112"/>
  <c r="V141" i="112"/>
  <c r="T142" i="112"/>
  <c r="V142" i="112"/>
  <c r="T143" i="112"/>
  <c r="V143" i="112"/>
  <c r="T144" i="112"/>
  <c r="V144" i="112"/>
  <c r="T145" i="112"/>
  <c r="V145" i="112"/>
  <c r="T146" i="112"/>
  <c r="V146" i="112"/>
  <c r="T147" i="112"/>
  <c r="V147" i="112"/>
  <c r="T148" i="112"/>
  <c r="V148" i="112"/>
  <c r="T149" i="112"/>
  <c r="V149" i="112"/>
  <c r="T150" i="112"/>
  <c r="V150" i="112"/>
  <c r="T151" i="112"/>
  <c r="V151" i="112"/>
  <c r="T152" i="112"/>
  <c r="V152" i="112"/>
  <c r="T153" i="112"/>
  <c r="V153" i="112"/>
  <c r="T154" i="112"/>
  <c r="V154" i="112"/>
  <c r="T155" i="112"/>
  <c r="V155" i="112"/>
  <c r="T156" i="112"/>
  <c r="V156" i="112"/>
  <c r="T10" i="29"/>
  <c r="V10" i="29"/>
  <c r="W10" i="29"/>
  <c r="T11" i="29"/>
  <c r="V11" i="29"/>
  <c r="T12" i="29"/>
  <c r="V12" i="29"/>
  <c r="T13" i="29"/>
  <c r="V13" i="29"/>
  <c r="T14" i="29"/>
  <c r="V14" i="29"/>
  <c r="T15" i="29"/>
  <c r="V15" i="29"/>
  <c r="T16" i="29"/>
  <c r="V16" i="29"/>
  <c r="T17" i="29"/>
  <c r="V17" i="29"/>
  <c r="T18" i="29"/>
  <c r="V18" i="29"/>
  <c r="T19" i="29"/>
  <c r="V19" i="29"/>
  <c r="T20" i="29"/>
  <c r="V20" i="29"/>
  <c r="T21" i="29"/>
  <c r="V21" i="29"/>
  <c r="T22" i="29"/>
  <c r="V22" i="29"/>
  <c r="W22" i="29"/>
  <c r="T23" i="29"/>
  <c r="V23" i="29"/>
  <c r="W23" i="29"/>
  <c r="T24" i="29"/>
  <c r="V24" i="29"/>
  <c r="W24" i="29"/>
  <c r="T25" i="29"/>
  <c r="V25" i="29"/>
  <c r="W25" i="29"/>
  <c r="T26" i="29"/>
  <c r="V26" i="29"/>
  <c r="W26" i="29"/>
  <c r="T27" i="29"/>
  <c r="V27" i="29"/>
  <c r="W27" i="29"/>
  <c r="T28" i="29"/>
  <c r="V28" i="29"/>
  <c r="W28" i="29"/>
  <c r="T29" i="29"/>
  <c r="V29" i="29"/>
  <c r="W29" i="29"/>
  <c r="T30" i="29"/>
  <c r="V30" i="29"/>
  <c r="W30" i="29"/>
  <c r="T31" i="29"/>
  <c r="V31" i="29"/>
  <c r="W31" i="29"/>
  <c r="T32" i="29"/>
  <c r="V32" i="29"/>
  <c r="W32" i="29"/>
  <c r="T33" i="29"/>
  <c r="V33" i="29"/>
  <c r="W33" i="29"/>
  <c r="T34" i="29"/>
  <c r="V34" i="29"/>
  <c r="W34" i="29"/>
  <c r="T35" i="29"/>
  <c r="V35" i="29"/>
  <c r="W35" i="29"/>
  <c r="T36" i="29"/>
  <c r="V36" i="29"/>
  <c r="W36" i="29"/>
  <c r="T37" i="29"/>
  <c r="V37" i="29"/>
  <c r="W37" i="29"/>
  <c r="T38" i="29"/>
  <c r="V38" i="29"/>
  <c r="W38" i="29"/>
  <c r="T39" i="29"/>
  <c r="V39" i="29"/>
  <c r="W39" i="29"/>
  <c r="T40" i="29"/>
  <c r="V40" i="29"/>
  <c r="W40" i="29"/>
  <c r="T41" i="29"/>
  <c r="V41" i="29"/>
  <c r="W41" i="29"/>
  <c r="T42" i="29"/>
  <c r="V42" i="29"/>
  <c r="W42" i="29"/>
  <c r="T43" i="29"/>
  <c r="V43" i="29"/>
  <c r="W43" i="29"/>
  <c r="T44" i="29"/>
  <c r="V44" i="29"/>
  <c r="W44" i="29"/>
  <c r="T45" i="29"/>
  <c r="V45" i="29"/>
  <c r="W45" i="29"/>
  <c r="T46" i="29"/>
  <c r="V46" i="29"/>
  <c r="W46" i="29"/>
  <c r="T47" i="29"/>
  <c r="V47" i="29"/>
  <c r="W47" i="29"/>
  <c r="T48" i="29"/>
  <c r="V48" i="29"/>
  <c r="W48" i="29"/>
  <c r="T49" i="29"/>
  <c r="V49" i="29"/>
  <c r="W49" i="29"/>
  <c r="T50" i="29"/>
  <c r="V50" i="29"/>
  <c r="T51" i="29"/>
  <c r="V51" i="29"/>
  <c r="T52" i="29"/>
  <c r="V52" i="29"/>
  <c r="W52" i="29"/>
  <c r="T53" i="29"/>
  <c r="V53" i="29"/>
  <c r="T54" i="29"/>
  <c r="V54" i="29"/>
  <c r="W54" i="29"/>
  <c r="T55" i="29"/>
  <c r="V55" i="29"/>
  <c r="W55" i="29"/>
  <c r="T56" i="29"/>
  <c r="V56" i="29"/>
  <c r="W56" i="29"/>
  <c r="T57" i="29"/>
  <c r="V57" i="29"/>
  <c r="W57" i="29"/>
  <c r="T58" i="29"/>
  <c r="V58" i="29"/>
  <c r="W58" i="29"/>
  <c r="T59" i="29"/>
  <c r="V59" i="29"/>
  <c r="W59" i="29"/>
  <c r="T60" i="29"/>
  <c r="V60" i="29"/>
  <c r="T61" i="29"/>
  <c r="V61" i="29"/>
  <c r="W61" i="29"/>
  <c r="T62" i="29"/>
  <c r="V62" i="29"/>
  <c r="W62" i="29"/>
  <c r="T63" i="29"/>
  <c r="V63" i="29"/>
  <c r="W63" i="29"/>
  <c r="T64" i="29"/>
  <c r="V64" i="29"/>
  <c r="W64" i="29"/>
  <c r="T65" i="29"/>
  <c r="V65" i="29"/>
  <c r="W65" i="29"/>
  <c r="T66" i="29"/>
  <c r="V66" i="29"/>
  <c r="W66" i="29"/>
  <c r="T67" i="29"/>
  <c r="V67" i="29"/>
  <c r="W67" i="29"/>
  <c r="T68" i="29"/>
  <c r="V68" i="29"/>
  <c r="T69" i="29"/>
  <c r="V69" i="29"/>
  <c r="W69" i="29"/>
  <c r="T70" i="29"/>
  <c r="V70" i="29"/>
  <c r="W70" i="29"/>
  <c r="T71" i="29"/>
  <c r="V71" i="29"/>
  <c r="W71" i="29"/>
  <c r="T72" i="29"/>
  <c r="V72" i="29"/>
  <c r="W72" i="29"/>
  <c r="T73" i="29"/>
  <c r="V73" i="29"/>
  <c r="W73" i="29"/>
  <c r="T74" i="29"/>
  <c r="V74" i="29"/>
  <c r="W74" i="29"/>
  <c r="T75" i="29"/>
  <c r="V75" i="29"/>
  <c r="T76" i="29"/>
  <c r="V76" i="29"/>
  <c r="W76" i="29"/>
  <c r="T77" i="29"/>
  <c r="V77" i="29"/>
  <c r="W77" i="29"/>
  <c r="T78" i="29"/>
  <c r="V78" i="29"/>
  <c r="W78" i="29"/>
  <c r="T79" i="29"/>
  <c r="V79" i="29"/>
  <c r="W79" i="29"/>
  <c r="T80" i="29"/>
  <c r="V80" i="29"/>
  <c r="W80" i="29"/>
  <c r="T81" i="29"/>
  <c r="V81" i="29"/>
  <c r="W81" i="29"/>
  <c r="T82" i="29"/>
  <c r="V82" i="29"/>
  <c r="W82" i="29"/>
  <c r="T83" i="29"/>
  <c r="V83" i="29"/>
  <c r="W83" i="29"/>
  <c r="T84" i="29"/>
  <c r="V84" i="29"/>
  <c r="W84" i="29"/>
  <c r="T85" i="29"/>
  <c r="V85" i="29"/>
  <c r="W85" i="29"/>
  <c r="T86" i="29"/>
  <c r="V86" i="29"/>
  <c r="W86" i="29"/>
  <c r="T87" i="29"/>
  <c r="V87" i="29"/>
  <c r="W87" i="29"/>
  <c r="T88" i="29"/>
  <c r="V88" i="29"/>
  <c r="T89" i="29"/>
  <c r="V89" i="29"/>
  <c r="T90" i="29"/>
  <c r="V90" i="29"/>
  <c r="T91" i="29"/>
  <c r="V91" i="29"/>
  <c r="W91" i="29"/>
  <c r="T92" i="29"/>
  <c r="V92" i="29"/>
  <c r="W92" i="29"/>
  <c r="T93" i="29"/>
  <c r="V93" i="29"/>
  <c r="T94" i="29"/>
  <c r="V94" i="29"/>
  <c r="T95" i="29"/>
  <c r="V95" i="29"/>
  <c r="T96" i="29"/>
  <c r="V96" i="29"/>
  <c r="T97" i="29"/>
  <c r="V97" i="29"/>
  <c r="T98" i="29"/>
  <c r="V98" i="29"/>
  <c r="T99" i="29"/>
  <c r="V99" i="29"/>
  <c r="T100" i="29"/>
  <c r="V100" i="29"/>
  <c r="T101" i="29"/>
  <c r="V101" i="29"/>
  <c r="T102" i="29"/>
  <c r="V102" i="29"/>
  <c r="T103" i="29"/>
  <c r="V103" i="29"/>
  <c r="T104" i="29"/>
  <c r="V104" i="29"/>
  <c r="T105" i="29"/>
  <c r="V105" i="29"/>
  <c r="T106" i="29"/>
  <c r="V106" i="29"/>
  <c r="T107" i="29"/>
  <c r="V107" i="29"/>
  <c r="T108" i="29"/>
  <c r="V108" i="29"/>
  <c r="T109" i="29"/>
  <c r="V109" i="29"/>
  <c r="T110" i="29"/>
  <c r="V110" i="29"/>
  <c r="T111" i="29"/>
  <c r="V111" i="29"/>
  <c r="W111" i="29"/>
  <c r="T112" i="29"/>
  <c r="V112" i="29"/>
  <c r="W112" i="29"/>
  <c r="T113" i="29"/>
  <c r="V113" i="29"/>
  <c r="W113" i="29"/>
  <c r="T114" i="29"/>
  <c r="V114" i="29"/>
  <c r="T115" i="29"/>
  <c r="V115" i="29"/>
  <c r="W115" i="29"/>
  <c r="T116" i="29"/>
  <c r="V116" i="29"/>
  <c r="W116" i="29"/>
  <c r="T117" i="29"/>
  <c r="V117" i="29"/>
  <c r="W117" i="29"/>
  <c r="T118" i="29"/>
  <c r="V118" i="29"/>
  <c r="T119" i="29"/>
  <c r="V119" i="29"/>
  <c r="W119" i="29"/>
  <c r="T120" i="29"/>
  <c r="V120" i="29"/>
  <c r="W120" i="29"/>
  <c r="T121" i="29"/>
  <c r="V121" i="29"/>
  <c r="W121" i="29"/>
  <c r="T122" i="29"/>
  <c r="V122" i="29"/>
  <c r="T123" i="29"/>
  <c r="V123" i="29"/>
  <c r="W123" i="29"/>
  <c r="T124" i="29"/>
  <c r="V124" i="29"/>
  <c r="W124" i="29"/>
  <c r="T125" i="29"/>
  <c r="V125" i="29"/>
  <c r="W125" i="29"/>
  <c r="T126" i="29"/>
  <c r="V126" i="29"/>
  <c r="T127" i="29"/>
  <c r="V127" i="29"/>
  <c r="W127" i="29"/>
  <c r="T128" i="29"/>
  <c r="V128" i="29"/>
  <c r="W128" i="29"/>
  <c r="T129" i="29"/>
  <c r="V129" i="29"/>
  <c r="W129" i="29"/>
  <c r="T130" i="29"/>
  <c r="V130" i="29"/>
  <c r="T131" i="29"/>
  <c r="V131" i="29"/>
  <c r="W131" i="29"/>
  <c r="T132" i="29"/>
  <c r="V132" i="29"/>
  <c r="W132" i="29"/>
  <c r="T133" i="29"/>
  <c r="V133" i="29"/>
  <c r="W133" i="29"/>
  <c r="T134" i="29"/>
  <c r="V134" i="29"/>
  <c r="T135" i="29"/>
  <c r="V135" i="29"/>
  <c r="W135" i="29"/>
  <c r="T136" i="29"/>
  <c r="V136" i="29"/>
  <c r="T137" i="29"/>
  <c r="V137" i="29"/>
  <c r="W137" i="29"/>
  <c r="T138" i="29"/>
  <c r="V138" i="29"/>
  <c r="W138" i="29"/>
  <c r="T139" i="29"/>
  <c r="V139" i="29"/>
  <c r="W139" i="29"/>
  <c r="T140" i="29"/>
  <c r="V140" i="29"/>
  <c r="W140" i="29"/>
  <c r="T141" i="29"/>
  <c r="V141" i="29"/>
  <c r="W141" i="29"/>
  <c r="T142" i="29"/>
  <c r="V142" i="29"/>
  <c r="W142" i="29"/>
  <c r="T143" i="29"/>
  <c r="V143" i="29"/>
  <c r="W143" i="29"/>
  <c r="T144" i="29"/>
  <c r="V144" i="29"/>
  <c r="W144" i="29"/>
  <c r="T145" i="29"/>
  <c r="V145" i="29"/>
  <c r="W145" i="29"/>
  <c r="T146" i="29"/>
  <c r="V146" i="29"/>
  <c r="T147" i="29"/>
  <c r="V147" i="29"/>
  <c r="W147" i="29"/>
  <c r="T148" i="29"/>
  <c r="V148" i="29"/>
  <c r="W148" i="29"/>
  <c r="T149" i="29"/>
  <c r="V149" i="29"/>
  <c r="W149" i="29"/>
  <c r="T150" i="29"/>
  <c r="V150" i="29"/>
  <c r="T151" i="29"/>
  <c r="V151" i="29"/>
  <c r="W151" i="29"/>
  <c r="T152" i="29"/>
  <c r="V152" i="29"/>
  <c r="W152" i="29"/>
  <c r="T123" i="30"/>
  <c r="T124" i="30"/>
  <c r="T125" i="30"/>
  <c r="T126" i="30"/>
  <c r="V126" i="30"/>
  <c r="T127" i="30"/>
  <c r="T128" i="30"/>
  <c r="V128" i="30"/>
  <c r="T129" i="30"/>
  <c r="T130" i="30"/>
  <c r="T131" i="30"/>
  <c r="T132" i="30"/>
  <c r="T133" i="30"/>
  <c r="T134" i="30"/>
  <c r="V134" i="30"/>
  <c r="T135" i="30"/>
  <c r="T136" i="30"/>
  <c r="T120" i="31"/>
  <c r="V120" i="31"/>
  <c r="T121" i="31"/>
  <c r="T122" i="31"/>
  <c r="T125" i="31"/>
  <c r="V125" i="31"/>
  <c r="T126" i="31"/>
  <c r="T127" i="31"/>
  <c r="V127" i="31"/>
  <c r="T128" i="31"/>
  <c r="T129" i="31"/>
  <c r="T130" i="31"/>
  <c r="T131" i="31"/>
  <c r="T132" i="31"/>
  <c r="T133" i="31"/>
  <c r="V133" i="31"/>
  <c r="T134" i="31"/>
  <c r="V134" i="31"/>
  <c r="T135" i="31"/>
  <c r="V135" i="31"/>
  <c r="T136" i="31"/>
  <c r="V136" i="31"/>
  <c r="T137" i="31"/>
  <c r="V137" i="31"/>
  <c r="T138" i="31"/>
  <c r="V138" i="31"/>
  <c r="T139" i="31"/>
  <c r="V139" i="31"/>
  <c r="T140" i="31"/>
  <c r="V140" i="31"/>
  <c r="T141" i="31"/>
  <c r="V141" i="31"/>
  <c r="T142" i="31"/>
  <c r="V142" i="31"/>
  <c r="T143" i="31"/>
  <c r="V143" i="31"/>
  <c r="T144" i="31"/>
  <c r="V144" i="31"/>
  <c r="T145" i="31"/>
  <c r="V145" i="31"/>
  <c r="T146" i="31"/>
  <c r="V146" i="31"/>
  <c r="T147" i="31"/>
  <c r="V147" i="31"/>
  <c r="T148" i="31"/>
  <c r="V148" i="31"/>
  <c r="T149" i="31"/>
  <c r="V149" i="31"/>
  <c r="T150" i="31"/>
  <c r="V150" i="31"/>
  <c r="T151" i="31"/>
  <c r="V151" i="31"/>
  <c r="T152" i="31"/>
  <c r="V152" i="31"/>
  <c r="T43" i="32"/>
  <c r="T44" i="32"/>
  <c r="T45" i="32"/>
  <c r="T46" i="32"/>
  <c r="T47" i="32"/>
  <c r="T48" i="32"/>
  <c r="V48" i="32"/>
  <c r="T49" i="32"/>
  <c r="T50" i="32"/>
  <c r="V50" i="32"/>
  <c r="T51" i="32"/>
  <c r="T52" i="32"/>
  <c r="T53" i="32"/>
  <c r="T54" i="32"/>
  <c r="T55" i="32"/>
  <c r="T56" i="32"/>
  <c r="T57" i="32"/>
  <c r="T58" i="32"/>
  <c r="T59" i="32"/>
  <c r="V59" i="32"/>
  <c r="T60" i="32"/>
  <c r="T61" i="32"/>
  <c r="T62" i="32"/>
  <c r="T63" i="32"/>
  <c r="V63" i="32"/>
  <c r="T65" i="32"/>
  <c r="T66" i="32"/>
  <c r="V66" i="32"/>
  <c r="T67" i="32"/>
  <c r="T68" i="32"/>
  <c r="V68" i="32"/>
  <c r="T69" i="32"/>
  <c r="T70" i="32"/>
  <c r="T71" i="32"/>
  <c r="T72" i="32"/>
  <c r="T73" i="32"/>
  <c r="T74" i="32"/>
  <c r="T75" i="32"/>
  <c r="T76" i="32"/>
  <c r="T77" i="32"/>
  <c r="T78" i="32"/>
  <c r="T79" i="32"/>
  <c r="V79" i="32"/>
  <c r="T80" i="32"/>
  <c r="T81" i="32"/>
  <c r="T82" i="32"/>
  <c r="T83" i="32"/>
  <c r="T84" i="32"/>
  <c r="T85" i="32"/>
  <c r="V85" i="32"/>
  <c r="T86" i="32"/>
  <c r="V86" i="32"/>
  <c r="T87" i="32"/>
  <c r="T88" i="32"/>
  <c r="T89" i="32"/>
  <c r="V89" i="32"/>
  <c r="T90" i="32"/>
  <c r="T91" i="32"/>
  <c r="T92" i="32"/>
  <c r="V92" i="32"/>
  <c r="T93" i="32"/>
  <c r="T94" i="32"/>
  <c r="T95" i="32"/>
  <c r="T96" i="32"/>
  <c r="T97" i="32"/>
  <c r="T98" i="32"/>
  <c r="T99" i="32"/>
  <c r="V99" i="32"/>
  <c r="T100" i="32"/>
  <c r="T101" i="32"/>
  <c r="T102" i="32"/>
  <c r="T103" i="32"/>
  <c r="T104" i="32"/>
  <c r="T105" i="32"/>
  <c r="T106" i="32"/>
  <c r="T107" i="32"/>
  <c r="T108" i="32"/>
  <c r="T109" i="32"/>
  <c r="T110" i="32"/>
  <c r="T111" i="32"/>
  <c r="T112" i="32"/>
  <c r="T113" i="32"/>
  <c r="V113" i="32"/>
  <c r="T114" i="32"/>
  <c r="T115" i="32"/>
  <c r="T116" i="32"/>
  <c r="T117" i="32"/>
  <c r="T118" i="32"/>
  <c r="T119" i="32"/>
  <c r="T120" i="32"/>
  <c r="V120" i="32"/>
  <c r="T121" i="32"/>
  <c r="T122" i="32"/>
  <c r="T123" i="32"/>
  <c r="T124" i="32"/>
  <c r="T125" i="32"/>
  <c r="V125" i="32"/>
  <c r="T126" i="32"/>
  <c r="T127" i="32"/>
  <c r="V127" i="32"/>
  <c r="T128" i="32"/>
  <c r="V128" i="32"/>
  <c r="T129" i="32"/>
  <c r="V129" i="32"/>
  <c r="T130" i="32"/>
  <c r="V130" i="32"/>
  <c r="T131" i="32"/>
  <c r="V131" i="32"/>
  <c r="T132" i="32"/>
  <c r="V132" i="32"/>
  <c r="T133" i="32"/>
  <c r="V133" i="32"/>
  <c r="T134" i="32"/>
  <c r="V134" i="32"/>
  <c r="T135" i="32"/>
  <c r="V135" i="32"/>
  <c r="T136" i="32"/>
  <c r="V136" i="32"/>
  <c r="T137" i="32"/>
  <c r="V137" i="32"/>
  <c r="T138" i="32"/>
  <c r="V138" i="32"/>
  <c r="V139" i="32"/>
  <c r="T140" i="32"/>
  <c r="V140" i="32"/>
  <c r="T141" i="32"/>
  <c r="V141" i="32"/>
  <c r="T142" i="32"/>
  <c r="V142" i="32"/>
  <c r="T143" i="32"/>
  <c r="V143" i="32"/>
  <c r="T144" i="32"/>
  <c r="V144" i="32"/>
  <c r="T145" i="32"/>
  <c r="V145" i="32"/>
  <c r="T146" i="32"/>
  <c r="V146" i="32"/>
  <c r="T147" i="32"/>
  <c r="V147" i="32"/>
  <c r="T148" i="32"/>
  <c r="V148" i="32"/>
  <c r="T149" i="32"/>
  <c r="V149" i="32"/>
  <c r="T150" i="32"/>
  <c r="V150" i="32"/>
  <c r="T151" i="32"/>
  <c r="V151" i="32"/>
  <c r="T152" i="32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V36" i="33"/>
  <c r="T37" i="33"/>
  <c r="T38" i="33"/>
  <c r="T39" i="33"/>
  <c r="T40" i="33"/>
  <c r="T41" i="33"/>
  <c r="T42" i="33"/>
  <c r="V42" i="33"/>
  <c r="T43" i="33"/>
  <c r="T44" i="33"/>
  <c r="T45" i="33"/>
  <c r="V45" i="33"/>
  <c r="T46" i="33"/>
  <c r="T47" i="33"/>
  <c r="T48" i="33"/>
  <c r="V48" i="33"/>
  <c r="T49" i="33"/>
  <c r="T50" i="33"/>
  <c r="T51" i="33"/>
  <c r="T52" i="33"/>
  <c r="T53" i="33"/>
  <c r="T54" i="33"/>
  <c r="T55" i="33"/>
  <c r="T56" i="33"/>
  <c r="T57" i="33"/>
  <c r="V58" i="33"/>
  <c r="T59" i="33"/>
  <c r="V59" i="33"/>
  <c r="T60" i="33"/>
  <c r="T61" i="33"/>
  <c r="T63" i="33"/>
  <c r="V63" i="33"/>
  <c r="T64" i="33"/>
  <c r="T65" i="33"/>
  <c r="T66" i="33"/>
  <c r="T67" i="33"/>
  <c r="T68" i="33"/>
  <c r="T69" i="33"/>
  <c r="T70" i="33"/>
  <c r="V70" i="33"/>
  <c r="T71" i="33"/>
  <c r="T72" i="33"/>
  <c r="T73" i="33"/>
  <c r="T74" i="33"/>
  <c r="V74" i="33"/>
  <c r="T75" i="33"/>
  <c r="T76" i="33"/>
  <c r="T77" i="33"/>
  <c r="T78" i="33"/>
  <c r="V78" i="33"/>
  <c r="T79" i="33"/>
  <c r="T80" i="33"/>
  <c r="T81" i="33"/>
  <c r="T82" i="33"/>
  <c r="T83" i="33"/>
  <c r="T84" i="33"/>
  <c r="V85" i="33"/>
  <c r="T86" i="33"/>
  <c r="V86" i="33"/>
  <c r="T87" i="33"/>
  <c r="T88" i="33"/>
  <c r="T89" i="33"/>
  <c r="T90" i="33"/>
  <c r="V90" i="33"/>
  <c r="T91" i="33"/>
  <c r="V91" i="33"/>
  <c r="T92" i="33"/>
  <c r="T93" i="33"/>
  <c r="T94" i="33"/>
  <c r="V94" i="33"/>
  <c r="T95" i="33"/>
  <c r="T96" i="33"/>
  <c r="T97" i="33"/>
  <c r="T98" i="33"/>
  <c r="T99" i="33"/>
  <c r="V99" i="33"/>
  <c r="T100" i="33"/>
  <c r="V100" i="33"/>
  <c r="T101" i="33"/>
  <c r="T102" i="33"/>
  <c r="T103" i="33"/>
  <c r="T104" i="33"/>
  <c r="T105" i="33"/>
  <c r="T106" i="33"/>
  <c r="T107" i="33"/>
  <c r="V107" i="33"/>
  <c r="V108" i="33"/>
  <c r="T109" i="33"/>
  <c r="V109" i="33"/>
  <c r="T110" i="33"/>
  <c r="T111" i="33"/>
  <c r="T112" i="33"/>
  <c r="T113" i="33"/>
  <c r="V113" i="33"/>
  <c r="T114" i="33"/>
  <c r="V114" i="33"/>
  <c r="T115" i="33"/>
  <c r="T116" i="33"/>
  <c r="T117" i="33"/>
  <c r="T118" i="33"/>
  <c r="T119" i="33"/>
  <c r="T120" i="33"/>
  <c r="T121" i="33"/>
  <c r="T122" i="33"/>
  <c r="T123" i="33"/>
  <c r="T124" i="33"/>
  <c r="T125" i="33"/>
  <c r="T126" i="33"/>
  <c r="T127" i="33"/>
  <c r="V127" i="33"/>
  <c r="T128" i="33"/>
  <c r="T129" i="33"/>
  <c r="T130" i="33"/>
  <c r="T131" i="33"/>
  <c r="T132" i="33"/>
  <c r="T133" i="33"/>
  <c r="V133" i="33"/>
  <c r="T134" i="33"/>
  <c r="T135" i="33"/>
  <c r="T136" i="33"/>
  <c r="T137" i="33"/>
  <c r="T138" i="33"/>
  <c r="T139" i="33"/>
  <c r="T140" i="33"/>
  <c r="V140" i="33"/>
  <c r="T141" i="33"/>
  <c r="T142" i="33"/>
  <c r="T143" i="33"/>
  <c r="T144" i="33"/>
  <c r="T145" i="33"/>
  <c r="T146" i="33"/>
  <c r="T147" i="33"/>
  <c r="T148" i="33"/>
  <c r="T149" i="33"/>
  <c r="T150" i="33"/>
  <c r="T151" i="33"/>
  <c r="T152" i="33"/>
  <c r="T49" i="34"/>
  <c r="V49" i="34"/>
  <c r="T50" i="34"/>
  <c r="V50" i="34"/>
  <c r="T51" i="34"/>
  <c r="T52" i="34"/>
  <c r="T53" i="34"/>
  <c r="T54" i="34"/>
  <c r="T55" i="34"/>
  <c r="T125" i="34"/>
  <c r="T126" i="34"/>
  <c r="T127" i="34"/>
  <c r="T128" i="34"/>
  <c r="V129" i="34"/>
  <c r="T133" i="34"/>
  <c r="T134" i="34"/>
  <c r="T135" i="34"/>
  <c r="T136" i="34"/>
  <c r="T137" i="34"/>
  <c r="T138" i="34"/>
  <c r="T139" i="34"/>
  <c r="T140" i="34"/>
  <c r="T141" i="34"/>
  <c r="T142" i="34"/>
  <c r="T143" i="34"/>
  <c r="T144" i="34"/>
  <c r="T145" i="34"/>
  <c r="T146" i="34"/>
  <c r="T147" i="34"/>
  <c r="T148" i="34"/>
  <c r="T149" i="34"/>
  <c r="T150" i="34"/>
  <c r="T151" i="34"/>
  <c r="T152" i="34"/>
  <c r="V58" i="2"/>
  <c r="V59" i="2"/>
  <c r="V60" i="2"/>
  <c r="V61" i="2"/>
  <c r="V81" i="2"/>
  <c r="V82" i="2"/>
  <c r="T10" i="2"/>
  <c r="V10" i="2"/>
  <c r="T11" i="2"/>
  <c r="V11" i="2"/>
  <c r="T12" i="2"/>
  <c r="V12" i="2"/>
  <c r="T13" i="2"/>
  <c r="V13" i="2"/>
  <c r="T14" i="2"/>
  <c r="V14" i="2"/>
  <c r="T15" i="2"/>
  <c r="V15" i="2"/>
  <c r="T16" i="2"/>
  <c r="V16" i="2"/>
  <c r="T17" i="2"/>
  <c r="V17" i="2"/>
  <c r="T18" i="2"/>
  <c r="V18" i="2"/>
  <c r="T19" i="2"/>
  <c r="V19" i="2"/>
  <c r="T20" i="2"/>
  <c r="V20" i="2"/>
  <c r="T21" i="2"/>
  <c r="V21" i="2"/>
  <c r="V22" i="2"/>
  <c r="T23" i="2"/>
  <c r="V23" i="2"/>
  <c r="T24" i="2"/>
  <c r="V24" i="2"/>
  <c r="T25" i="2"/>
  <c r="V25" i="2"/>
  <c r="T26" i="2"/>
  <c r="V26" i="2"/>
  <c r="T27" i="2"/>
  <c r="V27" i="2"/>
  <c r="T28" i="2"/>
  <c r="V28" i="2"/>
  <c r="T29" i="2"/>
  <c r="V29" i="2"/>
  <c r="T30" i="2"/>
  <c r="V30" i="2"/>
  <c r="T31" i="2"/>
  <c r="V31" i="2"/>
  <c r="T32" i="2"/>
  <c r="V32" i="2"/>
  <c r="T33" i="2"/>
  <c r="V33" i="2"/>
  <c r="T34" i="2"/>
  <c r="V34" i="2"/>
  <c r="T35" i="2"/>
  <c r="V35" i="2"/>
  <c r="T36" i="2"/>
  <c r="V36" i="2"/>
  <c r="T37" i="2"/>
  <c r="V37" i="2"/>
  <c r="T38" i="2"/>
  <c r="V38" i="2"/>
  <c r="T39" i="2"/>
  <c r="V39" i="2"/>
  <c r="T40" i="2"/>
  <c r="V40" i="2"/>
  <c r="T41" i="2"/>
  <c r="V41" i="2"/>
  <c r="V42" i="2"/>
  <c r="T43" i="2"/>
  <c r="V43" i="2"/>
  <c r="T44" i="2"/>
  <c r="V44" i="2"/>
  <c r="V45" i="2"/>
  <c r="T46" i="2"/>
  <c r="V46" i="2"/>
  <c r="T47" i="2"/>
  <c r="V47" i="2"/>
  <c r="T48" i="2"/>
  <c r="V48" i="2"/>
  <c r="T49" i="2"/>
  <c r="V49" i="2"/>
  <c r="T50" i="2"/>
  <c r="V50" i="2"/>
  <c r="T51" i="2"/>
  <c r="V51" i="2"/>
  <c r="T52" i="2"/>
  <c r="V52" i="2"/>
  <c r="T53" i="2"/>
  <c r="V53" i="2"/>
  <c r="T54" i="2"/>
  <c r="V54" i="2"/>
  <c r="T55" i="2"/>
  <c r="V55" i="2"/>
  <c r="T56" i="2"/>
  <c r="V56" i="2"/>
  <c r="T57" i="2"/>
  <c r="V57" i="2"/>
  <c r="T62" i="2"/>
  <c r="V62" i="2"/>
  <c r="T63" i="2"/>
  <c r="V63" i="2"/>
  <c r="T64" i="2"/>
  <c r="V64" i="2"/>
  <c r="T65" i="2"/>
  <c r="V65" i="2"/>
  <c r="T66" i="2"/>
  <c r="V66" i="2"/>
  <c r="T67" i="2"/>
  <c r="V67" i="2"/>
  <c r="T68" i="2"/>
  <c r="V68" i="2"/>
  <c r="T69" i="2"/>
  <c r="V69" i="2"/>
  <c r="T70" i="2"/>
  <c r="V70" i="2"/>
  <c r="T71" i="2"/>
  <c r="V71" i="2"/>
  <c r="T72" i="2"/>
  <c r="V72" i="2"/>
  <c r="T73" i="2"/>
  <c r="V73" i="2"/>
  <c r="T74" i="2"/>
  <c r="V74" i="2"/>
  <c r="T75" i="2"/>
  <c r="V75" i="2"/>
  <c r="T76" i="2"/>
  <c r="V76" i="2"/>
  <c r="T77" i="2"/>
  <c r="V77" i="2"/>
  <c r="T78" i="2"/>
  <c r="V78" i="2"/>
  <c r="V79" i="2"/>
  <c r="V80" i="2"/>
  <c r="T83" i="2"/>
  <c r="V83" i="2"/>
  <c r="T84" i="2"/>
  <c r="V84" i="2"/>
  <c r="T85" i="2"/>
  <c r="V85" i="2"/>
  <c r="T86" i="2"/>
  <c r="V86" i="2"/>
  <c r="T87" i="2"/>
  <c r="V87" i="2"/>
  <c r="T88" i="2"/>
  <c r="V88" i="2"/>
  <c r="T89" i="2"/>
  <c r="V89" i="2"/>
  <c r="T90" i="2"/>
  <c r="V90" i="2"/>
  <c r="T91" i="2"/>
  <c r="V91" i="2"/>
  <c r="T92" i="2"/>
  <c r="V92" i="2"/>
  <c r="T93" i="2"/>
  <c r="V93" i="2"/>
  <c r="T94" i="2"/>
  <c r="V94" i="2"/>
  <c r="T95" i="2"/>
  <c r="V95" i="2"/>
  <c r="T96" i="2"/>
  <c r="V96" i="2"/>
  <c r="T97" i="2"/>
  <c r="V97" i="2"/>
  <c r="T98" i="2"/>
  <c r="V98" i="2"/>
  <c r="T99" i="2"/>
  <c r="V99" i="2"/>
  <c r="T100" i="2"/>
  <c r="V100" i="2"/>
  <c r="T101" i="2"/>
  <c r="V101" i="2"/>
  <c r="T102" i="2"/>
  <c r="V102" i="2"/>
  <c r="T103" i="2"/>
  <c r="V103" i="2"/>
  <c r="T104" i="2"/>
  <c r="V104" i="2"/>
  <c r="T105" i="2"/>
  <c r="V105" i="2"/>
  <c r="T106" i="2"/>
  <c r="V106" i="2"/>
  <c r="T107" i="2"/>
  <c r="V107" i="2"/>
  <c r="T108" i="2"/>
  <c r="V108" i="2"/>
  <c r="T109" i="2"/>
  <c r="V109" i="2"/>
  <c r="T110" i="2"/>
  <c r="V110" i="2"/>
  <c r="T111" i="2"/>
  <c r="V111" i="2"/>
  <c r="T112" i="2"/>
  <c r="V112" i="2"/>
  <c r="T113" i="2"/>
  <c r="V113" i="2"/>
  <c r="T114" i="2"/>
  <c r="V114" i="2"/>
  <c r="T115" i="2"/>
  <c r="V115" i="2"/>
  <c r="T116" i="2"/>
  <c r="V116" i="2"/>
  <c r="T117" i="2"/>
  <c r="V117" i="2"/>
  <c r="T118" i="2"/>
  <c r="V118" i="2"/>
  <c r="T119" i="2"/>
  <c r="V119" i="2"/>
  <c r="T120" i="2"/>
  <c r="V120" i="2"/>
  <c r="T121" i="2"/>
  <c r="V121" i="2"/>
  <c r="T122" i="2"/>
  <c r="V122" i="2"/>
  <c r="T123" i="2"/>
  <c r="V123" i="2"/>
  <c r="T124" i="2"/>
  <c r="V124" i="2"/>
  <c r="T125" i="2"/>
  <c r="V125" i="2"/>
  <c r="T126" i="2"/>
  <c r="V126" i="2"/>
  <c r="T127" i="2"/>
  <c r="V127" i="2"/>
  <c r="T128" i="2"/>
  <c r="V128" i="2"/>
  <c r="T129" i="2"/>
  <c r="V129" i="2"/>
  <c r="T130" i="2"/>
  <c r="V130" i="2"/>
  <c r="T131" i="2"/>
  <c r="V131" i="2"/>
  <c r="T132" i="2"/>
  <c r="V132" i="2"/>
  <c r="T133" i="2"/>
  <c r="V133" i="2"/>
  <c r="T134" i="2"/>
  <c r="V134" i="2"/>
  <c r="T135" i="2"/>
  <c r="V135" i="2"/>
  <c r="T136" i="2"/>
  <c r="V136" i="2"/>
  <c r="T137" i="2"/>
  <c r="V137" i="2"/>
  <c r="T138" i="2"/>
  <c r="V138" i="2"/>
  <c r="T139" i="2"/>
  <c r="V139" i="2"/>
  <c r="T140" i="2"/>
  <c r="V140" i="2"/>
  <c r="T141" i="2"/>
  <c r="V141" i="2"/>
  <c r="T142" i="2"/>
  <c r="V142" i="2"/>
  <c r="T143" i="2"/>
  <c r="V143" i="2"/>
  <c r="T144" i="2"/>
  <c r="V144" i="2"/>
  <c r="T145" i="2"/>
  <c r="V145" i="2"/>
  <c r="T146" i="2"/>
  <c r="V146" i="2"/>
  <c r="T147" i="2"/>
  <c r="V147" i="2"/>
  <c r="T148" i="2"/>
  <c r="V148" i="2"/>
  <c r="T149" i="2"/>
  <c r="V149" i="2"/>
  <c r="T150" i="2"/>
  <c r="V150" i="2"/>
  <c r="T151" i="2"/>
  <c r="V151" i="2"/>
  <c r="T152" i="2"/>
  <c r="V152" i="2"/>
  <c r="T9" i="2"/>
  <c r="V9" i="2"/>
  <c r="J106" i="83"/>
  <c r="K106" i="83"/>
  <c r="A152" i="83"/>
  <c r="K2" i="80"/>
  <c r="K3" i="80"/>
  <c r="K4" i="80"/>
  <c r="K5" i="80"/>
  <c r="K6" i="80"/>
  <c r="K7" i="80"/>
  <c r="K8" i="80"/>
  <c r="K9" i="80"/>
  <c r="K10" i="80"/>
  <c r="K11" i="80"/>
  <c r="K12" i="80"/>
  <c r="K13" i="80"/>
  <c r="K14" i="80"/>
  <c r="N14" i="80"/>
  <c r="K15" i="80"/>
  <c r="K16" i="80"/>
  <c r="K17" i="80"/>
  <c r="K18" i="80"/>
  <c r="K19" i="80"/>
  <c r="K20" i="80"/>
  <c r="K21" i="80"/>
  <c r="K22" i="80"/>
  <c r="K23" i="80"/>
  <c r="K24" i="80"/>
  <c r="K25" i="80"/>
  <c r="K26" i="80"/>
  <c r="K27" i="80"/>
  <c r="K28" i="80"/>
  <c r="K30" i="80"/>
  <c r="K31" i="80"/>
  <c r="K32" i="80"/>
  <c r="K34" i="80"/>
  <c r="K35" i="80"/>
  <c r="K36" i="80"/>
  <c r="K38" i="80"/>
  <c r="K39" i="80"/>
  <c r="K41" i="80"/>
  <c r="K43" i="80"/>
  <c r="K44" i="80"/>
  <c r="K45" i="80"/>
  <c r="K47" i="80"/>
  <c r="K48" i="80"/>
  <c r="K51" i="80"/>
  <c r="K52" i="80"/>
  <c r="K54" i="80"/>
  <c r="K55" i="80"/>
  <c r="K56" i="80"/>
  <c r="K59" i="80"/>
  <c r="K60" i="80"/>
  <c r="K61" i="80"/>
  <c r="K62" i="80"/>
  <c r="K63" i="80"/>
  <c r="K64" i="80"/>
  <c r="K65" i="80"/>
  <c r="K66" i="80"/>
  <c r="K67" i="80"/>
  <c r="K68" i="80"/>
  <c r="K69" i="80"/>
  <c r="K71" i="80"/>
  <c r="K72" i="80"/>
  <c r="K73" i="80"/>
  <c r="K75" i="80"/>
  <c r="K78" i="80"/>
  <c r="K79" i="80"/>
  <c r="K80" i="80"/>
  <c r="K82" i="80"/>
  <c r="K83" i="80"/>
  <c r="K84" i="80"/>
  <c r="K86" i="80"/>
  <c r="K87" i="80"/>
  <c r="K88" i="80"/>
  <c r="K90" i="80"/>
  <c r="K91" i="80"/>
  <c r="K92" i="80"/>
  <c r="K94" i="80"/>
  <c r="K98" i="80"/>
  <c r="K99" i="80"/>
  <c r="K100" i="80"/>
  <c r="K101" i="80"/>
  <c r="K102" i="80"/>
  <c r="K103" i="80"/>
  <c r="K104" i="80"/>
  <c r="K105" i="80"/>
  <c r="K106" i="80"/>
  <c r="K107" i="80"/>
  <c r="K108" i="80"/>
  <c r="K109" i="80"/>
  <c r="K110" i="80"/>
  <c r="K111" i="80"/>
  <c r="K112" i="80"/>
  <c r="K113" i="80"/>
  <c r="K114" i="80"/>
  <c r="K115" i="80"/>
  <c r="M9" i="1"/>
  <c r="Z9" i="1"/>
  <c r="X9" i="1"/>
  <c r="Y9" i="1"/>
  <c r="M10" i="1"/>
  <c r="Z10" i="1"/>
  <c r="N10" i="1"/>
  <c r="Y10" i="1"/>
  <c r="X10" i="1"/>
  <c r="M11" i="1"/>
  <c r="Z11" i="1"/>
  <c r="N11" i="1"/>
  <c r="Y11" i="1"/>
  <c r="X11" i="1"/>
  <c r="M12" i="1"/>
  <c r="Z12" i="1"/>
  <c r="N12" i="1"/>
  <c r="Y12" i="1"/>
  <c r="X12" i="1"/>
  <c r="M13" i="1"/>
  <c r="Z13" i="1"/>
  <c r="N13" i="1"/>
  <c r="Y13" i="1"/>
  <c r="X13" i="1"/>
  <c r="M14" i="1"/>
  <c r="Z14" i="1"/>
  <c r="N14" i="1"/>
  <c r="Y14" i="1"/>
  <c r="X14" i="1"/>
  <c r="M15" i="1"/>
  <c r="Z15" i="1"/>
  <c r="N15" i="1"/>
  <c r="Y15" i="1"/>
  <c r="X15" i="1"/>
  <c r="M16" i="1"/>
  <c r="Z16" i="1"/>
  <c r="N16" i="1"/>
  <c r="Y16" i="1"/>
  <c r="X16" i="1"/>
  <c r="M17" i="1"/>
  <c r="Z17" i="1"/>
  <c r="N17" i="1"/>
  <c r="Y17" i="1"/>
  <c r="X17" i="1"/>
  <c r="M18" i="1"/>
  <c r="Z18" i="1"/>
  <c r="N18" i="1"/>
  <c r="Y18" i="1"/>
  <c r="X18" i="1"/>
  <c r="M19" i="1"/>
  <c r="Z19" i="1"/>
  <c r="N19" i="1"/>
  <c r="Y19" i="1"/>
  <c r="X19" i="1"/>
  <c r="M20" i="1"/>
  <c r="Z20" i="1"/>
  <c r="N20" i="1"/>
  <c r="Y20" i="1"/>
  <c r="X20" i="1"/>
  <c r="M21" i="1"/>
  <c r="Z21" i="1"/>
  <c r="N21" i="1"/>
  <c r="Y21" i="1"/>
  <c r="X21" i="1"/>
  <c r="M22" i="1"/>
  <c r="Z22" i="1"/>
  <c r="N22" i="1"/>
  <c r="Y22" i="1"/>
  <c r="X22" i="1"/>
  <c r="M23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W28" i="1"/>
  <c r="X28" i="1"/>
  <c r="Y28" i="1"/>
  <c r="Z28" i="1"/>
  <c r="N29" i="1"/>
  <c r="Y29" i="1"/>
  <c r="W29" i="1"/>
  <c r="X29" i="1"/>
  <c r="Z29" i="1"/>
  <c r="N30" i="1"/>
  <c r="Y30" i="1"/>
  <c r="W30" i="1"/>
  <c r="X30" i="1"/>
  <c r="Z30" i="1"/>
  <c r="M31" i="1"/>
  <c r="Z31" i="1"/>
  <c r="W31" i="1"/>
  <c r="X31" i="1"/>
  <c r="Y31" i="1"/>
  <c r="M32" i="1"/>
  <c r="Z32" i="1"/>
  <c r="N32" i="1"/>
  <c r="Y32" i="1"/>
  <c r="W32" i="1"/>
  <c r="X32" i="1"/>
  <c r="M33" i="1"/>
  <c r="Z33" i="1"/>
  <c r="W33" i="1"/>
  <c r="X33" i="1"/>
  <c r="Y33" i="1"/>
  <c r="M34" i="1"/>
  <c r="Z34" i="1"/>
  <c r="W34" i="1"/>
  <c r="X34" i="1"/>
  <c r="Y34" i="1"/>
  <c r="M35" i="1"/>
  <c r="Z35" i="1"/>
  <c r="W35" i="1"/>
  <c r="X35" i="1"/>
  <c r="Y35" i="1"/>
  <c r="M36" i="1"/>
  <c r="Z36" i="1"/>
  <c r="W36" i="1"/>
  <c r="X36" i="1"/>
  <c r="Y36" i="1"/>
  <c r="G37" i="1"/>
  <c r="W37" i="1"/>
  <c r="M37" i="1"/>
  <c r="Z37" i="1"/>
  <c r="X37" i="1"/>
  <c r="Y37" i="1"/>
  <c r="G38" i="1"/>
  <c r="M38" i="1"/>
  <c r="Z38" i="1"/>
  <c r="N38" i="1"/>
  <c r="Y38" i="1"/>
  <c r="X38" i="1"/>
  <c r="G39" i="1"/>
  <c r="W39" i="1"/>
  <c r="M39" i="1"/>
  <c r="Z39" i="1"/>
  <c r="X39" i="1"/>
  <c r="Y39" i="1"/>
  <c r="G40" i="1"/>
  <c r="W40" i="1"/>
  <c r="M40" i="1"/>
  <c r="Z40" i="1"/>
  <c r="X40" i="1"/>
  <c r="Y40" i="1"/>
  <c r="G41" i="1"/>
  <c r="W41" i="1"/>
  <c r="M41" i="1"/>
  <c r="Z41" i="1"/>
  <c r="X41" i="1"/>
  <c r="Y41" i="1"/>
  <c r="G42" i="1"/>
  <c r="W42" i="1"/>
  <c r="M42" i="1"/>
  <c r="Z42" i="1"/>
  <c r="X42" i="1"/>
  <c r="Y42" i="1"/>
  <c r="G43" i="1"/>
  <c r="W43" i="1"/>
  <c r="M43" i="1"/>
  <c r="Z43" i="1"/>
  <c r="X43" i="1"/>
  <c r="Y43" i="1"/>
  <c r="G44" i="1"/>
  <c r="W44" i="1"/>
  <c r="M44" i="1"/>
  <c r="Z44" i="1"/>
  <c r="X44" i="1"/>
  <c r="Y44" i="1"/>
  <c r="G45" i="1"/>
  <c r="W45" i="1"/>
  <c r="M45" i="1"/>
  <c r="Z45" i="1"/>
  <c r="X45" i="1"/>
  <c r="Y45" i="1"/>
  <c r="G46" i="1"/>
  <c r="W46" i="1"/>
  <c r="M46" i="1"/>
  <c r="Z46" i="1"/>
  <c r="X46" i="1"/>
  <c r="Y46" i="1"/>
  <c r="G47" i="1"/>
  <c r="M47" i="1"/>
  <c r="Z47" i="1"/>
  <c r="X47" i="1"/>
  <c r="Y47" i="1"/>
  <c r="G48" i="1"/>
  <c r="W48" i="1"/>
  <c r="M48" i="1"/>
  <c r="Z48" i="1"/>
  <c r="X48" i="1"/>
  <c r="Y48" i="1"/>
  <c r="G49" i="1"/>
  <c r="M49" i="1"/>
  <c r="Z49" i="1"/>
  <c r="X49" i="1"/>
  <c r="Y49" i="1"/>
  <c r="G50" i="1"/>
  <c r="W50" i="1"/>
  <c r="M50" i="1"/>
  <c r="Z50" i="1"/>
  <c r="X50" i="1"/>
  <c r="Y50" i="1"/>
  <c r="G51" i="1"/>
  <c r="W51" i="1"/>
  <c r="M51" i="1"/>
  <c r="Z51" i="1"/>
  <c r="X51" i="1"/>
  <c r="Y51" i="1"/>
  <c r="G52" i="1"/>
  <c r="W52" i="1"/>
  <c r="M52" i="1"/>
  <c r="Z52" i="1"/>
  <c r="X52" i="1"/>
  <c r="Y52" i="1"/>
  <c r="G53" i="1"/>
  <c r="X53" i="1"/>
  <c r="Y53" i="1"/>
  <c r="Z53" i="1"/>
  <c r="G54" i="1"/>
  <c r="X54" i="1"/>
  <c r="Y54" i="1"/>
  <c r="Z54" i="1"/>
  <c r="G55" i="1"/>
  <c r="W55" i="1"/>
  <c r="X55" i="1"/>
  <c r="Y55" i="1"/>
  <c r="Z55" i="1"/>
  <c r="W56" i="1"/>
  <c r="X56" i="1"/>
  <c r="Y56" i="1"/>
  <c r="Z56" i="1"/>
  <c r="G57" i="1"/>
  <c r="X57" i="1"/>
  <c r="Y57" i="1"/>
  <c r="Z57" i="1"/>
  <c r="G58" i="1"/>
  <c r="X58" i="1"/>
  <c r="Y58" i="1"/>
  <c r="Z58" i="1"/>
  <c r="G59" i="1"/>
  <c r="W59" i="1"/>
  <c r="X59" i="1"/>
  <c r="Y59" i="1"/>
  <c r="Z59" i="1"/>
  <c r="G60" i="1"/>
  <c r="X60" i="1"/>
  <c r="Y60" i="1"/>
  <c r="Z60" i="1"/>
  <c r="G61" i="1"/>
  <c r="W61" i="1"/>
  <c r="X61" i="1"/>
  <c r="Y61" i="1"/>
  <c r="Z61" i="1"/>
  <c r="G62" i="1"/>
  <c r="W62" i="1"/>
  <c r="X62" i="1"/>
  <c r="Y62" i="1"/>
  <c r="Z62" i="1"/>
  <c r="X63" i="1"/>
  <c r="Y63" i="1"/>
  <c r="Z63" i="1"/>
  <c r="G64" i="1"/>
  <c r="X64" i="1"/>
  <c r="Y64" i="1"/>
  <c r="Z64" i="1"/>
  <c r="G65" i="1"/>
  <c r="X65" i="1"/>
  <c r="Y65" i="1"/>
  <c r="Z65" i="1"/>
  <c r="G66" i="1"/>
  <c r="X66" i="1"/>
  <c r="Y66" i="1"/>
  <c r="Z66" i="1"/>
  <c r="G67" i="1"/>
  <c r="X67" i="1"/>
  <c r="Y67" i="1"/>
  <c r="Z67" i="1"/>
  <c r="G68" i="1"/>
  <c r="X68" i="1"/>
  <c r="Y68" i="1"/>
  <c r="Z68" i="1"/>
  <c r="G69" i="1"/>
  <c r="X69" i="1"/>
  <c r="Y69" i="1"/>
  <c r="Z69" i="1"/>
  <c r="G70" i="1"/>
  <c r="X70" i="1"/>
  <c r="Y70" i="1"/>
  <c r="Z70" i="1"/>
  <c r="W71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W79" i="1"/>
  <c r="X79" i="1"/>
  <c r="Y79" i="1"/>
  <c r="Z79" i="1"/>
  <c r="X80" i="1"/>
  <c r="Y80" i="1"/>
  <c r="Z80" i="1"/>
  <c r="X81" i="1"/>
  <c r="Y81" i="1"/>
  <c r="Z81" i="1"/>
  <c r="W82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W121" i="1"/>
  <c r="X121" i="1"/>
  <c r="Y121" i="1"/>
  <c r="Z121" i="1"/>
  <c r="W122" i="1"/>
  <c r="X122" i="1"/>
  <c r="Y122" i="1"/>
  <c r="Z122" i="1"/>
  <c r="X123" i="1"/>
  <c r="Y123" i="1"/>
  <c r="Z123" i="1"/>
  <c r="D145" i="1"/>
  <c r="E145" i="1"/>
  <c r="L145" i="1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U155" i="2"/>
  <c r="T9" i="34"/>
  <c r="V9" i="34"/>
  <c r="T10" i="34"/>
  <c r="V10" i="34"/>
  <c r="T11" i="34"/>
  <c r="V11" i="34"/>
  <c r="T12" i="34"/>
  <c r="V12" i="34"/>
  <c r="T13" i="34"/>
  <c r="V13" i="34"/>
  <c r="T14" i="34"/>
  <c r="V14" i="34"/>
  <c r="T15" i="34"/>
  <c r="V15" i="34"/>
  <c r="T16" i="34"/>
  <c r="V16" i="34"/>
  <c r="T17" i="34"/>
  <c r="V17" i="34"/>
  <c r="T18" i="34"/>
  <c r="V18" i="34"/>
  <c r="T19" i="34"/>
  <c r="V19" i="34"/>
  <c r="T20" i="34"/>
  <c r="V20" i="34"/>
  <c r="T21" i="34"/>
  <c r="V21" i="34"/>
  <c r="T22" i="34"/>
  <c r="V22" i="34"/>
  <c r="T23" i="34"/>
  <c r="V23" i="34"/>
  <c r="T24" i="34"/>
  <c r="V24" i="34"/>
  <c r="T25" i="34"/>
  <c r="V25" i="34"/>
  <c r="T26" i="34"/>
  <c r="V26" i="34"/>
  <c r="T27" i="34"/>
  <c r="V27" i="34"/>
  <c r="T28" i="34"/>
  <c r="V28" i="34"/>
  <c r="T29" i="34"/>
  <c r="V29" i="34"/>
  <c r="T30" i="34"/>
  <c r="V30" i="34"/>
  <c r="T31" i="34"/>
  <c r="V31" i="34"/>
  <c r="T32" i="34"/>
  <c r="V32" i="34"/>
  <c r="T33" i="34"/>
  <c r="V33" i="34"/>
  <c r="T34" i="34"/>
  <c r="V34" i="34"/>
  <c r="T35" i="34"/>
  <c r="V35" i="34"/>
  <c r="T36" i="34"/>
  <c r="V36" i="34"/>
  <c r="T37" i="34"/>
  <c r="V37" i="34"/>
  <c r="T38" i="34"/>
  <c r="V38" i="34"/>
  <c r="T40" i="34"/>
  <c r="V40" i="34"/>
  <c r="T41" i="34"/>
  <c r="V41" i="34"/>
  <c r="T42" i="34"/>
  <c r="V42" i="34"/>
  <c r="T43" i="34"/>
  <c r="V43" i="34"/>
  <c r="T44" i="34"/>
  <c r="V44" i="34"/>
  <c r="V45" i="34"/>
  <c r="T46" i="34"/>
  <c r="V46" i="34"/>
  <c r="T47" i="34"/>
  <c r="V47" i="34"/>
  <c r="T48" i="34"/>
  <c r="V48" i="34"/>
  <c r="V51" i="34"/>
  <c r="V52" i="34"/>
  <c r="V53" i="34"/>
  <c r="V54" i="34"/>
  <c r="V55" i="34"/>
  <c r="T56" i="34"/>
  <c r="V56" i="34"/>
  <c r="T57" i="34"/>
  <c r="V57" i="34"/>
  <c r="V58" i="34"/>
  <c r="T59" i="34"/>
  <c r="V59" i="34"/>
  <c r="T60" i="34"/>
  <c r="V60" i="34"/>
  <c r="T61" i="34"/>
  <c r="V61" i="34"/>
  <c r="T62" i="34"/>
  <c r="V62" i="34"/>
  <c r="T63" i="34"/>
  <c r="V63" i="34"/>
  <c r="T64" i="34"/>
  <c r="V64" i="34"/>
  <c r="T65" i="34"/>
  <c r="V65" i="34"/>
  <c r="T66" i="34"/>
  <c r="V66" i="34"/>
  <c r="T67" i="34"/>
  <c r="V67" i="34"/>
  <c r="T68" i="34"/>
  <c r="V68" i="34"/>
  <c r="T69" i="34"/>
  <c r="V69" i="34"/>
  <c r="T70" i="34"/>
  <c r="V70" i="34"/>
  <c r="T71" i="34"/>
  <c r="V71" i="34"/>
  <c r="T72" i="34"/>
  <c r="V72" i="34"/>
  <c r="T73" i="34"/>
  <c r="V73" i="34"/>
  <c r="T74" i="34"/>
  <c r="V74" i="34"/>
  <c r="T75" i="34"/>
  <c r="V75" i="34"/>
  <c r="T76" i="34"/>
  <c r="V76" i="34"/>
  <c r="T77" i="34"/>
  <c r="V77" i="34"/>
  <c r="T78" i="34"/>
  <c r="V78" i="34"/>
  <c r="T79" i="34"/>
  <c r="V79" i="34"/>
  <c r="T80" i="34"/>
  <c r="V80" i="34"/>
  <c r="T81" i="34"/>
  <c r="V81" i="34"/>
  <c r="T82" i="34"/>
  <c r="V82" i="34"/>
  <c r="T83" i="34"/>
  <c r="V83" i="34"/>
  <c r="T84" i="34"/>
  <c r="V84" i="34"/>
  <c r="T85" i="34"/>
  <c r="V85" i="34"/>
  <c r="T86" i="34"/>
  <c r="V86" i="34"/>
  <c r="T87" i="34"/>
  <c r="V87" i="34"/>
  <c r="T88" i="34"/>
  <c r="V88" i="34"/>
  <c r="T89" i="34"/>
  <c r="V89" i="34"/>
  <c r="T90" i="34"/>
  <c r="V90" i="34"/>
  <c r="T91" i="34"/>
  <c r="V91" i="34"/>
  <c r="T92" i="34"/>
  <c r="V92" i="34"/>
  <c r="T93" i="34"/>
  <c r="V93" i="34"/>
  <c r="T94" i="34"/>
  <c r="V94" i="34"/>
  <c r="T95" i="34"/>
  <c r="V95" i="34"/>
  <c r="T96" i="34"/>
  <c r="V96" i="34"/>
  <c r="T97" i="34"/>
  <c r="V97" i="34"/>
  <c r="T98" i="34"/>
  <c r="V98" i="34"/>
  <c r="T99" i="34"/>
  <c r="V99" i="34"/>
  <c r="T100" i="34"/>
  <c r="V100" i="34"/>
  <c r="T101" i="34"/>
  <c r="V101" i="34"/>
  <c r="T102" i="34"/>
  <c r="V102" i="34"/>
  <c r="T103" i="34"/>
  <c r="V103" i="34"/>
  <c r="V104" i="34"/>
  <c r="T105" i="34"/>
  <c r="V105" i="34"/>
  <c r="T106" i="34"/>
  <c r="V106" i="34"/>
  <c r="T107" i="34"/>
  <c r="V107" i="34"/>
  <c r="T108" i="34"/>
  <c r="V108" i="34"/>
  <c r="T109" i="34"/>
  <c r="V109" i="34"/>
  <c r="T110" i="34"/>
  <c r="V110" i="34"/>
  <c r="T111" i="34"/>
  <c r="V111" i="34"/>
  <c r="T112" i="34"/>
  <c r="V112" i="34"/>
  <c r="T113" i="34"/>
  <c r="V113" i="34"/>
  <c r="T114" i="34"/>
  <c r="V114" i="34"/>
  <c r="T115" i="34"/>
  <c r="V115" i="34"/>
  <c r="T116" i="34"/>
  <c r="V116" i="34"/>
  <c r="T117" i="34"/>
  <c r="V117" i="34"/>
  <c r="T118" i="34"/>
  <c r="V118" i="34"/>
  <c r="T119" i="34"/>
  <c r="V119" i="34"/>
  <c r="T120" i="34"/>
  <c r="V120" i="34"/>
  <c r="T121" i="34"/>
  <c r="V121" i="34"/>
  <c r="V125" i="34"/>
  <c r="V126" i="34"/>
  <c r="V127" i="34"/>
  <c r="V130" i="34"/>
  <c r="V132" i="34"/>
  <c r="V133" i="34"/>
  <c r="V134" i="34"/>
  <c r="V135" i="34"/>
  <c r="V136" i="34"/>
  <c r="V137" i="34"/>
  <c r="V138" i="34"/>
  <c r="B155" i="34"/>
  <c r="C155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U155" i="34"/>
  <c r="T9" i="33"/>
  <c r="V9" i="33"/>
  <c r="V10" i="33"/>
  <c r="V11" i="33"/>
  <c r="V12" i="33"/>
  <c r="V13" i="33"/>
  <c r="V14" i="33"/>
  <c r="V15" i="33"/>
  <c r="V16" i="33"/>
  <c r="V17" i="33"/>
  <c r="V18" i="33"/>
  <c r="V19" i="33"/>
  <c r="V20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8" i="33"/>
  <c r="V39" i="33"/>
  <c r="V40" i="33"/>
  <c r="V41" i="33"/>
  <c r="V43" i="33"/>
  <c r="V44" i="33"/>
  <c r="V46" i="33"/>
  <c r="V47" i="33"/>
  <c r="V49" i="33"/>
  <c r="V50" i="33"/>
  <c r="V51" i="33"/>
  <c r="V52" i="33"/>
  <c r="V53" i="33"/>
  <c r="V54" i="33"/>
  <c r="V55" i="33"/>
  <c r="V57" i="33"/>
  <c r="V60" i="33"/>
  <c r="V61" i="33"/>
  <c r="V62" i="33"/>
  <c r="V64" i="33"/>
  <c r="V65" i="33"/>
  <c r="V66" i="33"/>
  <c r="V67" i="33"/>
  <c r="V68" i="33"/>
  <c r="V69" i="33"/>
  <c r="V71" i="33"/>
  <c r="V72" i="33"/>
  <c r="V73" i="33"/>
  <c r="V75" i="33"/>
  <c r="V76" i="33"/>
  <c r="V77" i="33"/>
  <c r="V79" i="33"/>
  <c r="V80" i="33"/>
  <c r="V81" i="33"/>
  <c r="V82" i="33"/>
  <c r="V83" i="33"/>
  <c r="V84" i="33"/>
  <c r="V87" i="33"/>
  <c r="V88" i="33"/>
  <c r="V89" i="33"/>
  <c r="V92" i="33"/>
  <c r="V93" i="33"/>
  <c r="V95" i="33"/>
  <c r="V96" i="33"/>
  <c r="V97" i="33"/>
  <c r="V98" i="33"/>
  <c r="V101" i="33"/>
  <c r="V102" i="33"/>
  <c r="V103" i="33"/>
  <c r="V104" i="33"/>
  <c r="V105" i="33"/>
  <c r="V106" i="33"/>
  <c r="V110" i="33"/>
  <c r="V111" i="33"/>
  <c r="V112" i="33"/>
  <c r="V115" i="33"/>
  <c r="V116" i="33"/>
  <c r="V117" i="33"/>
  <c r="V118" i="33"/>
  <c r="V119" i="33"/>
  <c r="V120" i="33"/>
  <c r="V121" i="33"/>
  <c r="V122" i="33"/>
  <c r="V123" i="33"/>
  <c r="V124" i="33"/>
  <c r="V125" i="33"/>
  <c r="V126" i="33"/>
  <c r="V128" i="33"/>
  <c r="V129" i="33"/>
  <c r="V130" i="33"/>
  <c r="V131" i="33"/>
  <c r="V132" i="33"/>
  <c r="V134" i="33"/>
  <c r="V135" i="33"/>
  <c r="V136" i="33"/>
  <c r="V137" i="33"/>
  <c r="V138" i="33"/>
  <c r="V139" i="33"/>
  <c r="V141" i="33"/>
  <c r="V142" i="33"/>
  <c r="V143" i="33"/>
  <c r="V144" i="33"/>
  <c r="V145" i="33"/>
  <c r="V146" i="33"/>
  <c r="V147" i="33"/>
  <c r="V148" i="33"/>
  <c r="V149" i="33"/>
  <c r="V150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U155" i="33"/>
  <c r="T9" i="32"/>
  <c r="V9" i="32"/>
  <c r="T10" i="32"/>
  <c r="V10" i="32"/>
  <c r="T11" i="32"/>
  <c r="V11" i="32"/>
  <c r="T12" i="32"/>
  <c r="V12" i="32"/>
  <c r="T13" i="32"/>
  <c r="V13" i="32"/>
  <c r="T14" i="32"/>
  <c r="V14" i="32"/>
  <c r="T15" i="32"/>
  <c r="V15" i="32"/>
  <c r="T16" i="32"/>
  <c r="V16" i="32"/>
  <c r="T17" i="32"/>
  <c r="V17" i="32"/>
  <c r="T18" i="32"/>
  <c r="V18" i="32"/>
  <c r="T19" i="32"/>
  <c r="V19" i="32"/>
  <c r="T20" i="32"/>
  <c r="V20" i="32"/>
  <c r="T21" i="32"/>
  <c r="V21" i="32"/>
  <c r="T22" i="32"/>
  <c r="V22" i="32"/>
  <c r="T23" i="32"/>
  <c r="V23" i="32"/>
  <c r="T24" i="32"/>
  <c r="V24" i="32"/>
  <c r="T25" i="32"/>
  <c r="V25" i="32"/>
  <c r="T26" i="32"/>
  <c r="V26" i="32"/>
  <c r="T27" i="32"/>
  <c r="V27" i="32"/>
  <c r="T28" i="32"/>
  <c r="V28" i="32"/>
  <c r="T29" i="32"/>
  <c r="V29" i="32"/>
  <c r="T30" i="32"/>
  <c r="V30" i="32"/>
  <c r="T31" i="32"/>
  <c r="V31" i="32"/>
  <c r="T32" i="32"/>
  <c r="V32" i="32"/>
  <c r="T33" i="32"/>
  <c r="V33" i="32"/>
  <c r="T34" i="32"/>
  <c r="V34" i="32"/>
  <c r="T35" i="32"/>
  <c r="V35" i="32"/>
  <c r="T36" i="32"/>
  <c r="V36" i="32"/>
  <c r="T37" i="32"/>
  <c r="T38" i="32"/>
  <c r="T39" i="32"/>
  <c r="V39" i="32"/>
  <c r="T40" i="32"/>
  <c r="V40" i="32"/>
  <c r="T41" i="32"/>
  <c r="V41" i="32"/>
  <c r="T42" i="32"/>
  <c r="V42" i="32"/>
  <c r="V43" i="32"/>
  <c r="V44" i="32"/>
  <c r="V45" i="32"/>
  <c r="V46" i="32"/>
  <c r="V47" i="32"/>
  <c r="V49" i="32"/>
  <c r="V51" i="32"/>
  <c r="V52" i="32"/>
  <c r="V54" i="32"/>
  <c r="V55" i="32"/>
  <c r="V56" i="32"/>
  <c r="V57" i="32"/>
  <c r="V58" i="32"/>
  <c r="V60" i="32"/>
  <c r="V61" i="32"/>
  <c r="V62" i="32"/>
  <c r="V64" i="32"/>
  <c r="V65" i="32"/>
  <c r="V67" i="32"/>
  <c r="V69" i="32"/>
  <c r="V70" i="32"/>
  <c r="V71" i="32"/>
  <c r="V72" i="32"/>
  <c r="V73" i="32"/>
  <c r="V74" i="32"/>
  <c r="V75" i="32"/>
  <c r="V76" i="32"/>
  <c r="V77" i="32"/>
  <c r="V78" i="32"/>
  <c r="V80" i="32"/>
  <c r="V81" i="32"/>
  <c r="V82" i="32"/>
  <c r="V83" i="32"/>
  <c r="V84" i="32"/>
  <c r="V87" i="32"/>
  <c r="V88" i="32"/>
  <c r="V93" i="32"/>
  <c r="V94" i="32"/>
  <c r="V95" i="32"/>
  <c r="V96" i="32"/>
  <c r="V97" i="32"/>
  <c r="V98" i="32"/>
  <c r="V100" i="32"/>
  <c r="V101" i="32"/>
  <c r="V102" i="32"/>
  <c r="V103" i="32"/>
  <c r="V104" i="32"/>
  <c r="V105" i="32"/>
  <c r="V106" i="32"/>
  <c r="V107" i="32"/>
  <c r="V108" i="32"/>
  <c r="V109" i="32"/>
  <c r="V110" i="32"/>
  <c r="V111" i="32"/>
  <c r="V112" i="32"/>
  <c r="V114" i="32"/>
  <c r="V115" i="32"/>
  <c r="V116" i="32"/>
  <c r="V117" i="32"/>
  <c r="V118" i="32"/>
  <c r="V119" i="32"/>
  <c r="V121" i="32"/>
  <c r="V122" i="32"/>
  <c r="V123" i="32"/>
  <c r="V124" i="32"/>
  <c r="V126" i="32"/>
  <c r="V152" i="32"/>
  <c r="B155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U155" i="32"/>
  <c r="T9" i="31"/>
  <c r="V9" i="31"/>
  <c r="T10" i="31"/>
  <c r="V10" i="31"/>
  <c r="T11" i="31"/>
  <c r="V11" i="31"/>
  <c r="T12" i="31"/>
  <c r="V12" i="31"/>
  <c r="T13" i="31"/>
  <c r="V13" i="31"/>
  <c r="T14" i="31"/>
  <c r="V14" i="31"/>
  <c r="T15" i="31"/>
  <c r="V15" i="31"/>
  <c r="T16" i="31"/>
  <c r="V16" i="31"/>
  <c r="T17" i="31"/>
  <c r="V17" i="31"/>
  <c r="T18" i="31"/>
  <c r="V18" i="31"/>
  <c r="T19" i="31"/>
  <c r="V19" i="31"/>
  <c r="T20" i="31"/>
  <c r="V20" i="31"/>
  <c r="T21" i="31"/>
  <c r="V21" i="31"/>
  <c r="T22" i="31"/>
  <c r="V22" i="31"/>
  <c r="T23" i="31"/>
  <c r="V23" i="31"/>
  <c r="T24" i="31"/>
  <c r="V24" i="31"/>
  <c r="T25" i="31"/>
  <c r="V25" i="31"/>
  <c r="T26" i="31"/>
  <c r="V26" i="31"/>
  <c r="T27" i="31"/>
  <c r="V27" i="31"/>
  <c r="T28" i="31"/>
  <c r="V28" i="31"/>
  <c r="T29" i="31"/>
  <c r="T30" i="31"/>
  <c r="V30" i="31"/>
  <c r="T31" i="31"/>
  <c r="V31" i="31"/>
  <c r="T32" i="31"/>
  <c r="V32" i="31"/>
  <c r="T33" i="31"/>
  <c r="V33" i="31"/>
  <c r="T34" i="31"/>
  <c r="V34" i="31"/>
  <c r="T35" i="31"/>
  <c r="V35" i="31"/>
  <c r="T36" i="31"/>
  <c r="V36" i="31"/>
  <c r="T37" i="31"/>
  <c r="V37" i="31"/>
  <c r="T38" i="31"/>
  <c r="V38" i="31"/>
  <c r="T39" i="31"/>
  <c r="V39" i="31"/>
  <c r="T40" i="31"/>
  <c r="V40" i="31"/>
  <c r="T41" i="31"/>
  <c r="V41" i="31"/>
  <c r="T42" i="31"/>
  <c r="V42" i="31"/>
  <c r="T43" i="31"/>
  <c r="V43" i="31"/>
  <c r="T44" i="31"/>
  <c r="V44" i="31"/>
  <c r="T45" i="31"/>
  <c r="V45" i="31"/>
  <c r="T46" i="31"/>
  <c r="V46" i="31"/>
  <c r="T47" i="31"/>
  <c r="V47" i="31"/>
  <c r="V48" i="31"/>
  <c r="T49" i="31"/>
  <c r="V49" i="31"/>
  <c r="T50" i="31"/>
  <c r="V50" i="31"/>
  <c r="T51" i="31"/>
  <c r="V51" i="31"/>
  <c r="T52" i="31"/>
  <c r="V52" i="31"/>
  <c r="T53" i="31"/>
  <c r="V53" i="31"/>
  <c r="T54" i="31"/>
  <c r="T55" i="31"/>
  <c r="V55" i="31"/>
  <c r="T56" i="31"/>
  <c r="V56" i="31"/>
  <c r="T57" i="31"/>
  <c r="V57" i="31"/>
  <c r="T58" i="31"/>
  <c r="V58" i="31"/>
  <c r="T59" i="31"/>
  <c r="V59" i="31"/>
  <c r="T60" i="31"/>
  <c r="V60" i="31"/>
  <c r="T61" i="31"/>
  <c r="V61" i="31"/>
  <c r="T62" i="31"/>
  <c r="V62" i="31"/>
  <c r="T63" i="31"/>
  <c r="V63" i="31"/>
  <c r="T64" i="31"/>
  <c r="V64" i="31"/>
  <c r="T65" i="31"/>
  <c r="V65" i="31"/>
  <c r="T66" i="31"/>
  <c r="V66" i="31"/>
  <c r="T67" i="31"/>
  <c r="V67" i="31"/>
  <c r="T68" i="31"/>
  <c r="V68" i="31"/>
  <c r="T69" i="31"/>
  <c r="V69" i="31"/>
  <c r="T70" i="31"/>
  <c r="V70" i="31"/>
  <c r="T71" i="31"/>
  <c r="V71" i="31"/>
  <c r="T72" i="31"/>
  <c r="V72" i="31"/>
  <c r="T73" i="31"/>
  <c r="V73" i="31"/>
  <c r="T74" i="31"/>
  <c r="V74" i="31"/>
  <c r="T75" i="31"/>
  <c r="V75" i="31"/>
  <c r="T76" i="31"/>
  <c r="V76" i="31"/>
  <c r="T77" i="31"/>
  <c r="V77" i="31"/>
  <c r="T78" i="31"/>
  <c r="V78" i="31"/>
  <c r="T79" i="31"/>
  <c r="V79" i="31"/>
  <c r="T80" i="31"/>
  <c r="V80" i="31"/>
  <c r="T81" i="31"/>
  <c r="V81" i="31"/>
  <c r="V82" i="31"/>
  <c r="T83" i="31"/>
  <c r="V83" i="31"/>
  <c r="T84" i="31"/>
  <c r="V84" i="31"/>
  <c r="T85" i="31"/>
  <c r="V85" i="31"/>
  <c r="T86" i="31"/>
  <c r="V86" i="31"/>
  <c r="T87" i="31"/>
  <c r="V87" i="31"/>
  <c r="T88" i="31"/>
  <c r="V88" i="31"/>
  <c r="T89" i="31"/>
  <c r="V89" i="31"/>
  <c r="T90" i="31"/>
  <c r="V90" i="31"/>
  <c r="T91" i="31"/>
  <c r="V91" i="31"/>
  <c r="T92" i="31"/>
  <c r="V92" i="31"/>
  <c r="T93" i="31"/>
  <c r="V93" i="31"/>
  <c r="T94" i="31"/>
  <c r="V94" i="31"/>
  <c r="T95" i="31"/>
  <c r="V95" i="31"/>
  <c r="T96" i="31"/>
  <c r="V96" i="31"/>
  <c r="V97" i="31"/>
  <c r="T98" i="31"/>
  <c r="V98" i="31"/>
  <c r="T99" i="31"/>
  <c r="V99" i="31"/>
  <c r="T100" i="31"/>
  <c r="V100" i="31"/>
  <c r="T101" i="31"/>
  <c r="V101" i="31"/>
  <c r="T102" i="31"/>
  <c r="V102" i="31"/>
  <c r="T103" i="31"/>
  <c r="V103" i="31"/>
  <c r="T104" i="31"/>
  <c r="V104" i="31"/>
  <c r="T105" i="31"/>
  <c r="V105" i="31"/>
  <c r="T106" i="31"/>
  <c r="V106" i="31"/>
  <c r="T107" i="31"/>
  <c r="V107" i="31"/>
  <c r="T108" i="31"/>
  <c r="V108" i="31"/>
  <c r="T109" i="31"/>
  <c r="V109" i="31"/>
  <c r="T110" i="31"/>
  <c r="V110" i="31"/>
  <c r="T111" i="31"/>
  <c r="V111" i="31"/>
  <c r="T112" i="31"/>
  <c r="V112" i="31"/>
  <c r="T113" i="31"/>
  <c r="V113" i="31"/>
  <c r="T114" i="31"/>
  <c r="V114" i="31"/>
  <c r="T115" i="31"/>
  <c r="V115" i="31"/>
  <c r="T116" i="31"/>
  <c r="V116" i="31"/>
  <c r="T117" i="31"/>
  <c r="V117" i="31"/>
  <c r="T118" i="31"/>
  <c r="V118" i="31"/>
  <c r="T119" i="31"/>
  <c r="V119" i="31"/>
  <c r="V121" i="31"/>
  <c r="V122" i="31"/>
  <c r="V123" i="31"/>
  <c r="V124" i="31"/>
  <c r="V126" i="31"/>
  <c r="V128" i="31"/>
  <c r="V129" i="31"/>
  <c r="V130" i="31"/>
  <c r="V131" i="31"/>
  <c r="V132" i="31"/>
  <c r="B156" i="31"/>
  <c r="C156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U156" i="31"/>
  <c r="T10" i="30"/>
  <c r="V10" i="30"/>
  <c r="T11" i="30"/>
  <c r="V11" i="30"/>
  <c r="T12" i="30"/>
  <c r="V12" i="30"/>
  <c r="T13" i="30"/>
  <c r="V13" i="30"/>
  <c r="T14" i="30"/>
  <c r="V14" i="30"/>
  <c r="T15" i="30"/>
  <c r="V15" i="30"/>
  <c r="T16" i="30"/>
  <c r="V16" i="30"/>
  <c r="T17" i="30"/>
  <c r="V17" i="30"/>
  <c r="T18" i="30"/>
  <c r="V18" i="30"/>
  <c r="T19" i="30"/>
  <c r="V19" i="30"/>
  <c r="T20" i="30"/>
  <c r="V20" i="30"/>
  <c r="T21" i="30"/>
  <c r="V21" i="30"/>
  <c r="T22" i="30"/>
  <c r="V22" i="30"/>
  <c r="T23" i="30"/>
  <c r="V23" i="30"/>
  <c r="T24" i="30"/>
  <c r="V24" i="30"/>
  <c r="T25" i="30"/>
  <c r="V25" i="30"/>
  <c r="T26" i="30"/>
  <c r="V26" i="30"/>
  <c r="T27" i="30"/>
  <c r="V27" i="30"/>
  <c r="T28" i="30"/>
  <c r="V28" i="30"/>
  <c r="T29" i="30"/>
  <c r="V29" i="30"/>
  <c r="T30" i="30"/>
  <c r="V30" i="30"/>
  <c r="T31" i="30"/>
  <c r="V31" i="30"/>
  <c r="T32" i="30"/>
  <c r="V32" i="30"/>
  <c r="T33" i="30"/>
  <c r="V33" i="30"/>
  <c r="T34" i="30"/>
  <c r="V34" i="30"/>
  <c r="T35" i="30"/>
  <c r="V35" i="30"/>
  <c r="T36" i="30"/>
  <c r="V36" i="30"/>
  <c r="T37" i="30"/>
  <c r="V37" i="30"/>
  <c r="T38" i="30"/>
  <c r="V38" i="30"/>
  <c r="T39" i="30"/>
  <c r="V39" i="30"/>
  <c r="T40" i="30"/>
  <c r="V40" i="30"/>
  <c r="T41" i="30"/>
  <c r="V41" i="30"/>
  <c r="T42" i="30"/>
  <c r="V42" i="30"/>
  <c r="T43" i="30"/>
  <c r="V43" i="30"/>
  <c r="T44" i="30"/>
  <c r="V44" i="30"/>
  <c r="T45" i="30"/>
  <c r="V45" i="30"/>
  <c r="T46" i="30"/>
  <c r="V46" i="30"/>
  <c r="T47" i="30"/>
  <c r="V47" i="30"/>
  <c r="T48" i="30"/>
  <c r="V48" i="30"/>
  <c r="T49" i="30"/>
  <c r="V49" i="30"/>
  <c r="T50" i="30"/>
  <c r="V50" i="30"/>
  <c r="T51" i="30"/>
  <c r="V51" i="30"/>
  <c r="T52" i="30"/>
  <c r="V52" i="30"/>
  <c r="T53" i="30"/>
  <c r="V53" i="30"/>
  <c r="T54" i="30"/>
  <c r="V54" i="30"/>
  <c r="T55" i="30"/>
  <c r="V55" i="30"/>
  <c r="T56" i="30"/>
  <c r="V56" i="30"/>
  <c r="T57" i="30"/>
  <c r="V57" i="30"/>
  <c r="T58" i="30"/>
  <c r="V58" i="30"/>
  <c r="T59" i="30"/>
  <c r="V59" i="30"/>
  <c r="T60" i="30"/>
  <c r="V60" i="30"/>
  <c r="T61" i="30"/>
  <c r="V61" i="30"/>
  <c r="T62" i="30"/>
  <c r="V62" i="30"/>
  <c r="T63" i="30"/>
  <c r="V63" i="30"/>
  <c r="T64" i="30"/>
  <c r="V64" i="30"/>
  <c r="T65" i="30"/>
  <c r="V65" i="30"/>
  <c r="T66" i="30"/>
  <c r="V66" i="30"/>
  <c r="T67" i="30"/>
  <c r="V67" i="30"/>
  <c r="T68" i="30"/>
  <c r="V68" i="30"/>
  <c r="T69" i="30"/>
  <c r="V69" i="30"/>
  <c r="T70" i="30"/>
  <c r="V70" i="30"/>
  <c r="T71" i="30"/>
  <c r="V71" i="30"/>
  <c r="T72" i="30"/>
  <c r="V72" i="30"/>
  <c r="T73" i="30"/>
  <c r="V73" i="30"/>
  <c r="T74" i="30"/>
  <c r="V74" i="30"/>
  <c r="T75" i="30"/>
  <c r="V75" i="30"/>
  <c r="T76" i="30"/>
  <c r="V76" i="30"/>
  <c r="T77" i="30"/>
  <c r="V77" i="30"/>
  <c r="T78" i="30"/>
  <c r="V78" i="30"/>
  <c r="T79" i="30"/>
  <c r="V79" i="30"/>
  <c r="T80" i="30"/>
  <c r="V80" i="30"/>
  <c r="T81" i="30"/>
  <c r="V81" i="30"/>
  <c r="T82" i="30"/>
  <c r="V82" i="30"/>
  <c r="T83" i="30"/>
  <c r="V83" i="30"/>
  <c r="T84" i="30"/>
  <c r="V84" i="30"/>
  <c r="T85" i="30"/>
  <c r="V85" i="30"/>
  <c r="T86" i="30"/>
  <c r="V86" i="30"/>
  <c r="T87" i="30"/>
  <c r="V87" i="30"/>
  <c r="T88" i="30"/>
  <c r="V88" i="30"/>
  <c r="T89" i="30"/>
  <c r="V89" i="30"/>
  <c r="T90" i="30"/>
  <c r="V90" i="30"/>
  <c r="T91" i="30"/>
  <c r="V91" i="30"/>
  <c r="T92" i="30"/>
  <c r="V92" i="30"/>
  <c r="T93" i="30"/>
  <c r="V93" i="30"/>
  <c r="T94" i="30"/>
  <c r="V94" i="30"/>
  <c r="T95" i="30"/>
  <c r="V95" i="30"/>
  <c r="T96" i="30"/>
  <c r="V96" i="30"/>
  <c r="T97" i="30"/>
  <c r="V97" i="30"/>
  <c r="T98" i="30"/>
  <c r="V98" i="30"/>
  <c r="T99" i="30"/>
  <c r="V99" i="30"/>
  <c r="V100" i="30"/>
  <c r="T101" i="30"/>
  <c r="V101" i="30"/>
  <c r="T102" i="30"/>
  <c r="V102" i="30"/>
  <c r="T103" i="30"/>
  <c r="V103" i="30"/>
  <c r="T104" i="30"/>
  <c r="V104" i="30"/>
  <c r="T105" i="30"/>
  <c r="V105" i="30"/>
  <c r="T106" i="30"/>
  <c r="V106" i="30"/>
  <c r="T107" i="30"/>
  <c r="V107" i="30"/>
  <c r="V108" i="30"/>
  <c r="T109" i="30"/>
  <c r="V109" i="30"/>
  <c r="T110" i="30"/>
  <c r="V110" i="30"/>
  <c r="V111" i="30"/>
  <c r="T112" i="30"/>
  <c r="V112" i="30"/>
  <c r="T113" i="30"/>
  <c r="V113" i="30"/>
  <c r="T114" i="30"/>
  <c r="V114" i="30"/>
  <c r="T115" i="30"/>
  <c r="V115" i="30"/>
  <c r="T116" i="30"/>
  <c r="V116" i="30"/>
  <c r="T117" i="30"/>
  <c r="V117" i="30"/>
  <c r="T118" i="30"/>
  <c r="V118" i="30"/>
  <c r="T119" i="30"/>
  <c r="V119" i="30"/>
  <c r="T120" i="30"/>
  <c r="V120" i="30"/>
  <c r="T121" i="30"/>
  <c r="V121" i="30"/>
  <c r="T122" i="30"/>
  <c r="V122" i="30"/>
  <c r="V123" i="30"/>
  <c r="V124" i="30"/>
  <c r="V125" i="30"/>
  <c r="V127" i="30"/>
  <c r="V129" i="30"/>
  <c r="V130" i="30"/>
  <c r="V131" i="30"/>
  <c r="V132" i="30"/>
  <c r="V133" i="30"/>
  <c r="V135" i="30"/>
  <c r="V136" i="30"/>
  <c r="T137" i="30"/>
  <c r="V137" i="30"/>
  <c r="T138" i="30"/>
  <c r="V138" i="30"/>
  <c r="T139" i="30"/>
  <c r="V139" i="30"/>
  <c r="T140" i="30"/>
  <c r="V140" i="30"/>
  <c r="T141" i="30"/>
  <c r="V141" i="30"/>
  <c r="T142" i="30"/>
  <c r="V142" i="30"/>
  <c r="T143" i="30"/>
  <c r="V143" i="30"/>
  <c r="T144" i="30"/>
  <c r="V144" i="30"/>
  <c r="T145" i="30"/>
  <c r="V145" i="30"/>
  <c r="T146" i="30"/>
  <c r="V146" i="30"/>
  <c r="T147" i="30"/>
  <c r="V147" i="30"/>
  <c r="T148" i="30"/>
  <c r="V148" i="30"/>
  <c r="T149" i="30"/>
  <c r="V149" i="30"/>
  <c r="T150" i="30"/>
  <c r="V150" i="30"/>
  <c r="T151" i="30"/>
  <c r="V151" i="30"/>
  <c r="T152" i="30"/>
  <c r="V152" i="30"/>
  <c r="T153" i="30"/>
  <c r="V153" i="30"/>
  <c r="B156" i="30"/>
  <c r="C156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U156" i="30"/>
  <c r="T9" i="29"/>
  <c r="V9" i="29"/>
  <c r="W9" i="29"/>
  <c r="W13" i="29"/>
  <c r="W14" i="29"/>
  <c r="W15" i="29"/>
  <c r="W16" i="29"/>
  <c r="W17" i="29"/>
  <c r="W18" i="29"/>
  <c r="W19" i="29"/>
  <c r="W20" i="29"/>
  <c r="W21" i="29"/>
  <c r="W68" i="29"/>
  <c r="W75" i="29"/>
  <c r="W88" i="29"/>
  <c r="W89" i="29"/>
  <c r="W90" i="29"/>
  <c r="W93" i="29"/>
  <c r="W94" i="29"/>
  <c r="W95" i="29"/>
  <c r="W96" i="29"/>
  <c r="W97" i="29"/>
  <c r="W98" i="29"/>
  <c r="W99" i="29"/>
  <c r="W100" i="29"/>
  <c r="W101" i="29"/>
  <c r="W102" i="29"/>
  <c r="W103" i="29"/>
  <c r="W104" i="29"/>
  <c r="W105" i="29"/>
  <c r="W106" i="29"/>
  <c r="W107" i="29"/>
  <c r="W108" i="29"/>
  <c r="W109" i="29"/>
  <c r="W110" i="29"/>
  <c r="W114" i="29"/>
  <c r="W118" i="29"/>
  <c r="W122" i="29"/>
  <c r="W126" i="29"/>
  <c r="W130" i="29"/>
  <c r="W134" i="29"/>
  <c r="W146" i="29"/>
  <c r="W150" i="29"/>
  <c r="B156" i="29"/>
  <c r="C156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U156" i="29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W23" i="28"/>
  <c r="V24" i="28"/>
  <c r="W24" i="28"/>
  <c r="V25" i="28"/>
  <c r="W25" i="28"/>
  <c r="V26" i="28"/>
  <c r="W26" i="28"/>
  <c r="V27" i="28"/>
  <c r="W27" i="28"/>
  <c r="V28" i="28"/>
  <c r="W28" i="28"/>
  <c r="V30" i="28"/>
  <c r="W30" i="28"/>
  <c r="V31" i="28"/>
  <c r="W31" i="28"/>
  <c r="V32" i="28"/>
  <c r="W32" i="28"/>
  <c r="V33" i="28"/>
  <c r="W33" i="28"/>
  <c r="V34" i="28"/>
  <c r="W34" i="28"/>
  <c r="V35" i="28"/>
  <c r="W35" i="28"/>
  <c r="V36" i="28"/>
  <c r="W36" i="28"/>
  <c r="V37" i="28"/>
  <c r="W37" i="28"/>
  <c r="V38" i="28"/>
  <c r="W38" i="28"/>
  <c r="V39" i="28"/>
  <c r="W39" i="28"/>
  <c r="V40" i="28"/>
  <c r="W40" i="28"/>
  <c r="V41" i="28"/>
  <c r="W41" i="28"/>
  <c r="V42" i="28"/>
  <c r="W42" i="28"/>
  <c r="V43" i="28"/>
  <c r="W43" i="28"/>
  <c r="V46" i="28"/>
  <c r="W46" i="28"/>
  <c r="V47" i="28"/>
  <c r="W47" i="28"/>
  <c r="V49" i="28"/>
  <c r="W49" i="28"/>
  <c r="V50" i="28"/>
  <c r="W50" i="28"/>
  <c r="V51" i="28"/>
  <c r="W51" i="28"/>
  <c r="V52" i="28"/>
  <c r="W52" i="28"/>
  <c r="V53" i="28"/>
  <c r="W53" i="28"/>
  <c r="V54" i="28"/>
  <c r="W54" i="28"/>
  <c r="V55" i="28"/>
  <c r="W55" i="28"/>
  <c r="V56" i="28"/>
  <c r="W56" i="28"/>
  <c r="V57" i="28"/>
  <c r="W57" i="28"/>
  <c r="V58" i="28"/>
  <c r="W58" i="28"/>
  <c r="V59" i="28"/>
  <c r="W59" i="28"/>
  <c r="V60" i="28"/>
  <c r="W60" i="28"/>
  <c r="V61" i="28"/>
  <c r="W61" i="28"/>
  <c r="V62" i="28"/>
  <c r="W62" i="28"/>
  <c r="V64" i="28"/>
  <c r="W64" i="28"/>
  <c r="V65" i="28"/>
  <c r="W65" i="28"/>
  <c r="V67" i="28"/>
  <c r="W67" i="28"/>
  <c r="V69" i="28"/>
  <c r="W69" i="28"/>
  <c r="V71" i="28"/>
  <c r="W71" i="28"/>
  <c r="V72" i="28"/>
  <c r="W72" i="28"/>
  <c r="V73" i="28"/>
  <c r="W73" i="28"/>
  <c r="V75" i="28"/>
  <c r="W75" i="28"/>
  <c r="V76" i="28"/>
  <c r="W76" i="28"/>
  <c r="V77" i="28"/>
  <c r="W77" i="28"/>
  <c r="V79" i="28"/>
  <c r="W79" i="28"/>
  <c r="V80" i="28"/>
  <c r="W80" i="28"/>
  <c r="V81" i="28"/>
  <c r="W81" i="28"/>
  <c r="V82" i="28"/>
  <c r="W82" i="28"/>
  <c r="V83" i="28"/>
  <c r="W83" i="28"/>
  <c r="V84" i="28"/>
  <c r="W84" i="28"/>
  <c r="V85" i="28"/>
  <c r="W85" i="28"/>
  <c r="V86" i="28"/>
  <c r="W86" i="28"/>
  <c r="V87" i="28"/>
  <c r="W87" i="28"/>
  <c r="V88" i="28"/>
  <c r="W88" i="28"/>
  <c r="V89" i="28"/>
  <c r="W89" i="28"/>
  <c r="V90" i="28"/>
  <c r="W90" i="28"/>
  <c r="V93" i="28"/>
  <c r="W93" i="28"/>
  <c r="V94" i="28"/>
  <c r="W94" i="28"/>
  <c r="V95" i="28"/>
  <c r="W95" i="28"/>
  <c r="V96" i="28"/>
  <c r="W96" i="28"/>
  <c r="V97" i="28"/>
  <c r="W97" i="28"/>
  <c r="V98" i="28"/>
  <c r="W98" i="28"/>
  <c r="V100" i="28"/>
  <c r="W100" i="28"/>
  <c r="V102" i="28"/>
  <c r="W102" i="28"/>
  <c r="V103" i="28"/>
  <c r="W103" i="28"/>
  <c r="V104" i="28"/>
  <c r="W104" i="28"/>
  <c r="V105" i="28"/>
  <c r="W105" i="28"/>
  <c r="V106" i="28"/>
  <c r="W106" i="28"/>
  <c r="V107" i="28"/>
  <c r="W107" i="28"/>
  <c r="V108" i="28"/>
  <c r="W108" i="28"/>
  <c r="V109" i="28"/>
  <c r="W109" i="28"/>
  <c r="V110" i="28"/>
  <c r="W110" i="28"/>
  <c r="V111" i="28"/>
  <c r="W111" i="28"/>
  <c r="V112" i="28"/>
  <c r="W112" i="28"/>
  <c r="V114" i="28"/>
  <c r="W114" i="28"/>
  <c r="V115" i="28"/>
  <c r="W115" i="28"/>
  <c r="V116" i="28"/>
  <c r="W116" i="28"/>
  <c r="V117" i="28"/>
  <c r="W117" i="28"/>
  <c r="V118" i="28"/>
  <c r="W118" i="28"/>
  <c r="V119" i="28"/>
  <c r="W119" i="28"/>
  <c r="V120" i="28"/>
  <c r="W120" i="28"/>
  <c r="V121" i="28"/>
  <c r="W121" i="28"/>
  <c r="V122" i="28"/>
  <c r="W122" i="28"/>
  <c r="V123" i="28"/>
  <c r="W123" i="28"/>
  <c r="V124" i="28"/>
  <c r="W124" i="28"/>
  <c r="V125" i="28"/>
  <c r="W125" i="28"/>
  <c r="V126" i="28"/>
  <c r="W126" i="28"/>
  <c r="V128" i="28"/>
  <c r="W128" i="28"/>
  <c r="V129" i="28"/>
  <c r="W129" i="28"/>
  <c r="V130" i="28"/>
  <c r="W130" i="28"/>
  <c r="V131" i="28"/>
  <c r="W131" i="28"/>
  <c r="V132" i="28"/>
  <c r="W132" i="28"/>
  <c r="V133" i="28"/>
  <c r="W133" i="28"/>
  <c r="V134" i="28"/>
  <c r="W134" i="28"/>
  <c r="V135" i="28"/>
  <c r="W135" i="28"/>
  <c r="V136" i="28"/>
  <c r="W136" i="28"/>
  <c r="V137" i="28"/>
  <c r="W137" i="28"/>
  <c r="V138" i="28"/>
  <c r="W138" i="28"/>
  <c r="V139" i="28"/>
  <c r="W139" i="28"/>
  <c r="V142" i="28"/>
  <c r="W142" i="28"/>
  <c r="V143" i="28"/>
  <c r="V144" i="28"/>
  <c r="W144" i="28"/>
  <c r="V145" i="28"/>
  <c r="W145" i="28"/>
  <c r="V146" i="28"/>
  <c r="W146" i="28"/>
  <c r="V147" i="28"/>
  <c r="W147" i="28"/>
  <c r="V148" i="28"/>
  <c r="W148" i="28"/>
  <c r="V149" i="28"/>
  <c r="W149" i="28"/>
  <c r="V150" i="28"/>
  <c r="W150" i="28"/>
  <c r="V151" i="28"/>
  <c r="W151" i="28"/>
  <c r="T152" i="28"/>
  <c r="V152" i="28"/>
  <c r="W152" i="28"/>
  <c r="B155" i="28"/>
  <c r="C155" i="28"/>
  <c r="D155" i="28"/>
  <c r="E155" i="28"/>
  <c r="F155" i="28"/>
  <c r="G155" i="28"/>
  <c r="H155" i="28"/>
  <c r="I155" i="28"/>
  <c r="J155" i="28"/>
  <c r="K155" i="28"/>
  <c r="L155" i="28"/>
  <c r="M155" i="28"/>
  <c r="N155" i="28"/>
  <c r="O155" i="28"/>
  <c r="P155" i="28"/>
  <c r="Q155" i="28"/>
  <c r="R155" i="28"/>
  <c r="S155" i="28"/>
  <c r="U155" i="28"/>
  <c r="V152" i="26"/>
  <c r="B155" i="26"/>
  <c r="C155" i="26"/>
  <c r="D155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U155" i="26"/>
  <c r="T9" i="25"/>
  <c r="V9" i="25"/>
  <c r="T10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9" i="25"/>
  <c r="V60" i="25"/>
  <c r="V61" i="25"/>
  <c r="V62" i="25"/>
  <c r="V63" i="25"/>
  <c r="V64" i="25"/>
  <c r="V65" i="25"/>
  <c r="V67" i="25"/>
  <c r="V68" i="25"/>
  <c r="V70" i="25"/>
  <c r="V71" i="25"/>
  <c r="V72" i="25"/>
  <c r="V74" i="25"/>
  <c r="V76" i="25"/>
  <c r="V77" i="25"/>
  <c r="V79" i="25"/>
  <c r="V80" i="25"/>
  <c r="V81" i="25"/>
  <c r="V82" i="25"/>
  <c r="V83" i="25"/>
  <c r="V88" i="25"/>
  <c r="V89" i="25"/>
  <c r="V93" i="25"/>
  <c r="V94" i="25"/>
  <c r="V95" i="25"/>
  <c r="V96" i="25"/>
  <c r="V97" i="25"/>
  <c r="V98" i="25"/>
  <c r="V100" i="25"/>
  <c r="V101" i="25"/>
  <c r="V102" i="25"/>
  <c r="V103" i="25"/>
  <c r="V111" i="25"/>
  <c r="V113" i="25"/>
  <c r="V114" i="25"/>
  <c r="V115" i="25"/>
  <c r="V116" i="25"/>
  <c r="V117" i="25"/>
  <c r="V118" i="25"/>
  <c r="V119" i="25"/>
  <c r="V121" i="25"/>
  <c r="V122" i="25"/>
  <c r="V123" i="25"/>
  <c r="V124" i="25"/>
  <c r="V126" i="25"/>
  <c r="V127" i="25"/>
  <c r="V128" i="25"/>
  <c r="V129" i="25"/>
  <c r="V130" i="25"/>
  <c r="V131" i="25"/>
  <c r="V132" i="25"/>
  <c r="V155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1" i="25"/>
  <c r="V152" i="25"/>
  <c r="B155" i="25"/>
  <c r="C155" i="25"/>
  <c r="D155" i="25"/>
  <c r="E155" i="25"/>
  <c r="F155" i="25"/>
  <c r="G155" i="25"/>
  <c r="H155" i="25"/>
  <c r="I155" i="25"/>
  <c r="J155" i="25"/>
  <c r="K155" i="25"/>
  <c r="L155" i="25"/>
  <c r="M155" i="25"/>
  <c r="N155" i="25"/>
  <c r="O155" i="25"/>
  <c r="P155" i="25"/>
  <c r="Q155" i="25"/>
  <c r="R155" i="25"/>
  <c r="S155" i="25"/>
  <c r="U155" i="25"/>
  <c r="T9" i="24"/>
  <c r="V9" i="24"/>
  <c r="V154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N154" i="24"/>
  <c r="O154" i="24"/>
  <c r="P154" i="24"/>
  <c r="Q154" i="24"/>
  <c r="R154" i="24"/>
  <c r="S154" i="24"/>
  <c r="U154" i="24"/>
  <c r="T9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9" i="23"/>
  <c r="V40" i="23"/>
  <c r="V41" i="23"/>
  <c r="V42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9" i="23"/>
  <c r="V60" i="23"/>
  <c r="V61" i="23"/>
  <c r="V62" i="23"/>
  <c r="V63" i="23"/>
  <c r="V64" i="23"/>
  <c r="V65" i="23"/>
  <c r="V67" i="23"/>
  <c r="V72" i="23"/>
  <c r="V73" i="23"/>
  <c r="V75" i="23"/>
  <c r="V76" i="23"/>
  <c r="V77" i="23"/>
  <c r="V79" i="23"/>
  <c r="V81" i="23"/>
  <c r="V82" i="23"/>
  <c r="V83" i="23"/>
  <c r="V84" i="23"/>
  <c r="V87" i="23"/>
  <c r="V88" i="23"/>
  <c r="V89" i="23"/>
  <c r="V91" i="23"/>
  <c r="V92" i="23"/>
  <c r="V93" i="23"/>
  <c r="V94" i="23"/>
  <c r="V95" i="23"/>
  <c r="V96" i="23"/>
  <c r="V97" i="23"/>
  <c r="V98" i="23"/>
  <c r="V99" i="23"/>
  <c r="V100" i="23"/>
  <c r="V101" i="23"/>
  <c r="V102" i="23"/>
  <c r="V103" i="23"/>
  <c r="V104" i="23"/>
  <c r="V105" i="23"/>
  <c r="V106" i="23"/>
  <c r="V107" i="23"/>
  <c r="V108" i="23"/>
  <c r="V109" i="23"/>
  <c r="V110" i="23"/>
  <c r="V111" i="23"/>
  <c r="V114" i="23"/>
  <c r="V115" i="23"/>
  <c r="V116" i="23"/>
  <c r="V117" i="23"/>
  <c r="V118" i="23"/>
  <c r="V119" i="23"/>
  <c r="V121" i="23"/>
  <c r="V122" i="23"/>
  <c r="V123" i="23"/>
  <c r="V124" i="23"/>
  <c r="V126" i="23"/>
  <c r="V128" i="23"/>
  <c r="V129" i="23"/>
  <c r="V130" i="23"/>
  <c r="V131" i="23"/>
  <c r="V132" i="23"/>
  <c r="V134" i="23"/>
  <c r="V135" i="23"/>
  <c r="V137" i="23"/>
  <c r="V138" i="23"/>
  <c r="V139" i="23"/>
  <c r="V140" i="23"/>
  <c r="V141" i="23"/>
  <c r="V142" i="23"/>
  <c r="V143" i="23"/>
  <c r="V144" i="23"/>
  <c r="V145" i="23"/>
  <c r="V146" i="23"/>
  <c r="V147" i="23"/>
  <c r="V148" i="23"/>
  <c r="V149" i="23"/>
  <c r="V150" i="23"/>
  <c r="V151" i="23"/>
  <c r="V152" i="23"/>
  <c r="B155" i="23"/>
  <c r="C155" i="23"/>
  <c r="D155" i="23"/>
  <c r="E155" i="23"/>
  <c r="F155" i="23"/>
  <c r="G155" i="23"/>
  <c r="H155" i="23"/>
  <c r="I155" i="23"/>
  <c r="J155" i="23"/>
  <c r="K155" i="23"/>
  <c r="L155" i="23"/>
  <c r="M155" i="23"/>
  <c r="N155" i="23"/>
  <c r="O155" i="23"/>
  <c r="P155" i="23"/>
  <c r="Q155" i="23"/>
  <c r="R155" i="23"/>
  <c r="S155" i="23"/>
  <c r="U155" i="23"/>
  <c r="T9" i="22"/>
  <c r="V9" i="22"/>
  <c r="V56" i="22"/>
  <c r="V155" i="22"/>
  <c r="B155" i="22"/>
  <c r="C155" i="22"/>
  <c r="D155" i="22"/>
  <c r="E155" i="22"/>
  <c r="F155" i="22"/>
  <c r="G155" i="22"/>
  <c r="H155" i="22"/>
  <c r="I155" i="22"/>
  <c r="J155" i="22"/>
  <c r="K155" i="22"/>
  <c r="L155" i="22"/>
  <c r="M155" i="22"/>
  <c r="N155" i="22"/>
  <c r="O155" i="22"/>
  <c r="P155" i="22"/>
  <c r="Q155" i="22"/>
  <c r="R155" i="22"/>
  <c r="S155" i="22"/>
  <c r="U155" i="22"/>
  <c r="T9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5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63" i="21"/>
  <c r="V64" i="21"/>
  <c r="V80" i="21"/>
  <c r="V81" i="21"/>
  <c r="V82" i="21"/>
  <c r="V83" i="21"/>
  <c r="V87" i="21"/>
  <c r="V88" i="21"/>
  <c r="V89" i="21"/>
  <c r="V90" i="21"/>
  <c r="V91" i="21"/>
  <c r="V92" i="21"/>
  <c r="V93" i="21"/>
  <c r="V94" i="21"/>
  <c r="V95" i="21"/>
  <c r="V96" i="21"/>
  <c r="V97" i="21"/>
  <c r="V98" i="21"/>
  <c r="V100" i="21"/>
  <c r="V101" i="21"/>
  <c r="V102" i="21"/>
  <c r="V103" i="21"/>
  <c r="V104" i="21"/>
  <c r="V106" i="21"/>
  <c r="V107" i="21"/>
  <c r="V108" i="21"/>
  <c r="V109" i="21"/>
  <c r="V110" i="21"/>
  <c r="V111" i="21"/>
  <c r="V112" i="21"/>
  <c r="V113" i="21"/>
  <c r="V114" i="21"/>
  <c r="V115" i="21"/>
  <c r="V116" i="21"/>
  <c r="V117" i="21"/>
  <c r="V118" i="21"/>
  <c r="V119" i="21"/>
  <c r="V120" i="21"/>
  <c r="V121" i="21"/>
  <c r="V122" i="21"/>
  <c r="V123" i="21"/>
  <c r="V124" i="21"/>
  <c r="V125" i="21"/>
  <c r="V130" i="21"/>
  <c r="V131" i="21"/>
  <c r="V132" i="21"/>
  <c r="V133" i="21"/>
  <c r="V134" i="21"/>
  <c r="V135" i="21"/>
  <c r="V136" i="21"/>
  <c r="V137" i="21"/>
  <c r="V138" i="21"/>
  <c r="V139" i="21"/>
  <c r="V140" i="21"/>
  <c r="V141" i="21"/>
  <c r="V142" i="21"/>
  <c r="V143" i="21"/>
  <c r="V144" i="21"/>
  <c r="V145" i="21"/>
  <c r="V146" i="21"/>
  <c r="V147" i="21"/>
  <c r="V148" i="21"/>
  <c r="V149" i="21"/>
  <c r="V150" i="21"/>
  <c r="V151" i="21"/>
  <c r="V152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U155" i="21"/>
  <c r="T9" i="20"/>
  <c r="V9" i="20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U155" i="20"/>
  <c r="T9" i="19"/>
  <c r="V9" i="19"/>
  <c r="B155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S155" i="19"/>
  <c r="U155" i="19"/>
  <c r="T9" i="18"/>
  <c r="V9" i="18"/>
  <c r="B155" i="18"/>
  <c r="C155" i="18"/>
  <c r="D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S155" i="18"/>
  <c r="U155" i="18"/>
  <c r="T9" i="17"/>
  <c r="V9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O155" i="17"/>
  <c r="P155" i="17"/>
  <c r="Q155" i="17"/>
  <c r="R155" i="17"/>
  <c r="S155" i="17"/>
  <c r="U155" i="17"/>
  <c r="T9" i="16"/>
  <c r="V9" i="16"/>
  <c r="V153" i="16"/>
  <c r="V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U155" i="16"/>
  <c r="V156" i="16"/>
  <c r="V157" i="16"/>
  <c r="T9" i="15"/>
  <c r="V9" i="15"/>
  <c r="V153" i="15"/>
  <c r="B155" i="15"/>
  <c r="C155" i="15"/>
  <c r="D155" i="15"/>
  <c r="E155" i="15"/>
  <c r="F155" i="15"/>
  <c r="G155" i="15"/>
  <c r="H155" i="15"/>
  <c r="I155" i="15"/>
  <c r="J155" i="15"/>
  <c r="K155" i="15"/>
  <c r="L155" i="15"/>
  <c r="M155" i="15"/>
  <c r="N155" i="15"/>
  <c r="O155" i="15"/>
  <c r="P155" i="15"/>
  <c r="Q155" i="15"/>
  <c r="R155" i="15"/>
  <c r="S155" i="15"/>
  <c r="U155" i="15"/>
  <c r="T9" i="14"/>
  <c r="V9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U155" i="14"/>
  <c r="T9" i="13"/>
  <c r="V9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U144" i="13"/>
  <c r="T9" i="12"/>
  <c r="V9" i="12"/>
  <c r="T10" i="12"/>
  <c r="V10" i="12"/>
  <c r="T11" i="12"/>
  <c r="V11" i="12"/>
  <c r="T12" i="12"/>
  <c r="V12" i="12"/>
  <c r="T13" i="12"/>
  <c r="V13" i="12"/>
  <c r="T14" i="12"/>
  <c r="V14" i="12"/>
  <c r="T15" i="12"/>
  <c r="V15" i="12"/>
  <c r="T16" i="12"/>
  <c r="V16" i="12"/>
  <c r="T17" i="12"/>
  <c r="V17" i="12"/>
  <c r="T18" i="12"/>
  <c r="V18" i="12"/>
  <c r="T19" i="12"/>
  <c r="V19" i="12"/>
  <c r="T20" i="12"/>
  <c r="V20" i="12"/>
  <c r="T21" i="12"/>
  <c r="V21" i="12"/>
  <c r="T22" i="12"/>
  <c r="V22" i="12"/>
  <c r="T23" i="12"/>
  <c r="V23" i="12"/>
  <c r="T24" i="12"/>
  <c r="V24" i="12"/>
  <c r="T25" i="12"/>
  <c r="V25" i="12"/>
  <c r="T26" i="12"/>
  <c r="V26" i="12"/>
  <c r="T27" i="12"/>
  <c r="V27" i="12"/>
  <c r="T28" i="12"/>
  <c r="V28" i="12"/>
  <c r="T29" i="12"/>
  <c r="V29" i="12"/>
  <c r="T30" i="12"/>
  <c r="V30" i="12"/>
  <c r="T31" i="12"/>
  <c r="V31" i="12"/>
  <c r="T32" i="12"/>
  <c r="V32" i="12"/>
  <c r="T33" i="12"/>
  <c r="V33" i="12"/>
  <c r="T34" i="12"/>
  <c r="V34" i="12"/>
  <c r="T35" i="12"/>
  <c r="V35" i="12"/>
  <c r="T36" i="12"/>
  <c r="V36" i="12"/>
  <c r="T37" i="12"/>
  <c r="V37" i="12"/>
  <c r="V38" i="12"/>
  <c r="T39" i="12"/>
  <c r="V39" i="12"/>
  <c r="T40" i="12"/>
  <c r="V40" i="12"/>
  <c r="T41" i="12"/>
  <c r="V41" i="12"/>
  <c r="T42" i="12"/>
  <c r="V42" i="12"/>
  <c r="T43" i="12"/>
  <c r="V43" i="12"/>
  <c r="T44" i="12"/>
  <c r="V44" i="12"/>
  <c r="T45" i="12"/>
  <c r="V45" i="12"/>
  <c r="T46" i="12"/>
  <c r="V46" i="12"/>
  <c r="T47" i="12"/>
  <c r="V47" i="12"/>
  <c r="T48" i="12"/>
  <c r="V48" i="12"/>
  <c r="T49" i="12"/>
  <c r="V49" i="12"/>
  <c r="T50" i="12"/>
  <c r="V50" i="12"/>
  <c r="T51" i="12"/>
  <c r="V51" i="12"/>
  <c r="T52" i="12"/>
  <c r="V52" i="12"/>
  <c r="T53" i="12"/>
  <c r="V53" i="12"/>
  <c r="T54" i="12"/>
  <c r="V54" i="12"/>
  <c r="T55" i="12"/>
  <c r="V55" i="12"/>
  <c r="T56" i="12"/>
  <c r="V56" i="12"/>
  <c r="T57" i="12"/>
  <c r="V57" i="12"/>
  <c r="T58" i="12"/>
  <c r="V58" i="12"/>
  <c r="T59" i="12"/>
  <c r="V59" i="12"/>
  <c r="T60" i="12"/>
  <c r="V60" i="12"/>
  <c r="T61" i="12"/>
  <c r="V61" i="12"/>
  <c r="V62" i="12"/>
  <c r="T63" i="12"/>
  <c r="V63" i="12"/>
  <c r="T64" i="12"/>
  <c r="V64" i="12"/>
  <c r="T65" i="12"/>
  <c r="V65" i="12"/>
  <c r="T66" i="12"/>
  <c r="V66" i="12"/>
  <c r="T67" i="12"/>
  <c r="V67" i="12"/>
  <c r="T68" i="12"/>
  <c r="V68" i="12"/>
  <c r="T71" i="12"/>
  <c r="V71" i="12"/>
  <c r="T72" i="12"/>
  <c r="V72" i="12"/>
  <c r="T73" i="12"/>
  <c r="V73" i="12"/>
  <c r="T74" i="12"/>
  <c r="V74" i="12"/>
  <c r="T75" i="12"/>
  <c r="V75" i="12"/>
  <c r="T76" i="12"/>
  <c r="V76" i="12"/>
  <c r="T77" i="12"/>
  <c r="V77" i="12"/>
  <c r="T78" i="12"/>
  <c r="V78" i="12"/>
  <c r="T79" i="12"/>
  <c r="V79" i="12"/>
  <c r="T80" i="12"/>
  <c r="V80" i="12"/>
  <c r="T81" i="12"/>
  <c r="V81" i="12"/>
  <c r="T82" i="12"/>
  <c r="V82" i="12"/>
  <c r="T83" i="12"/>
  <c r="V83" i="12"/>
  <c r="T84" i="12"/>
  <c r="V84" i="12"/>
  <c r="T85" i="12"/>
  <c r="V85" i="12"/>
  <c r="T86" i="12"/>
  <c r="V86" i="12"/>
  <c r="T87" i="12"/>
  <c r="V87" i="12"/>
  <c r="T88" i="12"/>
  <c r="V88" i="12"/>
  <c r="T89" i="12"/>
  <c r="V89" i="12"/>
  <c r="T90" i="12"/>
  <c r="V90" i="12"/>
  <c r="T91" i="12"/>
  <c r="V91" i="12"/>
  <c r="T92" i="12"/>
  <c r="V92" i="12"/>
  <c r="T93" i="12"/>
  <c r="V93" i="12"/>
  <c r="T94" i="12"/>
  <c r="V94" i="12"/>
  <c r="T95" i="12"/>
  <c r="V95" i="12"/>
  <c r="T96" i="12"/>
  <c r="V96" i="12"/>
  <c r="T97" i="12"/>
  <c r="V97" i="12"/>
  <c r="T98" i="12"/>
  <c r="V98" i="12"/>
  <c r="T99" i="12"/>
  <c r="V99" i="12"/>
  <c r="T100" i="12"/>
  <c r="V100" i="12"/>
  <c r="T101" i="12"/>
  <c r="V101" i="12"/>
  <c r="T102" i="12"/>
  <c r="V102" i="12"/>
  <c r="T103" i="12"/>
  <c r="V103" i="12"/>
  <c r="T104" i="12"/>
  <c r="V104" i="12"/>
  <c r="T105" i="12"/>
  <c r="V105" i="12"/>
  <c r="T106" i="12"/>
  <c r="V106" i="12"/>
  <c r="T107" i="12"/>
  <c r="V107" i="12"/>
  <c r="T108" i="12"/>
  <c r="V108" i="12"/>
  <c r="T109" i="12"/>
  <c r="V109" i="12"/>
  <c r="T110" i="12"/>
  <c r="V110" i="12"/>
  <c r="T111" i="12"/>
  <c r="V111" i="12"/>
  <c r="T112" i="12"/>
  <c r="V112" i="12"/>
  <c r="T113" i="12"/>
  <c r="V113" i="12"/>
  <c r="T114" i="12"/>
  <c r="V114" i="12"/>
  <c r="T115" i="12"/>
  <c r="V115" i="12"/>
  <c r="T116" i="12"/>
  <c r="V116" i="12"/>
  <c r="T117" i="12"/>
  <c r="V117" i="12"/>
  <c r="T118" i="12"/>
  <c r="V118" i="12"/>
  <c r="T119" i="12"/>
  <c r="V119" i="12"/>
  <c r="T120" i="12"/>
  <c r="V120" i="12"/>
  <c r="T121" i="12"/>
  <c r="V121" i="12"/>
  <c r="T122" i="12"/>
  <c r="V122" i="12"/>
  <c r="T123" i="12"/>
  <c r="V123" i="12"/>
  <c r="T124" i="12"/>
  <c r="V124" i="12"/>
  <c r="T125" i="12"/>
  <c r="V125" i="12"/>
  <c r="T126" i="12"/>
  <c r="V126" i="12"/>
  <c r="T127" i="12"/>
  <c r="V127" i="12"/>
  <c r="T128" i="12"/>
  <c r="V128" i="12"/>
  <c r="T129" i="12"/>
  <c r="V129" i="12"/>
  <c r="T130" i="12"/>
  <c r="V130" i="12"/>
  <c r="T131" i="12"/>
  <c r="V131" i="12"/>
  <c r="T132" i="12"/>
  <c r="V132" i="12"/>
  <c r="T133" i="12"/>
  <c r="V133" i="12"/>
  <c r="T134" i="12"/>
  <c r="V134" i="12"/>
  <c r="T135" i="12"/>
  <c r="V135" i="12"/>
  <c r="T136" i="12"/>
  <c r="V136" i="12"/>
  <c r="T137" i="12"/>
  <c r="V137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U140" i="12"/>
  <c r="T9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6" i="11"/>
  <c r="V47" i="11"/>
  <c r="V48" i="11"/>
  <c r="V49" i="11"/>
  <c r="V50" i="11"/>
  <c r="V52" i="11"/>
  <c r="V53" i="11"/>
  <c r="V54" i="11"/>
  <c r="V56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3" i="11"/>
  <c r="V124" i="11"/>
  <c r="V125" i="11"/>
  <c r="V126" i="11"/>
  <c r="V127" i="11"/>
  <c r="V129" i="11"/>
  <c r="V130" i="11"/>
  <c r="V131" i="11"/>
  <c r="V132" i="11"/>
  <c r="V133" i="11"/>
  <c r="V134" i="11"/>
  <c r="V135" i="11"/>
  <c r="V136" i="11"/>
  <c r="V137" i="11"/>
  <c r="B140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U140" i="11"/>
  <c r="T9" i="10"/>
  <c r="V9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U140" i="10"/>
  <c r="T9" i="9"/>
  <c r="V9" i="9"/>
  <c r="T10" i="9"/>
  <c r="V10" i="9"/>
  <c r="T11" i="9"/>
  <c r="V11" i="9"/>
  <c r="T12" i="9"/>
  <c r="V12" i="9"/>
  <c r="T13" i="9"/>
  <c r="V13" i="9"/>
  <c r="T14" i="9"/>
  <c r="V14" i="9"/>
  <c r="T15" i="9"/>
  <c r="V15" i="9"/>
  <c r="T16" i="9"/>
  <c r="V16" i="9"/>
  <c r="T17" i="9"/>
  <c r="V17" i="9"/>
  <c r="T18" i="9"/>
  <c r="V18" i="9"/>
  <c r="T19" i="9"/>
  <c r="V19" i="9"/>
  <c r="T20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42" i="9"/>
  <c r="V43" i="9"/>
  <c r="V44" i="9"/>
  <c r="V46" i="9"/>
  <c r="V47" i="9"/>
  <c r="V48" i="9"/>
  <c r="V49" i="9"/>
  <c r="V50" i="9"/>
  <c r="V51" i="9"/>
  <c r="V53" i="9"/>
  <c r="V55" i="9"/>
  <c r="V56" i="9"/>
  <c r="V57" i="9"/>
  <c r="V58" i="9"/>
  <c r="V59" i="9"/>
  <c r="V61" i="9"/>
  <c r="V63" i="9"/>
  <c r="V64" i="9"/>
  <c r="V65" i="9"/>
  <c r="V66" i="9"/>
  <c r="V67" i="9"/>
  <c r="V68" i="9"/>
  <c r="V69" i="9"/>
  <c r="V70" i="9"/>
  <c r="V71" i="9"/>
  <c r="V72" i="9"/>
  <c r="V73" i="9"/>
  <c r="V76" i="9"/>
  <c r="V77" i="9"/>
  <c r="V86" i="9"/>
  <c r="V87" i="9"/>
  <c r="V89" i="9"/>
  <c r="V90" i="9"/>
  <c r="V91" i="9"/>
  <c r="V92" i="9"/>
  <c r="V93" i="9"/>
  <c r="V94" i="9"/>
  <c r="V95" i="9"/>
  <c r="V96" i="9"/>
  <c r="V98" i="9"/>
  <c r="V99" i="9"/>
  <c r="V100" i="9"/>
  <c r="V101" i="9"/>
  <c r="V103" i="9"/>
  <c r="V104" i="9"/>
  <c r="V105" i="9"/>
  <c r="V106" i="9"/>
  <c r="V107" i="9"/>
  <c r="V108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U142" i="9"/>
  <c r="T10" i="8"/>
  <c r="V10" i="8"/>
  <c r="T11" i="8"/>
  <c r="V11" i="8"/>
  <c r="T12" i="8"/>
  <c r="V12" i="8"/>
  <c r="T13" i="8"/>
  <c r="V13" i="8"/>
  <c r="T14" i="8"/>
  <c r="V14" i="8"/>
  <c r="T15" i="8"/>
  <c r="V15" i="8"/>
  <c r="T16" i="8"/>
  <c r="V16" i="8"/>
  <c r="T17" i="8"/>
  <c r="V17" i="8"/>
  <c r="T18" i="8"/>
  <c r="V18" i="8"/>
  <c r="T19" i="8"/>
  <c r="V19" i="8"/>
  <c r="T20" i="8"/>
  <c r="V20" i="8"/>
  <c r="T21" i="8"/>
  <c r="V21" i="8"/>
  <c r="V22" i="8"/>
  <c r="V23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U141" i="8"/>
  <c r="T137" i="7"/>
  <c r="V137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U141" i="7"/>
  <c r="T9" i="5"/>
  <c r="V9" i="5"/>
  <c r="V10" i="5"/>
  <c r="V12" i="5"/>
  <c r="V14" i="5"/>
  <c r="V16" i="5"/>
  <c r="V18" i="5"/>
  <c r="V20" i="5"/>
  <c r="V22" i="5"/>
  <c r="V24" i="5"/>
  <c r="V26" i="5"/>
  <c r="V28" i="5"/>
  <c r="V30" i="5"/>
  <c r="V32" i="5"/>
  <c r="V36" i="5"/>
  <c r="V38" i="5"/>
  <c r="V40" i="5"/>
  <c r="V42" i="5"/>
  <c r="V44" i="5"/>
  <c r="V47" i="5"/>
  <c r="V48" i="5"/>
  <c r="V49" i="5"/>
  <c r="V50" i="5"/>
  <c r="V52" i="5"/>
  <c r="V54" i="5"/>
  <c r="V56" i="5"/>
  <c r="V57" i="5"/>
  <c r="V60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U140" i="5"/>
  <c r="T9" i="36"/>
  <c r="V9" i="36"/>
  <c r="T141" i="36"/>
  <c r="V141" i="36"/>
  <c r="B144" i="36"/>
  <c r="C144" i="36"/>
  <c r="D144" i="36"/>
  <c r="E144" i="36"/>
  <c r="F144" i="36"/>
  <c r="G144" i="36"/>
  <c r="H144" i="36"/>
  <c r="I144" i="36"/>
  <c r="J144" i="36"/>
  <c r="K144" i="36"/>
  <c r="L144" i="36"/>
  <c r="M144" i="36"/>
  <c r="N144" i="36"/>
  <c r="O144" i="36"/>
  <c r="P144" i="36"/>
  <c r="Q144" i="36"/>
  <c r="R144" i="36"/>
  <c r="S144" i="36"/>
  <c r="U144" i="36"/>
  <c r="T9" i="35"/>
  <c r="V9" i="35"/>
  <c r="V10" i="35"/>
  <c r="V11" i="35"/>
  <c r="V12" i="35"/>
  <c r="V13" i="35"/>
  <c r="V14" i="35"/>
  <c r="V15" i="35"/>
  <c r="V16" i="35"/>
  <c r="V17" i="35"/>
  <c r="V18" i="35"/>
  <c r="V19" i="35"/>
  <c r="V20" i="35"/>
  <c r="V21" i="35"/>
  <c r="V22" i="35"/>
  <c r="V26" i="35"/>
  <c r="V27" i="35"/>
  <c r="V28" i="35"/>
  <c r="V29" i="35"/>
  <c r="V30" i="35"/>
  <c r="V31" i="35"/>
  <c r="V33" i="35"/>
  <c r="V34" i="35"/>
  <c r="V35" i="35"/>
  <c r="V36" i="35"/>
  <c r="V37" i="35"/>
  <c r="V38" i="35"/>
  <c r="V39" i="35"/>
  <c r="V40" i="35"/>
  <c r="V41" i="35"/>
  <c r="V42" i="35"/>
  <c r="V43" i="35"/>
  <c r="V45" i="35"/>
  <c r="V47" i="35"/>
  <c r="V48" i="35"/>
  <c r="V49" i="35"/>
  <c r="V50" i="35"/>
  <c r="V52" i="35"/>
  <c r="V53" i="35"/>
  <c r="V55" i="35"/>
  <c r="V56" i="35"/>
  <c r="V57" i="35"/>
  <c r="V58" i="35"/>
  <c r="V59" i="35"/>
  <c r="V60" i="35"/>
  <c r="V61" i="35"/>
  <c r="V65" i="35"/>
  <c r="V66" i="35"/>
  <c r="V67" i="35"/>
  <c r="V68" i="35"/>
  <c r="V69" i="35"/>
  <c r="V70" i="35"/>
  <c r="V71" i="35"/>
  <c r="V72" i="35"/>
  <c r="V73" i="35"/>
  <c r="V74" i="35"/>
  <c r="V75" i="35"/>
  <c r="V78" i="35"/>
  <c r="V80" i="35"/>
  <c r="V81" i="35"/>
  <c r="V82" i="35"/>
  <c r="V83" i="35"/>
  <c r="V84" i="35"/>
  <c r="V85" i="35"/>
  <c r="V86" i="35"/>
  <c r="V87" i="35"/>
  <c r="V89" i="35"/>
  <c r="V90" i="35"/>
  <c r="V91" i="35"/>
  <c r="V92" i="35"/>
  <c r="V93" i="35"/>
  <c r="V94" i="35"/>
  <c r="V95" i="35"/>
  <c r="V96" i="35"/>
  <c r="V97" i="35"/>
  <c r="V98" i="35"/>
  <c r="V99" i="35"/>
  <c r="V100" i="35"/>
  <c r="V101" i="35"/>
  <c r="V102" i="35"/>
  <c r="V103" i="35"/>
  <c r="V104" i="35"/>
  <c r="V105" i="35"/>
  <c r="V106" i="35"/>
  <c r="V107" i="35"/>
  <c r="V108" i="35"/>
  <c r="V109" i="35"/>
  <c r="V110" i="35"/>
  <c r="V111" i="35"/>
  <c r="V112" i="35"/>
  <c r="V113" i="35"/>
  <c r="V114" i="35"/>
  <c r="V115" i="35"/>
  <c r="V117" i="35"/>
  <c r="V118" i="35"/>
  <c r="V119" i="35"/>
  <c r="V120" i="35"/>
  <c r="V121" i="35"/>
  <c r="V122" i="35"/>
  <c r="V123" i="35"/>
  <c r="V124" i="35"/>
  <c r="V125" i="35"/>
  <c r="B140" i="35"/>
  <c r="C140" i="35"/>
  <c r="D140" i="35"/>
  <c r="E140" i="35"/>
  <c r="F140" i="35"/>
  <c r="G140" i="35"/>
  <c r="H140" i="35"/>
  <c r="I140" i="35"/>
  <c r="J140" i="35"/>
  <c r="K140" i="35"/>
  <c r="L140" i="35"/>
  <c r="M140" i="35"/>
  <c r="N140" i="35"/>
  <c r="O140" i="35"/>
  <c r="P140" i="35"/>
  <c r="Q140" i="35"/>
  <c r="R140" i="35"/>
  <c r="S140" i="35"/>
  <c r="U140" i="35"/>
  <c r="T9" i="78"/>
  <c r="V9" i="78"/>
  <c r="B140" i="78"/>
  <c r="C140" i="78"/>
  <c r="D140" i="78"/>
  <c r="E140" i="78"/>
  <c r="F140" i="78"/>
  <c r="G140" i="78"/>
  <c r="H140" i="78"/>
  <c r="I140" i="78"/>
  <c r="J140" i="78"/>
  <c r="K140" i="78"/>
  <c r="L140" i="78"/>
  <c r="M140" i="78"/>
  <c r="N140" i="78"/>
  <c r="O140" i="78"/>
  <c r="P140" i="78"/>
  <c r="Q140" i="78"/>
  <c r="R140" i="78"/>
  <c r="S140" i="78"/>
  <c r="U140" i="78"/>
  <c r="T137" i="93"/>
  <c r="V137" i="93"/>
  <c r="B140" i="93"/>
  <c r="C140" i="93"/>
  <c r="D140" i="93"/>
  <c r="E140" i="93"/>
  <c r="F140" i="93"/>
  <c r="G140" i="93"/>
  <c r="H140" i="93"/>
  <c r="I140" i="93"/>
  <c r="J140" i="93"/>
  <c r="K140" i="93"/>
  <c r="L140" i="93"/>
  <c r="M140" i="93"/>
  <c r="N140" i="93"/>
  <c r="O140" i="93"/>
  <c r="P140" i="93"/>
  <c r="Q140" i="93"/>
  <c r="R140" i="93"/>
  <c r="S140" i="93"/>
  <c r="U140" i="93"/>
  <c r="T9" i="96"/>
  <c r="V9" i="96"/>
  <c r="V10" i="96"/>
  <c r="V11" i="96"/>
  <c r="V12" i="96"/>
  <c r="V13" i="96"/>
  <c r="V14" i="96"/>
  <c r="V15" i="96"/>
  <c r="V16" i="96"/>
  <c r="V17" i="96"/>
  <c r="V18" i="96"/>
  <c r="V19" i="96"/>
  <c r="V20" i="96"/>
  <c r="V21" i="96"/>
  <c r="V22" i="96"/>
  <c r="V23" i="96"/>
  <c r="V24" i="96"/>
  <c r="V25" i="96"/>
  <c r="V26" i="96"/>
  <c r="V27" i="96"/>
  <c r="V28" i="96"/>
  <c r="V29" i="96"/>
  <c r="V30" i="96"/>
  <c r="V31" i="96"/>
  <c r="V32" i="96"/>
  <c r="V74" i="96"/>
  <c r="V75" i="96"/>
  <c r="V76" i="96"/>
  <c r="V77" i="96"/>
  <c r="V78" i="96"/>
  <c r="V79" i="96"/>
  <c r="V80" i="96"/>
  <c r="V81" i="96"/>
  <c r="V82" i="96"/>
  <c r="V83" i="96"/>
  <c r="V84" i="96"/>
  <c r="V85" i="96"/>
  <c r="V86" i="96"/>
  <c r="V87" i="96"/>
  <c r="V88" i="96"/>
  <c r="V89" i="96"/>
  <c r="V90" i="96"/>
  <c r="V91" i="96"/>
  <c r="V92" i="96"/>
  <c r="V93" i="96"/>
  <c r="V94" i="96"/>
  <c r="V95" i="96"/>
  <c r="V109" i="96"/>
  <c r="V110" i="96"/>
  <c r="V111" i="96"/>
  <c r="V112" i="96"/>
  <c r="V113" i="96"/>
  <c r="V114" i="96"/>
  <c r="V115" i="96"/>
  <c r="V117" i="96"/>
  <c r="V118" i="96"/>
  <c r="V119" i="96"/>
  <c r="V120" i="96"/>
  <c r="V121" i="96"/>
  <c r="V123" i="96"/>
  <c r="V124" i="96"/>
  <c r="V125" i="96"/>
  <c r="V126" i="96"/>
  <c r="V127" i="96"/>
  <c r="V129" i="96"/>
  <c r="V130" i="96"/>
  <c r="V131" i="96"/>
  <c r="V132" i="96"/>
  <c r="V133" i="96"/>
  <c r="V134" i="96"/>
  <c r="V135" i="96"/>
  <c r="V136" i="96"/>
  <c r="V137" i="96"/>
  <c r="B140" i="96"/>
  <c r="C140" i="96"/>
  <c r="D140" i="96"/>
  <c r="E140" i="96"/>
  <c r="F140" i="96"/>
  <c r="G140" i="96"/>
  <c r="H140" i="96"/>
  <c r="I140" i="96"/>
  <c r="J140" i="96"/>
  <c r="K140" i="96"/>
  <c r="L140" i="96"/>
  <c r="M140" i="96"/>
  <c r="N140" i="96"/>
  <c r="O140" i="96"/>
  <c r="P140" i="96"/>
  <c r="Q140" i="96"/>
  <c r="R140" i="96"/>
  <c r="S140" i="96"/>
  <c r="U140" i="96"/>
  <c r="T9" i="100"/>
  <c r="V9" i="100"/>
  <c r="V10" i="100"/>
  <c r="V11" i="100"/>
  <c r="V12" i="100"/>
  <c r="V13" i="100"/>
  <c r="V14" i="100"/>
  <c r="V15" i="100"/>
  <c r="V16" i="100"/>
  <c r="V17" i="100"/>
  <c r="V18" i="100"/>
  <c r="V19" i="100"/>
  <c r="V20" i="100"/>
  <c r="V21" i="100"/>
  <c r="V22" i="100"/>
  <c r="V23" i="100"/>
  <c r="V24" i="100"/>
  <c r="V25" i="100"/>
  <c r="V26" i="100"/>
  <c r="V27" i="100"/>
  <c r="V28" i="100"/>
  <c r="V29" i="100"/>
  <c r="V30" i="100"/>
  <c r="V31" i="100"/>
  <c r="V32" i="100"/>
  <c r="V35" i="100"/>
  <c r="V36" i="100"/>
  <c r="V37" i="100"/>
  <c r="V38" i="100"/>
  <c r="V39" i="100"/>
  <c r="V40" i="100"/>
  <c r="V41" i="100"/>
  <c r="V42" i="100"/>
  <c r="V43" i="100"/>
  <c r="V44" i="100"/>
  <c r="V46" i="100"/>
  <c r="V47" i="100"/>
  <c r="V48" i="100"/>
  <c r="V49" i="100"/>
  <c r="V50" i="100"/>
  <c r="V52" i="100"/>
  <c r="V53" i="100"/>
  <c r="V54" i="100"/>
  <c r="V60" i="100"/>
  <c r="V61" i="100"/>
  <c r="V64" i="100"/>
  <c r="V65" i="100"/>
  <c r="V66" i="100"/>
  <c r="V67" i="100"/>
  <c r="V68" i="100"/>
  <c r="V69" i="100"/>
  <c r="V70" i="100"/>
  <c r="V71" i="100"/>
  <c r="V72" i="100"/>
  <c r="V73" i="100"/>
  <c r="V74" i="100"/>
  <c r="V75" i="100"/>
  <c r="V77" i="100"/>
  <c r="V78" i="100"/>
  <c r="V80" i="100"/>
  <c r="V81" i="100"/>
  <c r="V82" i="100"/>
  <c r="V83" i="100"/>
  <c r="V84" i="100"/>
  <c r="V85" i="100"/>
  <c r="V86" i="100"/>
  <c r="V87" i="100"/>
  <c r="V89" i="100"/>
  <c r="V90" i="100"/>
  <c r="V91" i="100"/>
  <c r="V92" i="100"/>
  <c r="V93" i="100"/>
  <c r="V94" i="100"/>
  <c r="V95" i="100"/>
  <c r="V96" i="100"/>
  <c r="V97" i="100"/>
  <c r="V98" i="100"/>
  <c r="V99" i="100"/>
  <c r="V101" i="100"/>
  <c r="V102" i="100"/>
  <c r="V103" i="100"/>
  <c r="V104" i="100"/>
  <c r="V105" i="100"/>
  <c r="V106" i="100"/>
  <c r="V107" i="100"/>
  <c r="V108" i="100"/>
  <c r="V109" i="100"/>
  <c r="V110" i="100"/>
  <c r="V111" i="100"/>
  <c r="V112" i="100"/>
  <c r="V113" i="100"/>
  <c r="V114" i="100"/>
  <c r="V115" i="100"/>
  <c r="V116" i="100"/>
  <c r="V117" i="100"/>
  <c r="V118" i="100"/>
  <c r="V119" i="100"/>
  <c r="T157" i="112"/>
  <c r="V157" i="112"/>
  <c r="V9" i="114"/>
  <c r="V10" i="114"/>
  <c r="V11" i="114"/>
  <c r="V12" i="114"/>
  <c r="V13" i="114"/>
  <c r="V14" i="114"/>
  <c r="V15" i="114"/>
  <c r="V16" i="114"/>
  <c r="V17" i="114"/>
  <c r="V18" i="114"/>
  <c r="V19" i="114"/>
  <c r="V20" i="114"/>
  <c r="V21" i="114"/>
  <c r="V22" i="114"/>
  <c r="V23" i="114"/>
  <c r="V24" i="114"/>
  <c r="V25" i="114"/>
  <c r="V26" i="114"/>
  <c r="V27" i="114"/>
  <c r="V28" i="114"/>
  <c r="V29" i="114"/>
  <c r="V30" i="114"/>
  <c r="V31" i="114"/>
  <c r="V32" i="114"/>
  <c r="V33" i="114"/>
  <c r="V34" i="114"/>
  <c r="V35" i="114"/>
  <c r="V36" i="114"/>
  <c r="V37" i="114"/>
  <c r="V38" i="114"/>
  <c r="V39" i="114"/>
  <c r="V40" i="114"/>
  <c r="V41" i="114"/>
  <c r="V42" i="114"/>
  <c r="V43" i="114"/>
  <c r="V44" i="114"/>
  <c r="V46" i="114"/>
  <c r="V47" i="114"/>
  <c r="V48" i="114"/>
  <c r="V49" i="114"/>
  <c r="V50" i="114"/>
  <c r="V52" i="114"/>
  <c r="V53" i="114"/>
  <c r="V54" i="114"/>
  <c r="V55" i="114"/>
  <c r="V57" i="114"/>
  <c r="V59" i="114"/>
  <c r="V60" i="114"/>
  <c r="V61" i="114"/>
  <c r="V62" i="114"/>
  <c r="V64" i="114"/>
  <c r="V65" i="114"/>
  <c r="V66" i="114"/>
  <c r="V67" i="114"/>
  <c r="V68" i="114"/>
  <c r="V69" i="114"/>
  <c r="V71" i="114"/>
  <c r="V72" i="114"/>
  <c r="V73" i="114"/>
  <c r="V74" i="114"/>
  <c r="V75" i="114"/>
  <c r="V76" i="114"/>
  <c r="V77" i="114"/>
  <c r="T152" i="114"/>
  <c r="V152" i="114"/>
  <c r="B155" i="114"/>
  <c r="C155" i="114"/>
  <c r="D155" i="114"/>
  <c r="E155" i="114"/>
  <c r="F155" i="114"/>
  <c r="G155" i="114"/>
  <c r="H155" i="114"/>
  <c r="I155" i="114"/>
  <c r="J155" i="114"/>
  <c r="K155" i="114"/>
  <c r="L155" i="114"/>
  <c r="M155" i="114"/>
  <c r="N155" i="114"/>
  <c r="O155" i="114"/>
  <c r="P155" i="114"/>
  <c r="Q155" i="114"/>
  <c r="R155" i="114"/>
  <c r="S155" i="114"/>
  <c r="U155" i="114"/>
  <c r="V44" i="14"/>
  <c r="W91" i="1"/>
  <c r="W75" i="1"/>
  <c r="W65" i="1"/>
  <c r="V29" i="16"/>
  <c r="V17" i="78"/>
  <c r="W67" i="1"/>
  <c r="W63" i="1"/>
  <c r="W109" i="1"/>
  <c r="W98" i="1"/>
  <c r="W89" i="1"/>
  <c r="W85" i="1"/>
  <c r="W77" i="1"/>
  <c r="W73" i="1"/>
  <c r="W69" i="1"/>
  <c r="N105" i="80"/>
  <c r="N91" i="80"/>
  <c r="N49" i="80"/>
  <c r="N35" i="80"/>
  <c r="N21" i="80"/>
  <c r="W110" i="1"/>
  <c r="W102" i="1"/>
  <c r="W90" i="1"/>
  <c r="W86" i="1"/>
  <c r="W84" i="1"/>
  <c r="W80" i="1"/>
  <c r="W78" i="1"/>
  <c r="W74" i="1"/>
  <c r="W70" i="1"/>
  <c r="W66" i="1"/>
  <c r="W123" i="1"/>
  <c r="W104" i="1"/>
  <c r="W96" i="1"/>
  <c r="W12" i="29"/>
  <c r="W119" i="1"/>
  <c r="W117" i="1"/>
  <c r="W103" i="1"/>
  <c r="W101" i="1"/>
  <c r="W99" i="1"/>
  <c r="W97" i="1"/>
  <c r="W95" i="1"/>
  <c r="W93" i="1"/>
  <c r="W38" i="1"/>
  <c r="N112" i="80"/>
  <c r="N84" i="80"/>
  <c r="N70" i="80"/>
  <c r="N28" i="80"/>
  <c r="W120" i="1"/>
  <c r="W111" i="1"/>
  <c r="W143" i="28"/>
  <c r="V123" i="100"/>
  <c r="N98" i="80"/>
  <c r="K95" i="80"/>
  <c r="N77" i="80"/>
  <c r="W87" i="1"/>
  <c r="W53" i="1"/>
  <c r="W116" i="1"/>
  <c r="W54" i="1"/>
  <c r="W92" i="1"/>
  <c r="W100" i="1"/>
  <c r="W112" i="1"/>
  <c r="W58" i="1"/>
  <c r="W64" i="1"/>
  <c r="W68" i="1"/>
  <c r="W72" i="1"/>
  <c r="W76" i="1"/>
  <c r="W88" i="1"/>
  <c r="W94" i="1"/>
  <c r="W108" i="1"/>
  <c r="W81" i="1"/>
  <c r="W83" i="1"/>
  <c r="W118" i="1"/>
  <c r="W49" i="1"/>
  <c r="W47" i="1"/>
  <c r="N145" i="1"/>
  <c r="N63" i="80"/>
  <c r="T155" i="15"/>
  <c r="T155" i="16"/>
  <c r="W60" i="1"/>
  <c r="W57" i="1"/>
  <c r="N56" i="80"/>
  <c r="T155" i="14"/>
  <c r="V68" i="16"/>
  <c r="T155" i="21"/>
  <c r="T155" i="18"/>
  <c r="T155" i="23"/>
  <c r="T140" i="10"/>
  <c r="T140" i="96"/>
  <c r="T140" i="11"/>
  <c r="V63" i="18"/>
  <c r="V155" i="18"/>
  <c r="T155" i="20"/>
  <c r="T144" i="13"/>
  <c r="T142" i="9"/>
  <c r="V155" i="21"/>
  <c r="T155" i="32"/>
  <c r="T144" i="36"/>
  <c r="T140" i="5"/>
  <c r="T141" i="8"/>
  <c r="V47" i="8"/>
  <c r="V143" i="8"/>
  <c r="V147" i="13"/>
  <c r="T155" i="114"/>
  <c r="M145" i="1"/>
  <c r="T155" i="25"/>
  <c r="T155" i="28"/>
  <c r="T156" i="29"/>
  <c r="T156" i="31"/>
  <c r="V156" i="31"/>
  <c r="T155" i="33"/>
  <c r="N42" i="80"/>
  <c r="T140" i="12"/>
  <c r="T155" i="19"/>
  <c r="T155" i="22"/>
  <c r="V45" i="100"/>
  <c r="V138" i="100"/>
  <c r="V45" i="36"/>
  <c r="T141" i="7"/>
  <c r="V44" i="7"/>
  <c r="V141" i="7"/>
  <c r="T140" i="93"/>
  <c r="T140" i="78"/>
  <c r="V44" i="78"/>
  <c r="V140" i="78"/>
  <c r="T140" i="35"/>
  <c r="T155" i="17"/>
  <c r="V56" i="114"/>
  <c r="V56" i="19"/>
  <c r="T155" i="26"/>
  <c r="T156" i="30"/>
  <c r="V56" i="33"/>
  <c r="T155" i="34"/>
  <c r="V155" i="34"/>
  <c r="T155" i="2"/>
  <c r="K40" i="80"/>
  <c r="V138" i="96"/>
  <c r="V140" i="93"/>
  <c r="V155" i="14"/>
  <c r="V155" i="20"/>
  <c r="T154" i="24"/>
  <c r="V138" i="78"/>
  <c r="V156" i="30"/>
  <c r="V155" i="2"/>
  <c r="V155" i="33"/>
  <c r="W11" i="29"/>
  <c r="W156" i="29"/>
  <c r="V156" i="29"/>
  <c r="W29" i="28"/>
  <c r="W155" i="28"/>
  <c r="V155" i="28"/>
  <c r="V165" i="34"/>
  <c r="V150" i="5"/>
  <c r="V143" i="11"/>
  <c r="S133" i="1"/>
  <c r="V165" i="25"/>
  <c r="V166" i="30"/>
  <c r="S132" i="1"/>
  <c r="V165" i="28"/>
  <c r="W140" i="28"/>
  <c r="T140" i="100"/>
  <c r="V154" i="36"/>
  <c r="V150" i="10"/>
  <c r="V140" i="35"/>
  <c r="V155" i="15"/>
  <c r="V165" i="14"/>
  <c r="V155" i="16"/>
  <c r="V165" i="17"/>
  <c r="V150" i="12"/>
  <c r="V165" i="20"/>
  <c r="V165" i="22"/>
  <c r="V165" i="23"/>
  <c r="V164" i="24"/>
  <c r="W136" i="29"/>
  <c r="V166" i="29"/>
  <c r="V166" i="31"/>
  <c r="V155" i="32"/>
  <c r="V165" i="32"/>
  <c r="V165" i="33"/>
  <c r="V165" i="2"/>
  <c r="S129" i="1"/>
</calcChain>
</file>

<file path=xl/sharedStrings.xml><?xml version="1.0" encoding="utf-8"?>
<sst xmlns="http://schemas.openxmlformats.org/spreadsheetml/2006/main" count="7275" uniqueCount="240">
  <si>
    <t>Daily Average</t>
  </si>
  <si>
    <t>South Fargo (10)</t>
  </si>
  <si>
    <t>North Fargo (7)</t>
  </si>
  <si>
    <t>West Fargo (5)</t>
  </si>
  <si>
    <t>Evening Adulticiding</t>
  </si>
  <si>
    <t>Fargo Average</t>
  </si>
  <si>
    <t>2011 Metro Females Average</t>
  </si>
  <si>
    <t>2011 Metro Males Average</t>
  </si>
  <si>
    <t>2011 Total Metro Females</t>
  </si>
  <si>
    <t>2010 City Females Average</t>
  </si>
  <si>
    <t>2010 Males Average</t>
  </si>
  <si>
    <t>2009 City Average</t>
  </si>
  <si>
    <t>2009 City Average Males</t>
  </si>
  <si>
    <t>2008 City Average</t>
  </si>
  <si>
    <t>2007 City Average</t>
  </si>
  <si>
    <t>2006 City Average</t>
  </si>
  <si>
    <t>2007 County Average</t>
  </si>
  <si>
    <t>2008 County Average</t>
  </si>
  <si>
    <t>2009 County Average</t>
  </si>
  <si>
    <t>2010 County Average</t>
  </si>
  <si>
    <t>2011 County Average</t>
  </si>
  <si>
    <t>total Male &amp; Female Ave.</t>
  </si>
  <si>
    <t>Date</t>
  </si>
  <si>
    <t>Rural Total</t>
  </si>
  <si>
    <t>Metro Total</t>
  </si>
  <si>
    <t>County Total</t>
  </si>
  <si>
    <t>Tarsalis Count Total</t>
  </si>
  <si>
    <t>Percentage</t>
  </si>
  <si>
    <t>Weekly Subtotal</t>
  </si>
  <si>
    <t>Week</t>
  </si>
  <si>
    <t xml:space="preserve"> </t>
  </si>
  <si>
    <t>NA</t>
  </si>
  <si>
    <t>Metro Count Total</t>
  </si>
  <si>
    <t xml:space="preserve">  </t>
  </si>
  <si>
    <t>City Total Minus Tarsalis</t>
  </si>
  <si>
    <t>Percent Tarsalis Metro</t>
  </si>
  <si>
    <t xml:space="preserve">Total </t>
  </si>
  <si>
    <t>Trap 1</t>
  </si>
  <si>
    <t>Trap Information</t>
  </si>
  <si>
    <t>Trollwood</t>
  </si>
  <si>
    <t>North Elm St.</t>
  </si>
  <si>
    <t xml:space="preserve">Fargo, ND </t>
  </si>
  <si>
    <t>Section B - 2B</t>
  </si>
  <si>
    <t>Aedes Species</t>
  </si>
  <si>
    <t>Culex Species</t>
  </si>
  <si>
    <t>Culiseta Species</t>
  </si>
  <si>
    <t>Misc. Species</t>
  </si>
  <si>
    <t>Female Total</t>
  </si>
  <si>
    <t>males</t>
  </si>
  <si>
    <t>Total Both</t>
  </si>
  <si>
    <t>vexan</t>
  </si>
  <si>
    <t>dorsalis</t>
  </si>
  <si>
    <t>spenceii</t>
  </si>
  <si>
    <t>nigromaculis</t>
  </si>
  <si>
    <t>flavescens</t>
  </si>
  <si>
    <t>trivittatus</t>
  </si>
  <si>
    <t>unidentified</t>
  </si>
  <si>
    <t>tarsalis</t>
  </si>
  <si>
    <t>pipiens</t>
  </si>
  <si>
    <t>territans</t>
  </si>
  <si>
    <t>restuans</t>
  </si>
  <si>
    <t>salinarius</t>
  </si>
  <si>
    <t>inornata</t>
  </si>
  <si>
    <t>morsitans</t>
  </si>
  <si>
    <t>Perturbans</t>
  </si>
  <si>
    <t>Anopheles</t>
  </si>
  <si>
    <t>apicalis</t>
  </si>
  <si>
    <t>Mansonia perterbans</t>
  </si>
  <si>
    <t>totals</t>
  </si>
  <si>
    <t>Trap 2</t>
  </si>
  <si>
    <t>Trap information</t>
  </si>
  <si>
    <t>1108 41st Ave. N.</t>
  </si>
  <si>
    <t>Donald and Maureen Woodbury 701-729-7028</t>
  </si>
  <si>
    <t>Fargo, ND</t>
  </si>
  <si>
    <t>Trap 3</t>
  </si>
  <si>
    <t>101 22nd Av. N</t>
  </si>
  <si>
    <t>Virginia Lepage 701-232-2824</t>
  </si>
  <si>
    <t>Fargo, ND 58102</t>
  </si>
  <si>
    <t>Males</t>
  </si>
  <si>
    <t>.5`</t>
  </si>
  <si>
    <t>Trap 4</t>
  </si>
  <si>
    <t>1319 12th St. N</t>
  </si>
  <si>
    <t>Harley Swanson 701-232-8587</t>
  </si>
  <si>
    <t>Section C - 2B</t>
  </si>
  <si>
    <t>.</t>
  </si>
  <si>
    <t>Trap 5</t>
  </si>
  <si>
    <t>1602 43rd St. NW</t>
  </si>
  <si>
    <t>701-277-7225</t>
  </si>
  <si>
    <t>Section D - 1B</t>
  </si>
  <si>
    <t>canadisis</t>
  </si>
  <si>
    <t>perturbans</t>
  </si>
  <si>
    <t>Trap 6</t>
  </si>
  <si>
    <t>1029 29th St. N</t>
  </si>
  <si>
    <t>Bill Geatz 701-239-4136</t>
  </si>
  <si>
    <t>Fargo, ND 58102-3156</t>
  </si>
  <si>
    <t>Section E - 4A</t>
  </si>
  <si>
    <t>canadensis</t>
  </si>
  <si>
    <t>Trap 7</t>
  </si>
  <si>
    <t>Oak Grove Park</t>
  </si>
  <si>
    <t>Fargo, ND 58102-3837</t>
  </si>
  <si>
    <t>Section F - 4A</t>
  </si>
  <si>
    <t>perturban</t>
  </si>
  <si>
    <t>graph</t>
  </si>
  <si>
    <t>Trap 8</t>
  </si>
  <si>
    <t xml:space="preserve">4552 Adams Dr. NW </t>
  </si>
  <si>
    <t>Darrell Crowston (701) 282 - 0808</t>
  </si>
  <si>
    <t>Reiles Acres ND 58102</t>
  </si>
  <si>
    <t>1A</t>
  </si>
  <si>
    <t>Trap 9</t>
  </si>
  <si>
    <t>279 Prairiewood Dr. SW</t>
  </si>
  <si>
    <t>John and Virginia Westberg 701-237-4999</t>
  </si>
  <si>
    <t>Fargo, ND 58103-4625</t>
  </si>
  <si>
    <t>Section H - 4B</t>
  </si>
  <si>
    <t>Trap 10</t>
  </si>
  <si>
    <t>1741 49th St. S</t>
  </si>
  <si>
    <t>Nils Buringrud</t>
  </si>
  <si>
    <t>Section J - 3B</t>
  </si>
  <si>
    <t>Trap 11</t>
  </si>
  <si>
    <t>1313 16th 1/2 St. S</t>
  </si>
  <si>
    <t>Barbara Bruzelius 701-280-0831</t>
  </si>
  <si>
    <t>Fargo, ND 58103</t>
  </si>
  <si>
    <t>Section K - 4B</t>
  </si>
  <si>
    <t>Trap 12</t>
  </si>
  <si>
    <t>Red River Zoological Society</t>
  </si>
  <si>
    <t>Paula Grimstad or Gary 701-277-9240</t>
  </si>
  <si>
    <t>Section L - 5A</t>
  </si>
  <si>
    <t>Trap 13</t>
  </si>
  <si>
    <t>1812 25th 1/2 Ave. S</t>
  </si>
  <si>
    <t>Rich (Highway Dept.)</t>
  </si>
  <si>
    <t>Section M - 4B</t>
  </si>
  <si>
    <t>Trap 14</t>
  </si>
  <si>
    <t>Fargo Country Club Maintenace Shop</t>
  </si>
  <si>
    <t>Trap 15</t>
  </si>
  <si>
    <t>2202 34 1/2 Ave. S</t>
  </si>
  <si>
    <t>Tim Hager 701-364-9457</t>
  </si>
  <si>
    <t>Section O - 5B</t>
  </si>
  <si>
    <t>Trap 16</t>
  </si>
  <si>
    <t>Osgood Golf Course</t>
  </si>
  <si>
    <t>Victor 701-356-0442</t>
  </si>
  <si>
    <t>Section P - 3B</t>
  </si>
  <si>
    <t>Trap 17</t>
  </si>
  <si>
    <t>1529 55th Ave. S</t>
  </si>
  <si>
    <t>Jeremy Ulmer 701-271-6877</t>
  </si>
  <si>
    <t>Section Q - 5B</t>
  </si>
  <si>
    <t>spenceni</t>
  </si>
  <si>
    <t>Trap 18</t>
  </si>
  <si>
    <t>4623 Timberline Dr S</t>
  </si>
  <si>
    <t>City of Fargo</t>
  </si>
  <si>
    <t>Kristy and Rory Kiland</t>
  </si>
  <si>
    <t>Trap 19</t>
  </si>
  <si>
    <t>3379 Adams St S</t>
  </si>
  <si>
    <t>Reagan Frank 701-238-5792</t>
  </si>
  <si>
    <t>Fargo, ND 58104</t>
  </si>
  <si>
    <t>Trap 20</t>
  </si>
  <si>
    <t>Aquarius Dr</t>
  </si>
  <si>
    <t>6A</t>
  </si>
  <si>
    <t>Trap 21</t>
  </si>
  <si>
    <t>1523 4 Ave. E</t>
  </si>
  <si>
    <t>Tom Soucy 701-281-7939</t>
  </si>
  <si>
    <t>West Fargo, ND 58078</t>
  </si>
  <si>
    <t>Section BB - 3A</t>
  </si>
  <si>
    <t>Trap 22</t>
  </si>
  <si>
    <t>453 20th Ave. East</t>
  </si>
  <si>
    <t>Buzz and Kaye Marvin 701-492-0083</t>
  </si>
  <si>
    <t>West Fargo, 58078</t>
  </si>
  <si>
    <t>Section CC - 3B</t>
  </si>
  <si>
    <t>Trap 23</t>
  </si>
  <si>
    <t>1051 38 12 Ave. W</t>
  </si>
  <si>
    <t>Daniel Friezen</t>
  </si>
  <si>
    <t>701-281-1440</t>
  </si>
  <si>
    <t>Section DD - 3B</t>
  </si>
  <si>
    <t>Trap 24</t>
  </si>
  <si>
    <t>30 Park Drive is trap location</t>
  </si>
  <si>
    <t>Mailing address:</t>
  </si>
  <si>
    <t>144 Park Drive</t>
  </si>
  <si>
    <t>Anthony Walz</t>
  </si>
  <si>
    <t>Section  3A</t>
  </si>
  <si>
    <t>Trap 25</t>
  </si>
  <si>
    <t>2640 Gress Ave</t>
  </si>
  <si>
    <t>Section EE - 3A</t>
  </si>
  <si>
    <t xml:space="preserve">52 Lind Blvd. </t>
  </si>
  <si>
    <t>Don and Tanya Russiff 701-492-0066</t>
  </si>
  <si>
    <t>Harwood, ND 58042-4113</t>
  </si>
  <si>
    <t>Total to date</t>
  </si>
  <si>
    <t>Trap 27</t>
  </si>
  <si>
    <t>PO Box 72</t>
  </si>
  <si>
    <t>Dale and Marie Shields 701-967-8362</t>
  </si>
  <si>
    <t>Arthur, ND 58006</t>
  </si>
  <si>
    <t>Trap 28</t>
  </si>
  <si>
    <t>Trap 31</t>
  </si>
  <si>
    <t>350 3rd Ave W</t>
  </si>
  <si>
    <t>Scott Petersen 701-874-2246</t>
  </si>
  <si>
    <t>Hunter, ND 58048</t>
  </si>
  <si>
    <t>Trap 29</t>
  </si>
  <si>
    <t>Trap #32</t>
  </si>
  <si>
    <t>151 6th Street, Gardner, ND</t>
  </si>
  <si>
    <t>151 6th Street</t>
  </si>
  <si>
    <t>Jerry Gerszewski  (701) 874-2168</t>
  </si>
  <si>
    <t>Gardner, ND</t>
  </si>
  <si>
    <t>Trap 30</t>
  </si>
  <si>
    <t>602  Main Avenue</t>
  </si>
  <si>
    <t>602 Main Avenue</t>
  </si>
  <si>
    <t>Todd Viestenz (701) 668-2430</t>
  </si>
  <si>
    <t>Erie, ND</t>
  </si>
  <si>
    <t>P.O. Box 9</t>
  </si>
  <si>
    <t>651 2nd Street</t>
  </si>
  <si>
    <t>Dave Moyer (701) 729-4611</t>
  </si>
  <si>
    <t>Mapleton, ND 58059</t>
  </si>
  <si>
    <t>(701) 282-6992</t>
  </si>
  <si>
    <t>Trap 32</t>
  </si>
  <si>
    <t>226 Chaffee Ave</t>
  </si>
  <si>
    <t>Mike Mead Jr.</t>
  </si>
  <si>
    <t>Amenia ND 58004</t>
  </si>
  <si>
    <t>701-730-2938</t>
  </si>
  <si>
    <t>Trap 33</t>
  </si>
  <si>
    <t>61 13th Ave North</t>
  </si>
  <si>
    <t>Mike Krabbenhoft</t>
  </si>
  <si>
    <t xml:space="preserve">Casselton, ND </t>
  </si>
  <si>
    <t>701-347-5316</t>
  </si>
  <si>
    <t>Leonard Sand Hills Golf Course</t>
  </si>
  <si>
    <t>Virginia 701-277-1578</t>
  </si>
  <si>
    <t>Trap #34</t>
  </si>
  <si>
    <t>202 Main Street North</t>
  </si>
  <si>
    <t>Greg and Diana Wessels</t>
  </si>
  <si>
    <t>Leonard, ND</t>
  </si>
  <si>
    <t>701-645-2587</t>
  </si>
  <si>
    <t>Trap 35</t>
  </si>
  <si>
    <t>181 5th Ave. N</t>
  </si>
  <si>
    <t>Joel and Althea Boom 701-428-3312</t>
  </si>
  <si>
    <t>Kindred, ND 58051-4217</t>
  </si>
  <si>
    <t>2..5</t>
  </si>
  <si>
    <t>2..6</t>
  </si>
  <si>
    <t>Trap 36</t>
  </si>
  <si>
    <t>501 Sheyenne St.</t>
  </si>
  <si>
    <t>Arlene and Gary Carlson</t>
  </si>
  <si>
    <t xml:space="preserve">Horace, ND </t>
  </si>
  <si>
    <t>701-282-2177</t>
  </si>
  <si>
    <t>Trap 37</t>
  </si>
  <si>
    <t xml:space="preserve">Marcus Larsen </t>
  </si>
  <si>
    <t>candensis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</si>
</sst>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m/d;@"/>
    <numFmt numFmtId="166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" fontId="0" fillId="0" borderId="0" xfId="0" applyNumberFormat="1"/>
    <xf numFmtId="0" fontId="0" fillId="0" borderId="2" xfId="0" applyBorder="1"/>
    <xf numFmtId="0" fontId="0" fillId="0" borderId="0" xfId="0" applyFill="1" applyBorder="1"/>
    <xf numFmtId="164" fontId="0" fillId="0" borderId="0" xfId="0" applyNumberFormat="1"/>
    <xf numFmtId="0" fontId="0" fillId="0" borderId="0" xfId="0" applyBorder="1"/>
    <xf numFmtId="14" fontId="0" fillId="0" borderId="0" xfId="0" applyNumberFormat="1"/>
    <xf numFmtId="0" fontId="0" fillId="0" borderId="2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0" borderId="1" xfId="0" applyFill="1" applyBorder="1"/>
    <xf numFmtId="0" fontId="6" fillId="0" borderId="3" xfId="0" applyFont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165" fontId="3" fillId="0" borderId="0" xfId="0" applyNumberFormat="1" applyFont="1"/>
    <xf numFmtId="10" fontId="3" fillId="0" borderId="0" xfId="0" applyNumberFormat="1" applyFont="1" applyAlignment="1"/>
    <xf numFmtId="10" fontId="0" fillId="0" borderId="0" xfId="1" applyNumberFormat="1" applyFont="1"/>
    <xf numFmtId="10" fontId="0" fillId="0" borderId="0" xfId="0" applyNumberFormat="1"/>
    <xf numFmtId="9" fontId="0" fillId="0" borderId="1" xfId="1" applyFont="1" applyBorder="1"/>
    <xf numFmtId="9" fontId="0" fillId="0" borderId="0" xfId="1" applyFont="1" applyBorder="1"/>
    <xf numFmtId="165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165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  <protection locked="0" hidden="1"/>
    </xf>
    <xf numFmtId="0" fontId="4" fillId="2" borderId="4" xfId="0" applyFont="1" applyFill="1" applyBorder="1" applyAlignment="1" applyProtection="1">
      <alignment vertical="center"/>
      <protection locked="0" hidden="1"/>
    </xf>
    <xf numFmtId="0" fontId="3" fillId="3" borderId="4" xfId="0" applyFont="1" applyFill="1" applyBorder="1" applyProtection="1">
      <protection locked="0" hidden="1"/>
    </xf>
    <xf numFmtId="0" fontId="3" fillId="3" borderId="4" xfId="0" applyFont="1" applyFill="1" applyBorder="1"/>
    <xf numFmtId="0" fontId="4" fillId="3" borderId="4" xfId="0" applyFont="1" applyFill="1" applyBorder="1" applyAlignment="1" applyProtection="1">
      <alignment horizontal="center" vertical="center"/>
      <protection locked="0" hidden="1"/>
    </xf>
    <xf numFmtId="0" fontId="0" fillId="3" borderId="4" xfId="0" applyFill="1" applyBorder="1"/>
    <xf numFmtId="0" fontId="1" fillId="3" borderId="4" xfId="0" applyFont="1" applyFill="1" applyBorder="1"/>
    <xf numFmtId="165" fontId="5" fillId="2" borderId="4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 applyProtection="1">
      <alignment horizontal="center" vertical="center"/>
      <protection locked="0" hidden="1"/>
    </xf>
    <xf numFmtId="0" fontId="5" fillId="2" borderId="4" xfId="0" applyFont="1" applyFill="1" applyBorder="1" applyAlignment="1" applyProtection="1">
      <alignment vertical="center"/>
      <protection locked="0" hidden="1"/>
    </xf>
    <xf numFmtId="0" fontId="5" fillId="3" borderId="4" xfId="0" applyFont="1" applyFill="1" applyBorder="1" applyAlignment="1" applyProtection="1">
      <alignment vertical="center"/>
      <protection locked="0" hidden="1"/>
    </xf>
    <xf numFmtId="166" fontId="5" fillId="2" borderId="4" xfId="0" applyNumberFormat="1" applyFont="1" applyFill="1" applyBorder="1" applyAlignment="1">
      <alignment vertical="center"/>
    </xf>
    <xf numFmtId="0" fontId="0" fillId="3" borderId="4" xfId="0" applyFill="1" applyBorder="1" applyProtection="1">
      <protection locked="0" hidden="1"/>
    </xf>
    <xf numFmtId="0" fontId="5" fillId="3" borderId="4" xfId="0" applyFont="1" applyFill="1" applyBorder="1" applyAlignment="1">
      <alignment vertical="center"/>
    </xf>
    <xf numFmtId="166" fontId="5" fillId="3" borderId="4" xfId="0" applyNumberFormat="1" applyFont="1" applyFill="1" applyBorder="1" applyAlignment="1">
      <alignment vertical="center"/>
    </xf>
    <xf numFmtId="166" fontId="0" fillId="3" borderId="4" xfId="0" applyNumberFormat="1" applyFill="1" applyBorder="1"/>
    <xf numFmtId="0" fontId="5" fillId="2" borderId="4" xfId="0" applyFont="1" applyFill="1" applyBorder="1" applyAlignment="1" applyProtection="1">
      <alignment horizontal="right" vertical="center"/>
      <protection locked="0" hidden="1"/>
    </xf>
    <xf numFmtId="2" fontId="0" fillId="3" borderId="4" xfId="0" applyNumberFormat="1" applyFill="1" applyBorder="1" applyProtection="1">
      <protection locked="0" hidden="1"/>
    </xf>
    <xf numFmtId="2" fontId="0" fillId="3" borderId="4" xfId="0" applyNumberFormat="1" applyFill="1" applyBorder="1" applyAlignment="1">
      <alignment horizontal="left"/>
    </xf>
    <xf numFmtId="0" fontId="0" fillId="3" borderId="4" xfId="0" applyFill="1" applyBorder="1" applyAlignment="1" applyProtection="1">
      <alignment horizontal="center"/>
      <protection locked="0" hidden="1"/>
    </xf>
    <xf numFmtId="165" fontId="0" fillId="3" borderId="4" xfId="0" applyNumberFormat="1" applyFill="1" applyBorder="1"/>
    <xf numFmtId="2" fontId="3" fillId="3" borderId="4" xfId="0" applyNumberFormat="1" applyFont="1" applyFill="1" applyBorder="1" applyAlignment="1">
      <alignment horizontal="left"/>
    </xf>
    <xf numFmtId="165" fontId="5" fillId="2" borderId="4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wrapText="1"/>
    </xf>
    <xf numFmtId="2" fontId="0" fillId="0" borderId="0" xfId="0" applyNumberFormat="1"/>
    <xf numFmtId="0" fontId="0" fillId="0" borderId="0" xfId="0" applyFont="1" applyFill="1" applyBorder="1"/>
    <xf numFmtId="166" fontId="5" fillId="2" borderId="4" xfId="0" applyNumberFormat="1" applyFont="1" applyFill="1" applyBorder="1" applyAlignment="1">
      <alignment horizontal="right" vertical="center"/>
    </xf>
    <xf numFmtId="166" fontId="5" fillId="2" borderId="5" xfId="0" applyNumberFormat="1" applyFont="1" applyFill="1" applyBorder="1" applyAlignment="1">
      <alignment vertical="center"/>
    </xf>
    <xf numFmtId="2" fontId="5" fillId="2" borderId="4" xfId="0" applyNumberFormat="1" applyFont="1" applyFill="1" applyBorder="1" applyAlignment="1" applyProtection="1">
      <alignment horizontal="center" vertical="center"/>
      <protection locked="0" hidden="1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4" borderId="0" xfId="0" applyFill="1"/>
    <xf numFmtId="0" fontId="0" fillId="5" borderId="0" xfId="0" applyFill="1"/>
    <xf numFmtId="0" fontId="0" fillId="0" borderId="1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729BC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12.xml"/><Relationship Id="rId21" Type="http://schemas.openxmlformats.org/officeDocument/2006/relationships/chartsheet" Target="chartsheets/sheet12.xml"/><Relationship Id="rId42" Type="http://schemas.openxmlformats.org/officeDocument/2006/relationships/worksheet" Target="worksheets/sheet21.xml"/><Relationship Id="rId47" Type="http://schemas.openxmlformats.org/officeDocument/2006/relationships/chartsheet" Target="chartsheets/sheet24.xml"/><Relationship Id="rId63" Type="http://schemas.openxmlformats.org/officeDocument/2006/relationships/chartsheet" Target="chartsheets/sheet31.xml"/><Relationship Id="rId68" Type="http://schemas.openxmlformats.org/officeDocument/2006/relationships/worksheet" Target="worksheets/sheet35.xml"/><Relationship Id="rId84" Type="http://schemas.openxmlformats.org/officeDocument/2006/relationships/worksheet" Target="worksheets/sheet43.xml"/><Relationship Id="rId89" Type="http://schemas.openxmlformats.org/officeDocument/2006/relationships/worksheet" Target="worksheets/sheet48.xml"/><Relationship Id="rId16" Type="http://schemas.openxmlformats.org/officeDocument/2006/relationships/worksheet" Target="worksheets/sheet7.xml"/><Relationship Id="rId11" Type="http://schemas.openxmlformats.org/officeDocument/2006/relationships/chartsheet" Target="chartsheets/sheet6.xml"/><Relationship Id="rId32" Type="http://schemas.openxmlformats.org/officeDocument/2006/relationships/worksheet" Target="worksheets/sheet16.xml"/><Relationship Id="rId37" Type="http://schemas.openxmlformats.org/officeDocument/2006/relationships/chartsheet" Target="chartsheets/sheet19.xml"/><Relationship Id="rId53" Type="http://schemas.openxmlformats.org/officeDocument/2006/relationships/chartsheet" Target="chartsheets/sheet26.xml"/><Relationship Id="rId58" Type="http://schemas.openxmlformats.org/officeDocument/2006/relationships/worksheet" Target="worksheets/sheet30.xml"/><Relationship Id="rId74" Type="http://schemas.openxmlformats.org/officeDocument/2006/relationships/worksheet" Target="worksheets/sheet38.xml"/><Relationship Id="rId79" Type="http://schemas.openxmlformats.org/officeDocument/2006/relationships/chartsheet" Target="chartsheets/sheet39.xml"/><Relationship Id="rId5" Type="http://schemas.openxmlformats.org/officeDocument/2006/relationships/worksheet" Target="worksheets/sheet2.xml"/><Relationship Id="rId90" Type="http://schemas.openxmlformats.org/officeDocument/2006/relationships/theme" Target="theme/theme1.xml"/><Relationship Id="rId95" Type="http://schemas.openxmlformats.org/officeDocument/2006/relationships/customXml" Target="../customXml/item2.xml"/><Relationship Id="rId22" Type="http://schemas.openxmlformats.org/officeDocument/2006/relationships/worksheet" Target="worksheets/sheet10.xml"/><Relationship Id="rId27" Type="http://schemas.openxmlformats.org/officeDocument/2006/relationships/worksheet" Target="worksheets/sheet13.xml"/><Relationship Id="rId43" Type="http://schemas.openxmlformats.org/officeDocument/2006/relationships/chartsheet" Target="chartsheets/sheet22.xml"/><Relationship Id="rId48" Type="http://schemas.openxmlformats.org/officeDocument/2006/relationships/worksheet" Target="worksheets/sheet24.xml"/><Relationship Id="rId64" Type="http://schemas.openxmlformats.org/officeDocument/2006/relationships/worksheet" Target="worksheets/sheet33.xml"/><Relationship Id="rId69" Type="http://schemas.openxmlformats.org/officeDocument/2006/relationships/chartsheet" Target="chartsheets/sheet34.xml"/><Relationship Id="rId8" Type="http://schemas.openxmlformats.org/officeDocument/2006/relationships/worksheet" Target="worksheets/sheet4.xml"/><Relationship Id="rId51" Type="http://schemas.openxmlformats.org/officeDocument/2006/relationships/worksheet" Target="worksheets/sheet26.xml"/><Relationship Id="rId72" Type="http://schemas.openxmlformats.org/officeDocument/2006/relationships/worksheet" Target="worksheets/sheet37.xml"/><Relationship Id="rId80" Type="http://schemas.openxmlformats.org/officeDocument/2006/relationships/worksheet" Target="worksheets/sheet41.xml"/><Relationship Id="rId85" Type="http://schemas.openxmlformats.org/officeDocument/2006/relationships/worksheet" Target="worksheets/sheet44.xml"/><Relationship Id="rId93" Type="http://schemas.openxmlformats.org/officeDocument/2006/relationships/calcChain" Target="calcChain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17.xml"/><Relationship Id="rId38" Type="http://schemas.openxmlformats.org/officeDocument/2006/relationships/worksheet" Target="worksheets/sheet19.xml"/><Relationship Id="rId46" Type="http://schemas.openxmlformats.org/officeDocument/2006/relationships/worksheet" Target="worksheets/sheet23.xml"/><Relationship Id="rId59" Type="http://schemas.openxmlformats.org/officeDocument/2006/relationships/chartsheet" Target="chartsheets/sheet29.xml"/><Relationship Id="rId67" Type="http://schemas.openxmlformats.org/officeDocument/2006/relationships/chartsheet" Target="chartsheets/sheet33.xml"/><Relationship Id="rId20" Type="http://schemas.openxmlformats.org/officeDocument/2006/relationships/worksheet" Target="worksheets/sheet9.xml"/><Relationship Id="rId41" Type="http://schemas.openxmlformats.org/officeDocument/2006/relationships/chartsheet" Target="chartsheets/sheet21.xml"/><Relationship Id="rId54" Type="http://schemas.openxmlformats.org/officeDocument/2006/relationships/worksheet" Target="worksheets/sheet28.xml"/><Relationship Id="rId62" Type="http://schemas.openxmlformats.org/officeDocument/2006/relationships/worksheet" Target="worksheets/sheet32.xml"/><Relationship Id="rId70" Type="http://schemas.openxmlformats.org/officeDocument/2006/relationships/worksheet" Target="worksheets/sheet36.xml"/><Relationship Id="rId75" Type="http://schemas.openxmlformats.org/officeDocument/2006/relationships/chartsheet" Target="chartsheets/sheet37.xml"/><Relationship Id="rId83" Type="http://schemas.openxmlformats.org/officeDocument/2006/relationships/chartsheet" Target="chartsheets/sheet41.xml"/><Relationship Id="rId88" Type="http://schemas.openxmlformats.org/officeDocument/2006/relationships/worksheet" Target="worksheets/sheet47.xml"/><Relationship Id="rId91" Type="http://schemas.openxmlformats.org/officeDocument/2006/relationships/styles" Target="styles.xml"/><Relationship Id="rId96" Type="http://schemas.openxmlformats.org/officeDocument/2006/relationships/customXml" Target="../customXml/item3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5" Type="http://schemas.openxmlformats.org/officeDocument/2006/relationships/chartsheet" Target="chartsheets/sheet9.xml"/><Relationship Id="rId23" Type="http://schemas.openxmlformats.org/officeDocument/2006/relationships/chartsheet" Target="chartsheets/sheet13.xml"/><Relationship Id="rId28" Type="http://schemas.openxmlformats.org/officeDocument/2006/relationships/worksheet" Target="worksheets/sheet14.xml"/><Relationship Id="rId36" Type="http://schemas.openxmlformats.org/officeDocument/2006/relationships/worksheet" Target="worksheets/sheet18.xml"/><Relationship Id="rId49" Type="http://schemas.openxmlformats.org/officeDocument/2006/relationships/chartsheet" Target="chartsheets/sheet25.xml"/><Relationship Id="rId57" Type="http://schemas.openxmlformats.org/officeDocument/2006/relationships/chartsheet" Target="chartsheets/sheet28.xml"/><Relationship Id="rId10" Type="http://schemas.openxmlformats.org/officeDocument/2006/relationships/chartsheet" Target="chartsheets/sheet5.xml"/><Relationship Id="rId31" Type="http://schemas.openxmlformats.org/officeDocument/2006/relationships/chartsheet" Target="chartsheets/sheet16.xml"/><Relationship Id="rId44" Type="http://schemas.openxmlformats.org/officeDocument/2006/relationships/worksheet" Target="worksheets/sheet22.xml"/><Relationship Id="rId52" Type="http://schemas.openxmlformats.org/officeDocument/2006/relationships/worksheet" Target="worksheets/sheet27.xml"/><Relationship Id="rId60" Type="http://schemas.openxmlformats.org/officeDocument/2006/relationships/worksheet" Target="worksheets/sheet31.xml"/><Relationship Id="rId65" Type="http://schemas.openxmlformats.org/officeDocument/2006/relationships/chartsheet" Target="chartsheets/sheet32.xml"/><Relationship Id="rId73" Type="http://schemas.openxmlformats.org/officeDocument/2006/relationships/chartsheet" Target="chartsheets/sheet36.xml"/><Relationship Id="rId78" Type="http://schemas.openxmlformats.org/officeDocument/2006/relationships/worksheet" Target="worksheets/sheet40.xml"/><Relationship Id="rId81" Type="http://schemas.openxmlformats.org/officeDocument/2006/relationships/chartsheet" Target="chartsheets/sheet40.xml"/><Relationship Id="rId86" Type="http://schemas.openxmlformats.org/officeDocument/2006/relationships/worksheet" Target="worksheets/sheet45.xml"/><Relationship Id="rId94" Type="http://schemas.openxmlformats.org/officeDocument/2006/relationships/customXml" Target="../customXml/item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5.xml"/><Relationship Id="rId13" Type="http://schemas.openxmlformats.org/officeDocument/2006/relationships/chartsheet" Target="chartsheets/sheet8.xml"/><Relationship Id="rId18" Type="http://schemas.openxmlformats.org/officeDocument/2006/relationships/worksheet" Target="worksheets/sheet8.xml"/><Relationship Id="rId39" Type="http://schemas.openxmlformats.org/officeDocument/2006/relationships/chartsheet" Target="chartsheets/sheet20.xml"/><Relationship Id="rId34" Type="http://schemas.openxmlformats.org/officeDocument/2006/relationships/worksheet" Target="worksheets/sheet17.xml"/><Relationship Id="rId50" Type="http://schemas.openxmlformats.org/officeDocument/2006/relationships/worksheet" Target="worksheets/sheet25.xml"/><Relationship Id="rId55" Type="http://schemas.openxmlformats.org/officeDocument/2006/relationships/chartsheet" Target="chartsheets/sheet27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3.xml"/><Relationship Id="rId71" Type="http://schemas.openxmlformats.org/officeDocument/2006/relationships/chartsheet" Target="chartsheets/sheet35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29" Type="http://schemas.openxmlformats.org/officeDocument/2006/relationships/chartsheet" Target="chartsheets/sheet15.xml"/><Relationship Id="rId24" Type="http://schemas.openxmlformats.org/officeDocument/2006/relationships/worksheet" Target="worksheets/sheet11.xml"/><Relationship Id="rId40" Type="http://schemas.openxmlformats.org/officeDocument/2006/relationships/worksheet" Target="worksheets/sheet20.xml"/><Relationship Id="rId45" Type="http://schemas.openxmlformats.org/officeDocument/2006/relationships/chartsheet" Target="chartsheets/sheet23.xml"/><Relationship Id="rId66" Type="http://schemas.openxmlformats.org/officeDocument/2006/relationships/worksheet" Target="worksheets/sheet34.xml"/><Relationship Id="rId87" Type="http://schemas.openxmlformats.org/officeDocument/2006/relationships/worksheet" Target="worksheets/sheet46.xml"/><Relationship Id="rId61" Type="http://schemas.openxmlformats.org/officeDocument/2006/relationships/chartsheet" Target="chartsheets/sheet30.xml"/><Relationship Id="rId82" Type="http://schemas.openxmlformats.org/officeDocument/2006/relationships/worksheet" Target="worksheets/sheet42.xml"/><Relationship Id="rId19" Type="http://schemas.openxmlformats.org/officeDocument/2006/relationships/chartsheet" Target="chartsheets/sheet11.xml"/><Relationship Id="rId14" Type="http://schemas.openxmlformats.org/officeDocument/2006/relationships/worksheet" Target="worksheets/sheet6.xml"/><Relationship Id="rId30" Type="http://schemas.openxmlformats.org/officeDocument/2006/relationships/worksheet" Target="worksheets/sheet15.xml"/><Relationship Id="rId35" Type="http://schemas.openxmlformats.org/officeDocument/2006/relationships/chartsheet" Target="chartsheets/sheet18.xml"/><Relationship Id="rId56" Type="http://schemas.openxmlformats.org/officeDocument/2006/relationships/worksheet" Target="worksheets/sheet29.xml"/><Relationship Id="rId77" Type="http://schemas.openxmlformats.org/officeDocument/2006/relationships/chartsheet" Target="chartsheets/sheet38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cs typeface="Arial"/>
              </a:rPr>
              <a:t>Metro Area Mosquito Trap Average</a:t>
            </a:r>
          </a:p>
          <a:p>
            <a:pPr algn="ctr">
              <a:def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Eras Demi ITC" pitchFamily="34" charset="0"/>
                <a:cs typeface="Arial"/>
              </a:rPr>
              <a:t>Based on 23 New Jersey Light Traps Throughout Fargo/West Fargo</a:t>
            </a:r>
          </a:p>
        </c:rich>
      </c:tx>
      <c:layout>
        <c:manualLayout>
          <c:xMode val="edge"/>
          <c:yMode val="edge"/>
          <c:x val="0.19533851276359587"/>
          <c:y val="5.4377379010339139E-3"/>
        </c:manualLayout>
      </c:layout>
      <c:overlay val="0"/>
      <c:spPr>
        <a:solidFill>
          <a:sysClr val="windowText" lastClr="000000">
            <a:alpha val="0"/>
          </a:sysClr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5764E-2"/>
          <c:y val="0.15497553017946175"/>
          <c:w val="0.85349611542730297"/>
          <c:h val="0.69657422512234857"/>
        </c:manualLayout>
      </c:layout>
      <c:lineChart>
        <c:grouping val="standard"/>
        <c:varyColors val="0"/>
        <c:ser>
          <c:idx val="2"/>
          <c:order val="0"/>
          <c:tx>
            <c:strRef>
              <c:f>'Web Graph Info.'!$H$1</c:f>
              <c:strCache>
                <c:ptCount val="1"/>
                <c:pt idx="0">
                  <c:v>2011 Metro Males Average</c:v>
                </c:pt>
              </c:strCache>
            </c:strRef>
          </c:tx>
          <c:spPr>
            <a:ln w="22225" cap="flat">
              <a:solidFill>
                <a:srgbClr val="7030A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Info.'!$H$2:$H$151</c:f>
              <c:numCache>
                <c:formatCode>General</c:formatCode>
                <c:ptCount val="150"/>
                <c:pt idx="18" formatCode="0.0">
                  <c:v>0.52</c:v>
                </c:pt>
                <c:pt idx="19" formatCode="0.0">
                  <c:v>0.1</c:v>
                </c:pt>
                <c:pt idx="20" formatCode="0.0">
                  <c:v>0.1</c:v>
                </c:pt>
                <c:pt idx="21" formatCode="0.0">
                  <c:v>0.1</c:v>
                </c:pt>
                <c:pt idx="22" formatCode="0.0">
                  <c:v>0.1</c:v>
                </c:pt>
                <c:pt idx="23" formatCode="0.0">
                  <c:v>0.09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0.05</c:v>
                </c:pt>
                <c:pt idx="27" formatCode="0.0">
                  <c:v>0.11</c:v>
                </c:pt>
                <c:pt idx="28" formatCode="0.0">
                  <c:v>0.11</c:v>
                </c:pt>
                <c:pt idx="29" formatCode="0.0">
                  <c:v>0.11</c:v>
                </c:pt>
                <c:pt idx="30" formatCode="0.0">
                  <c:v>0.11</c:v>
                </c:pt>
                <c:pt idx="31" formatCode="0.0">
                  <c:v>0.04</c:v>
                </c:pt>
                <c:pt idx="32" formatCode="0.0">
                  <c:v>0.3</c:v>
                </c:pt>
                <c:pt idx="33" formatCode="0.0">
                  <c:v>1</c:v>
                </c:pt>
                <c:pt idx="34" formatCode="0.0">
                  <c:v>2.56</c:v>
                </c:pt>
                <c:pt idx="35" formatCode="0.0">
                  <c:v>2.56</c:v>
                </c:pt>
                <c:pt idx="36" formatCode="0.0">
                  <c:v>2.56</c:v>
                </c:pt>
                <c:pt idx="37" formatCode="0.0">
                  <c:v>11.55</c:v>
                </c:pt>
                <c:pt idx="38" formatCode="0.0">
                  <c:v>14.95</c:v>
                </c:pt>
                <c:pt idx="39" formatCode="0.0">
                  <c:v>6.7</c:v>
                </c:pt>
                <c:pt idx="40" formatCode="0.0">
                  <c:v>11.45</c:v>
                </c:pt>
                <c:pt idx="41" formatCode="0.0">
                  <c:v>3.91</c:v>
                </c:pt>
                <c:pt idx="42" formatCode="0.0">
                  <c:v>3.91</c:v>
                </c:pt>
                <c:pt idx="43" formatCode="0.0">
                  <c:v>3.91</c:v>
                </c:pt>
                <c:pt idx="44" formatCode="0.0">
                  <c:v>10.82</c:v>
                </c:pt>
                <c:pt idx="45" formatCode="0.0">
                  <c:v>3.15</c:v>
                </c:pt>
                <c:pt idx="46" formatCode="0.0">
                  <c:v>1.23</c:v>
                </c:pt>
                <c:pt idx="47" formatCode="0.0">
                  <c:v>4.95</c:v>
                </c:pt>
                <c:pt idx="48" formatCode="0.0">
                  <c:v>7.85</c:v>
                </c:pt>
                <c:pt idx="49" formatCode="0.0">
                  <c:v>7.85</c:v>
                </c:pt>
                <c:pt idx="50" formatCode="0.0">
                  <c:v>7.85</c:v>
                </c:pt>
                <c:pt idx="51" formatCode="0.0">
                  <c:v>14.44</c:v>
                </c:pt>
                <c:pt idx="52" formatCode="0.0">
                  <c:v>1.63</c:v>
                </c:pt>
                <c:pt idx="53" formatCode="0.0">
                  <c:v>1.3636363636363635</c:v>
                </c:pt>
                <c:pt idx="54" formatCode="0.0">
                  <c:v>7.16</c:v>
                </c:pt>
                <c:pt idx="55" formatCode="0.0">
                  <c:v>10.27</c:v>
                </c:pt>
                <c:pt idx="56" formatCode="0.0">
                  <c:v>10.27</c:v>
                </c:pt>
                <c:pt idx="57" formatCode="0.0">
                  <c:v>10.27</c:v>
                </c:pt>
                <c:pt idx="58" formatCode="0.0">
                  <c:v>4.7699999999999996</c:v>
                </c:pt>
                <c:pt idx="59" formatCode="0.0">
                  <c:v>13.7</c:v>
                </c:pt>
                <c:pt idx="60" formatCode="0.0">
                  <c:v>8.86</c:v>
                </c:pt>
                <c:pt idx="61" formatCode="0.0">
                  <c:v>28.45</c:v>
                </c:pt>
                <c:pt idx="62" formatCode="0.00">
                  <c:v>54.68</c:v>
                </c:pt>
                <c:pt idx="63" formatCode="0.00">
                  <c:v>54.68</c:v>
                </c:pt>
                <c:pt idx="64" formatCode="0.00">
                  <c:v>54.68</c:v>
                </c:pt>
                <c:pt idx="65" formatCode="0.00">
                  <c:v>54.68</c:v>
                </c:pt>
                <c:pt idx="66" formatCode="0.00">
                  <c:v>54.68</c:v>
                </c:pt>
                <c:pt idx="67" formatCode="0.0">
                  <c:v>54.3</c:v>
                </c:pt>
                <c:pt idx="68" formatCode="0.0">
                  <c:v>59.34</c:v>
                </c:pt>
                <c:pt idx="69" formatCode="0.0">
                  <c:v>24.6</c:v>
                </c:pt>
                <c:pt idx="70" formatCode="0.0">
                  <c:v>24.6</c:v>
                </c:pt>
                <c:pt idx="71" formatCode="0.0">
                  <c:v>24.6</c:v>
                </c:pt>
                <c:pt idx="72" formatCode="0.0">
                  <c:v>44.23</c:v>
                </c:pt>
                <c:pt idx="73" formatCode="0.0">
                  <c:v>22.55</c:v>
                </c:pt>
                <c:pt idx="74" formatCode="0.0">
                  <c:v>23.41</c:v>
                </c:pt>
                <c:pt idx="75" formatCode="0.0">
                  <c:v>9.36</c:v>
                </c:pt>
                <c:pt idx="76" formatCode="0.0">
                  <c:v>8.4700000000000006</c:v>
                </c:pt>
                <c:pt idx="77" formatCode="0.0">
                  <c:v>8.4700000000000006</c:v>
                </c:pt>
                <c:pt idx="78" formatCode="0.0">
                  <c:v>8.4700000000000006</c:v>
                </c:pt>
                <c:pt idx="79" formatCode="0.0">
                  <c:v>10.48</c:v>
                </c:pt>
                <c:pt idx="80" formatCode="0.0">
                  <c:v>8.48</c:v>
                </c:pt>
                <c:pt idx="81" formatCode="0.0">
                  <c:v>46.18</c:v>
                </c:pt>
                <c:pt idx="82" formatCode="0.0">
                  <c:v>21</c:v>
                </c:pt>
                <c:pt idx="83" formatCode="0.0">
                  <c:v>14.08</c:v>
                </c:pt>
                <c:pt idx="84" formatCode="0.0">
                  <c:v>14.08</c:v>
                </c:pt>
                <c:pt idx="85" formatCode="0.0">
                  <c:v>14.08</c:v>
                </c:pt>
                <c:pt idx="86" formatCode="0.0">
                  <c:v>58.05</c:v>
                </c:pt>
                <c:pt idx="87" formatCode="0.0">
                  <c:v>79.27</c:v>
                </c:pt>
                <c:pt idx="88" formatCode="0.0">
                  <c:v>82.77</c:v>
                </c:pt>
                <c:pt idx="89" formatCode="0.0">
                  <c:v>41.5</c:v>
                </c:pt>
                <c:pt idx="90" formatCode="0.0">
                  <c:v>10.33</c:v>
                </c:pt>
                <c:pt idx="91" formatCode="0.0">
                  <c:v>10.33</c:v>
                </c:pt>
                <c:pt idx="92" formatCode="0.0">
                  <c:v>10.33</c:v>
                </c:pt>
                <c:pt idx="93" formatCode="0.0">
                  <c:v>3.48</c:v>
                </c:pt>
                <c:pt idx="94" formatCode="0.0">
                  <c:v>1.57</c:v>
                </c:pt>
                <c:pt idx="95" formatCode="0.0">
                  <c:v>2.19</c:v>
                </c:pt>
                <c:pt idx="96" formatCode="0.0">
                  <c:v>10.24</c:v>
                </c:pt>
                <c:pt idx="97" formatCode="0.0">
                  <c:v>3.13</c:v>
                </c:pt>
                <c:pt idx="98" formatCode="0.0">
                  <c:v>3.13</c:v>
                </c:pt>
                <c:pt idx="99" formatCode="0.0">
                  <c:v>3.13</c:v>
                </c:pt>
                <c:pt idx="100" formatCode="0.0">
                  <c:v>74.48</c:v>
                </c:pt>
                <c:pt idx="101" formatCode="0.0">
                  <c:v>100.19</c:v>
                </c:pt>
                <c:pt idx="102" formatCode="0.0">
                  <c:v>71.95</c:v>
                </c:pt>
                <c:pt idx="103" formatCode="0.0">
                  <c:v>29</c:v>
                </c:pt>
                <c:pt idx="104" formatCode="0.0">
                  <c:v>8.19</c:v>
                </c:pt>
                <c:pt idx="105" formatCode="0.0">
                  <c:v>8.19</c:v>
                </c:pt>
                <c:pt idx="106" formatCode="0.0">
                  <c:v>8.19</c:v>
                </c:pt>
                <c:pt idx="107" formatCode="0.0">
                  <c:v>3.7</c:v>
                </c:pt>
                <c:pt idx="108" formatCode="0.0">
                  <c:v>5.95</c:v>
                </c:pt>
                <c:pt idx="109" formatCode="0.0">
                  <c:v>9.64</c:v>
                </c:pt>
                <c:pt idx="110" formatCode="0.0">
                  <c:v>3.64</c:v>
                </c:pt>
                <c:pt idx="111" formatCode="0.0">
                  <c:v>3.75</c:v>
                </c:pt>
                <c:pt idx="112" formatCode="0.0">
                  <c:v>3.75</c:v>
                </c:pt>
                <c:pt idx="113" formatCode="0.0">
                  <c:v>3.75</c:v>
                </c:pt>
                <c:pt idx="114" formatCode="0.0">
                  <c:v>2</c:v>
                </c:pt>
                <c:pt idx="115" formatCode="0.0">
                  <c:v>5.27</c:v>
                </c:pt>
                <c:pt idx="116" formatCode="0.0">
                  <c:v>7.65</c:v>
                </c:pt>
                <c:pt idx="117" formatCode="0.0">
                  <c:v>13.33</c:v>
                </c:pt>
                <c:pt idx="118" formatCode="0.0">
                  <c:v>4.29</c:v>
                </c:pt>
                <c:pt idx="119" formatCode="0.0">
                  <c:v>4.29</c:v>
                </c:pt>
                <c:pt idx="120" formatCode="0.0">
                  <c:v>4.29</c:v>
                </c:pt>
                <c:pt idx="121" formatCode="0.0">
                  <c:v>2.9</c:v>
                </c:pt>
                <c:pt idx="122" formatCode="0.0">
                  <c:v>0.55000000000000004</c:v>
                </c:pt>
                <c:pt idx="123" formatCode="0.0">
                  <c:v>1.34</c:v>
                </c:pt>
                <c:pt idx="124" formatCode="0.0">
                  <c:v>3.52</c:v>
                </c:pt>
                <c:pt idx="125" formatCode="0.0">
                  <c:v>2.4300000000000002</c:v>
                </c:pt>
                <c:pt idx="126" formatCode="0.0">
                  <c:v>2.4300000000000002</c:v>
                </c:pt>
                <c:pt idx="127" formatCode="0.0">
                  <c:v>2.4300000000000002</c:v>
                </c:pt>
                <c:pt idx="128" formatCode="0.0">
                  <c:v>2.4300000000000002</c:v>
                </c:pt>
                <c:pt idx="129" formatCode="0.0">
                  <c:v>6.1</c:v>
                </c:pt>
                <c:pt idx="130" formatCode="0.0">
                  <c:v>1.95</c:v>
                </c:pt>
                <c:pt idx="131" formatCode="0.0">
                  <c:v>2.36</c:v>
                </c:pt>
                <c:pt idx="132" formatCode="0.0">
                  <c:v>4.63</c:v>
                </c:pt>
                <c:pt idx="133" formatCode="0.0">
                  <c:v>4.63</c:v>
                </c:pt>
                <c:pt idx="134" formatCode="0.0">
                  <c:v>4.63</c:v>
                </c:pt>
                <c:pt idx="135" formatCode="0.0">
                  <c:v>2.3199999999999998</c:v>
                </c:pt>
                <c:pt idx="136" formatCode="0.0">
                  <c:v>0.4</c:v>
                </c:pt>
                <c:pt idx="137" formatCode="0.0">
                  <c:v>0.18</c:v>
                </c:pt>
                <c:pt idx="138" formatCode="0.0">
                  <c:v>0.55000000000000004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'Web Graph Info.'!$E$1</c:f>
              <c:strCache>
                <c:ptCount val="1"/>
                <c:pt idx="0">
                  <c:v>Evening Adulticiding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9"/>
            <c:spPr>
              <a:solidFill>
                <a:schemeClr val="accent5"/>
              </a:solidFill>
            </c:spPr>
          </c:marker>
          <c:dLbls>
            <c:delete val="1"/>
          </c:dLbls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Info.'!$E$3:$E$151</c:f>
              <c:numCache>
                <c:formatCode>General</c:formatCode>
                <c:ptCount val="149"/>
                <c:pt idx="62" formatCode="0.0">
                  <c:v>0</c:v>
                </c:pt>
                <c:pt idx="65" formatCode="0.0">
                  <c:v>0</c:v>
                </c:pt>
                <c:pt idx="67" formatCode="0.0">
                  <c:v>0</c:v>
                </c:pt>
                <c:pt idx="70" formatCode="0.0">
                  <c:v>0</c:v>
                </c:pt>
                <c:pt idx="80">
                  <c:v>0</c:v>
                </c:pt>
                <c:pt idx="87" formatCode="0.0">
                  <c:v>0</c:v>
                </c:pt>
                <c:pt idx="88" formatCode="0.0">
                  <c:v>0</c:v>
                </c:pt>
                <c:pt idx="90" formatCode="0.0">
                  <c:v>0</c:v>
                </c:pt>
                <c:pt idx="91" formatCode="0.0">
                  <c:v>0</c:v>
                </c:pt>
                <c:pt idx="101" formatCode="0.0">
                  <c:v>0</c:v>
                </c:pt>
                <c:pt idx="108" formatCode="0.0">
                  <c:v>0</c:v>
                </c:pt>
                <c:pt idx="120" formatCode="0.0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6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Info.'!$G$2:$G$151</c:f>
              <c:numCache>
                <c:formatCode>General</c:formatCode>
                <c:ptCount val="150"/>
                <c:pt idx="18" formatCode="0.0">
                  <c:v>0.9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0.65</c:v>
                </c:pt>
                <c:pt idx="23" formatCode="0.0">
                  <c:v>0.23</c:v>
                </c:pt>
                <c:pt idx="24" formatCode="0.0">
                  <c:v>0.4</c:v>
                </c:pt>
                <c:pt idx="25" formatCode="0.0">
                  <c:v>0.13500000000000001</c:v>
                </c:pt>
                <c:pt idx="26" formatCode="0.0">
                  <c:v>0.48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0.95</c:v>
                </c:pt>
                <c:pt idx="31" formatCode="0.0">
                  <c:v>0.96</c:v>
                </c:pt>
                <c:pt idx="32" formatCode="0.0">
                  <c:v>4.07</c:v>
                </c:pt>
                <c:pt idx="33" formatCode="0.0">
                  <c:v>6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19.03</c:v>
                </c:pt>
                <c:pt idx="37" formatCode="0.0">
                  <c:v>12.8</c:v>
                </c:pt>
                <c:pt idx="38" formatCode="0.0">
                  <c:v>12.090909090909092</c:v>
                </c:pt>
                <c:pt idx="39" formatCode="0.0">
                  <c:v>5.7</c:v>
                </c:pt>
                <c:pt idx="40" formatCode="0.0">
                  <c:v>8.41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5.95</c:v>
                </c:pt>
                <c:pt idx="44" formatCode="0.0">
                  <c:v>22.1</c:v>
                </c:pt>
                <c:pt idx="45" formatCode="0.0">
                  <c:v>9.5</c:v>
                </c:pt>
                <c:pt idx="46" formatCode="0.0">
                  <c:v>5.44</c:v>
                </c:pt>
                <c:pt idx="47" formatCode="0.0">
                  <c:v>8.1999999999999993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12.22</c:v>
                </c:pt>
                <c:pt idx="51" formatCode="0.0">
                  <c:v>10.090909090909092</c:v>
                </c:pt>
                <c:pt idx="52" formatCode="0.0">
                  <c:v>3.27</c:v>
                </c:pt>
                <c:pt idx="53" formatCode="0.0">
                  <c:v>1.7727272727272727</c:v>
                </c:pt>
                <c:pt idx="54" formatCode="0.0">
                  <c:v>14.45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14.5</c:v>
                </c:pt>
                <c:pt idx="58" formatCode="0.0">
                  <c:v>9.4499999999999993</c:v>
                </c:pt>
                <c:pt idx="59" formatCode="0.0">
                  <c:v>14.7</c:v>
                </c:pt>
                <c:pt idx="60" formatCode="0.0">
                  <c:v>11.52</c:v>
                </c:pt>
                <c:pt idx="61" formatCode="0.0">
                  <c:v>69.23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83.05</c:v>
                </c:pt>
                <c:pt idx="67" formatCode="0.0">
                  <c:v>216.59</c:v>
                </c:pt>
                <c:pt idx="68" formatCode="0.0">
                  <c:v>128.5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98.195999999999998</c:v>
                </c:pt>
                <c:pt idx="72" formatCode="0.0">
                  <c:v>66.23</c:v>
                </c:pt>
                <c:pt idx="73" formatCode="0.0">
                  <c:v>58.4</c:v>
                </c:pt>
                <c:pt idx="74" formatCode="0.0">
                  <c:v>54.77</c:v>
                </c:pt>
                <c:pt idx="75" formatCode="0.0">
                  <c:v>19.95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85.02</c:v>
                </c:pt>
                <c:pt idx="79" formatCode="0.0">
                  <c:v>76.290000000000006</c:v>
                </c:pt>
                <c:pt idx="80" formatCode="0.0">
                  <c:v>57.57</c:v>
                </c:pt>
                <c:pt idx="81" formatCode="0.0">
                  <c:v>91.95</c:v>
                </c:pt>
                <c:pt idx="82" formatCode="0.0">
                  <c:v>87.23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41.56</c:v>
                </c:pt>
                <c:pt idx="86" formatCode="0.0">
                  <c:v>158.13999999999999</c:v>
                </c:pt>
                <c:pt idx="87" formatCode="0.0">
                  <c:v>189.27</c:v>
                </c:pt>
                <c:pt idx="88" formatCode="0.0">
                  <c:v>153.86000000000001</c:v>
                </c:pt>
                <c:pt idx="89" formatCode="0.0">
                  <c:v>133.13999999999999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73.599999999999994</c:v>
                </c:pt>
                <c:pt idx="93" formatCode="0.0">
                  <c:v>17.12</c:v>
                </c:pt>
                <c:pt idx="94" formatCode="0.0">
                  <c:v>13.09</c:v>
                </c:pt>
                <c:pt idx="95" formatCode="0.0">
                  <c:v>25.63</c:v>
                </c:pt>
                <c:pt idx="96" formatCode="0.0">
                  <c:v>33.47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17.7</c:v>
                </c:pt>
                <c:pt idx="100" formatCode="0.0">
                  <c:v>126.62</c:v>
                </c:pt>
                <c:pt idx="101" formatCode="0.0">
                  <c:v>133.47</c:v>
                </c:pt>
                <c:pt idx="102" formatCode="0.0">
                  <c:v>137.43</c:v>
                </c:pt>
                <c:pt idx="103" formatCode="0.0">
                  <c:v>102.6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49.54</c:v>
                </c:pt>
                <c:pt idx="107" formatCode="0.0">
                  <c:v>58.1</c:v>
                </c:pt>
                <c:pt idx="108" formatCode="0.0">
                  <c:v>82.14</c:v>
                </c:pt>
                <c:pt idx="109" formatCode="0.0">
                  <c:v>58.27</c:v>
                </c:pt>
                <c:pt idx="110" formatCode="0.0">
                  <c:v>52.82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39.130000000000003</c:v>
                </c:pt>
                <c:pt idx="114" formatCode="0.0">
                  <c:v>25.16</c:v>
                </c:pt>
                <c:pt idx="115" formatCode="0.0">
                  <c:v>69.41</c:v>
                </c:pt>
                <c:pt idx="116" formatCode="0.0">
                  <c:v>44.1</c:v>
                </c:pt>
                <c:pt idx="117" formatCode="0.0">
                  <c:v>55.81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23.3</c:v>
                </c:pt>
                <c:pt idx="121" formatCode="0.0">
                  <c:v>8.33</c:v>
                </c:pt>
                <c:pt idx="122" formatCode="0.0">
                  <c:v>3.45</c:v>
                </c:pt>
                <c:pt idx="123" formatCode="0.0">
                  <c:v>5.09</c:v>
                </c:pt>
                <c:pt idx="124" formatCode="0.0">
                  <c:v>20.5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8.4</c:v>
                </c:pt>
                <c:pt idx="129" formatCode="0.0">
                  <c:v>7.85</c:v>
                </c:pt>
                <c:pt idx="130" formatCode="0.0">
                  <c:v>4.24</c:v>
                </c:pt>
                <c:pt idx="131" formatCode="0.0">
                  <c:v>5.09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6.29</c:v>
                </c:pt>
                <c:pt idx="135" formatCode="0.0">
                  <c:v>2.82</c:v>
                </c:pt>
                <c:pt idx="136" formatCode="0.0">
                  <c:v>1.45</c:v>
                </c:pt>
                <c:pt idx="137" formatCode="0.0">
                  <c:v>0.91</c:v>
                </c:pt>
                <c:pt idx="138" formatCode="0.0">
                  <c:v>1.4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539400"/>
        <c:axId val="374539976"/>
      </c:lineChart>
      <c:dateAx>
        <c:axId val="37453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31484502446982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539976"/>
        <c:crossesAt val="0"/>
        <c:auto val="1"/>
        <c:lblOffset val="100"/>
        <c:baseTimeUnit val="days"/>
      </c:dateAx>
      <c:valAx>
        <c:axId val="3745399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400" b="1" i="0" u="none" strike="noStrike" baseline="0">
                    <a:solidFill>
                      <a:srgbClr val="000000"/>
                    </a:solidFill>
                    <a:latin typeface="Eras Demi ITC" pitchFamily="34" charset="0"/>
                    <a:ea typeface="Arial"/>
                    <a:cs typeface="Arial"/>
                  </a:defRPr>
                </a:pPr>
                <a:r>
                  <a:rPr lang="en-US" sz="1400">
                    <a:latin typeface="Eras Demi ITC" pitchFamily="34" charset="0"/>
                  </a:rPr>
                  <a:t>Mosquito Count </a:t>
                </a:r>
              </a:p>
            </c:rich>
          </c:tx>
          <c:layout>
            <c:manualLayout>
              <c:xMode val="edge"/>
              <c:yMode val="edge"/>
              <c:x val="1.1098779134295461E-2"/>
              <c:y val="0.376835236541598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539400"/>
        <c:crosses val="autoZero"/>
        <c:crossBetween val="between"/>
        <c:majorUnit val="10"/>
        <c:minorUnit val="2"/>
      </c:valAx>
      <c:spPr>
        <a:gradFill>
          <a:gsLst>
            <a:gs pos="75000">
              <a:schemeClr val="bg1">
                <a:lumMod val="85000"/>
              </a:schemeClr>
            </a:gs>
            <a:gs pos="65000">
              <a:sysClr val="windowText" lastClr="000000">
                <a:alpha val="7000"/>
              </a:sysClr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090997913520756E-2"/>
          <c:y val="8.8098039893335825E-2"/>
          <c:w val="0.85702911236041279"/>
          <c:h val="5.4072910917338804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alphaModFix amt="22000"/>
      </a:blip>
      <a:srcRect/>
      <a:stretch>
        <a:fillRect/>
      </a:stretch>
    </a:blipFill>
    <a:ln w="9525">
      <a:noFill/>
    </a:ln>
    <a:scene3d>
      <a:camera prst="orthographicFront"/>
      <a:lightRig rig="threePt" dir="t"/>
    </a:scene3d>
    <a:sp3d>
      <a:bevelT/>
    </a:sp3d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13244543102534E-2"/>
          <c:y val="2.9907558455682437E-2"/>
          <c:w val="0.80799112097669268"/>
          <c:h val="0.87765089722684708"/>
        </c:manualLayout>
      </c:layout>
      <c:barChart>
        <c:barDir val="col"/>
        <c:grouping val="stacked"/>
        <c:varyColors val="0"/>
        <c:ser>
          <c:idx val="0"/>
          <c:order val="0"/>
          <c:tx>
            <c:v>City Total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'City vs. tarsalis'!$J$9:$J$122</c:f>
              <c:numCache>
                <c:formatCode>m/d;@</c:formatCode>
                <c:ptCount val="114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</c:numCache>
            </c:numRef>
          </c:cat>
          <c:val>
            <c:numRef>
              <c:f>'City vs. tarsalis'!$Z$9:$Z$122</c:f>
              <c:numCache>
                <c:formatCode>General</c:formatCode>
                <c:ptCount val="114"/>
                <c:pt idx="0">
                  <c:v>93</c:v>
                </c:pt>
                <c:pt idx="1">
                  <c:v>998</c:v>
                </c:pt>
                <c:pt idx="2">
                  <c:v>998</c:v>
                </c:pt>
                <c:pt idx="3">
                  <c:v>998</c:v>
                </c:pt>
                <c:pt idx="4">
                  <c:v>516</c:v>
                </c:pt>
                <c:pt idx="5">
                  <c:v>371</c:v>
                </c:pt>
                <c:pt idx="6">
                  <c:v>603</c:v>
                </c:pt>
                <c:pt idx="7">
                  <c:v>209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1686</c:v>
                </c:pt>
                <c:pt idx="13">
                  <c:v>402</c:v>
                </c:pt>
                <c:pt idx="14">
                  <c:v>127</c:v>
                </c:pt>
                <c:pt idx="15">
                  <c:v>692</c:v>
                </c:pt>
                <c:pt idx="16">
                  <c:v>675</c:v>
                </c:pt>
                <c:pt idx="17">
                  <c:v>675</c:v>
                </c:pt>
                <c:pt idx="18">
                  <c:v>1277</c:v>
                </c:pt>
                <c:pt idx="19">
                  <c:v>120</c:v>
                </c:pt>
                <c:pt idx="20">
                  <c:v>414</c:v>
                </c:pt>
                <c:pt idx="21">
                  <c:v>512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2174</c:v>
                </c:pt>
                <c:pt idx="26">
                  <c:v>830</c:v>
                </c:pt>
                <c:pt idx="27">
                  <c:v>989</c:v>
                </c:pt>
                <c:pt idx="28">
                  <c:v>698</c:v>
                </c:pt>
                <c:pt idx="29">
                  <c:v>452.01</c:v>
                </c:pt>
                <c:pt idx="30">
                  <c:v>452.01</c:v>
                </c:pt>
                <c:pt idx="31">
                  <c:v>451.01</c:v>
                </c:pt>
                <c:pt idx="32">
                  <c:v>2109</c:v>
                </c:pt>
                <c:pt idx="33">
                  <c:v>465</c:v>
                </c:pt>
                <c:pt idx="34">
                  <c:v>1449</c:v>
                </c:pt>
                <c:pt idx="35">
                  <c:v>2024</c:v>
                </c:pt>
                <c:pt idx="36">
                  <c:v>1624</c:v>
                </c:pt>
                <c:pt idx="37">
                  <c:v>1625</c:v>
                </c:pt>
                <c:pt idx="38">
                  <c:v>1625</c:v>
                </c:pt>
                <c:pt idx="39">
                  <c:v>6220</c:v>
                </c:pt>
                <c:pt idx="40">
                  <c:v>2215</c:v>
                </c:pt>
                <c:pt idx="41">
                  <c:v>4256</c:v>
                </c:pt>
                <c:pt idx="42">
                  <c:v>1251</c:v>
                </c:pt>
                <c:pt idx="43">
                  <c:v>997.01</c:v>
                </c:pt>
                <c:pt idx="44">
                  <c:v>890</c:v>
                </c:pt>
                <c:pt idx="45">
                  <c:v>890</c:v>
                </c:pt>
                <c:pt idx="46">
                  <c:v>1798</c:v>
                </c:pt>
                <c:pt idx="47">
                  <c:v>964</c:v>
                </c:pt>
                <c:pt idx="48">
                  <c:v>875</c:v>
                </c:pt>
                <c:pt idx="49">
                  <c:v>2244</c:v>
                </c:pt>
                <c:pt idx="50">
                  <c:v>561</c:v>
                </c:pt>
                <c:pt idx="51">
                  <c:v>561</c:v>
                </c:pt>
                <c:pt idx="52">
                  <c:v>561</c:v>
                </c:pt>
                <c:pt idx="53">
                  <c:v>2361</c:v>
                </c:pt>
                <c:pt idx="54">
                  <c:v>436</c:v>
                </c:pt>
                <c:pt idx="55">
                  <c:v>170</c:v>
                </c:pt>
                <c:pt idx="56">
                  <c:v>979</c:v>
                </c:pt>
                <c:pt idx="57">
                  <c:v>420</c:v>
                </c:pt>
                <c:pt idx="58">
                  <c:v>451</c:v>
                </c:pt>
                <c:pt idx="59">
                  <c:v>451</c:v>
                </c:pt>
                <c:pt idx="60">
                  <c:v>1171</c:v>
                </c:pt>
                <c:pt idx="61">
                  <c:v>154</c:v>
                </c:pt>
                <c:pt idx="62">
                  <c:v>65</c:v>
                </c:pt>
                <c:pt idx="63">
                  <c:v>414</c:v>
                </c:pt>
                <c:pt idx="64">
                  <c:v>633</c:v>
                </c:pt>
                <c:pt idx="65">
                  <c:v>633</c:v>
                </c:pt>
                <c:pt idx="66">
                  <c:v>633</c:v>
                </c:pt>
                <c:pt idx="67">
                  <c:v>889</c:v>
                </c:pt>
                <c:pt idx="68">
                  <c:v>232</c:v>
                </c:pt>
                <c:pt idx="69">
                  <c:v>80</c:v>
                </c:pt>
                <c:pt idx="70">
                  <c:v>252</c:v>
                </c:pt>
                <c:pt idx="71">
                  <c:v>293</c:v>
                </c:pt>
                <c:pt idx="72">
                  <c:v>199</c:v>
                </c:pt>
                <c:pt idx="73">
                  <c:v>199</c:v>
                </c:pt>
                <c:pt idx="74">
                  <c:v>538</c:v>
                </c:pt>
                <c:pt idx="75">
                  <c:v>222</c:v>
                </c:pt>
                <c:pt idx="76">
                  <c:v>271</c:v>
                </c:pt>
                <c:pt idx="77">
                  <c:v>131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471</c:v>
                </c:pt>
                <c:pt idx="82">
                  <c:v>118</c:v>
                </c:pt>
                <c:pt idx="83">
                  <c:v>160</c:v>
                </c:pt>
                <c:pt idx="84">
                  <c:v>79</c:v>
                </c:pt>
                <c:pt idx="85">
                  <c:v>203</c:v>
                </c:pt>
                <c:pt idx="86">
                  <c:v>203</c:v>
                </c:pt>
                <c:pt idx="87">
                  <c:v>203</c:v>
                </c:pt>
                <c:pt idx="88">
                  <c:v>223</c:v>
                </c:pt>
                <c:pt idx="89">
                  <c:v>184</c:v>
                </c:pt>
                <c:pt idx="90">
                  <c:v>105</c:v>
                </c:pt>
                <c:pt idx="91">
                  <c:v>219</c:v>
                </c:pt>
                <c:pt idx="92">
                  <c:v>224</c:v>
                </c:pt>
                <c:pt idx="93">
                  <c:v>224</c:v>
                </c:pt>
                <c:pt idx="94">
                  <c:v>224</c:v>
                </c:pt>
                <c:pt idx="95">
                  <c:v>140</c:v>
                </c:pt>
                <c:pt idx="96">
                  <c:v>23</c:v>
                </c:pt>
                <c:pt idx="97">
                  <c:v>56</c:v>
                </c:pt>
                <c:pt idx="98">
                  <c:v>167</c:v>
                </c:pt>
                <c:pt idx="99">
                  <c:v>191</c:v>
                </c:pt>
                <c:pt idx="100">
                  <c:v>143</c:v>
                </c:pt>
                <c:pt idx="101">
                  <c:v>143</c:v>
                </c:pt>
                <c:pt idx="102">
                  <c:v>452</c:v>
                </c:pt>
                <c:pt idx="103">
                  <c:v>111</c:v>
                </c:pt>
                <c:pt idx="104">
                  <c:v>124</c:v>
                </c:pt>
                <c:pt idx="105">
                  <c:v>103</c:v>
                </c:pt>
                <c:pt idx="106">
                  <c:v>92</c:v>
                </c:pt>
                <c:pt idx="107">
                  <c:v>574</c:v>
                </c:pt>
                <c:pt idx="108">
                  <c:v>574</c:v>
                </c:pt>
                <c:pt idx="109">
                  <c:v>574</c:v>
                </c:pt>
                <c:pt idx="110">
                  <c:v>165</c:v>
                </c:pt>
                <c:pt idx="111">
                  <c:v>165</c:v>
                </c:pt>
                <c:pt idx="112">
                  <c:v>106</c:v>
                </c:pt>
                <c:pt idx="113">
                  <c:v>172</c:v>
                </c:pt>
              </c:numCache>
            </c:numRef>
          </c:val>
        </c:ser>
        <c:ser>
          <c:idx val="1"/>
          <c:order val="1"/>
          <c:tx>
            <c:v>Tarsalis Total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'City vs. tarsalis'!$J$9:$J$122</c:f>
              <c:numCache>
                <c:formatCode>m/d;@</c:formatCode>
                <c:ptCount val="114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</c:numCache>
            </c:numRef>
          </c:cat>
          <c:val>
            <c:numRef>
              <c:f>'City vs. tarsalis'!$M$9:$M$122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19</c:v>
                </c:pt>
                <c:pt idx="20">
                  <c:v>36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0.99</c:v>
                </c:pt>
                <c:pt idx="30">
                  <c:v>0.99</c:v>
                </c:pt>
                <c:pt idx="31">
                  <c:v>1.9900000000000002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1.9900000000000002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119</c:v>
                </c:pt>
                <c:pt idx="48">
                  <c:v>208</c:v>
                </c:pt>
                <c:pt idx="49">
                  <c:v>208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269</c:v>
                </c:pt>
                <c:pt idx="54">
                  <c:v>133</c:v>
                </c:pt>
                <c:pt idx="55">
                  <c:v>420</c:v>
                </c:pt>
                <c:pt idx="56">
                  <c:v>429</c:v>
                </c:pt>
                <c:pt idx="57">
                  <c:v>278</c:v>
                </c:pt>
                <c:pt idx="58">
                  <c:v>247</c:v>
                </c:pt>
                <c:pt idx="59">
                  <c:v>247</c:v>
                </c:pt>
                <c:pt idx="60">
                  <c:v>247</c:v>
                </c:pt>
                <c:pt idx="61">
                  <c:v>194</c:v>
                </c:pt>
                <c:pt idx="62">
                  <c:v>355</c:v>
                </c:pt>
                <c:pt idx="63">
                  <c:v>131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90</c:v>
                </c:pt>
                <c:pt idx="69">
                  <c:v>66</c:v>
                </c:pt>
                <c:pt idx="70">
                  <c:v>52</c:v>
                </c:pt>
                <c:pt idx="71">
                  <c:v>59</c:v>
                </c:pt>
                <c:pt idx="72">
                  <c:v>153</c:v>
                </c:pt>
                <c:pt idx="73">
                  <c:v>153</c:v>
                </c:pt>
                <c:pt idx="74">
                  <c:v>122</c:v>
                </c:pt>
                <c:pt idx="75">
                  <c:v>17</c:v>
                </c:pt>
                <c:pt idx="76">
                  <c:v>30</c:v>
                </c:pt>
                <c:pt idx="77">
                  <c:v>51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343</c:v>
                </c:pt>
                <c:pt idx="82">
                  <c:v>95</c:v>
                </c:pt>
                <c:pt idx="83">
                  <c:v>114</c:v>
                </c:pt>
                <c:pt idx="84">
                  <c:v>76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125</c:v>
                </c:pt>
                <c:pt idx="89">
                  <c:v>99</c:v>
                </c:pt>
                <c:pt idx="90">
                  <c:v>33</c:v>
                </c:pt>
                <c:pt idx="91">
                  <c:v>84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30</c:v>
                </c:pt>
                <c:pt idx="96">
                  <c:v>3</c:v>
                </c:pt>
                <c:pt idx="97">
                  <c:v>21</c:v>
                </c:pt>
                <c:pt idx="98">
                  <c:v>58</c:v>
                </c:pt>
                <c:pt idx="99">
                  <c:v>58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</c:v>
                </c:pt>
                <c:pt idx="104">
                  <c:v>7</c:v>
                </c:pt>
                <c:pt idx="105">
                  <c:v>4</c:v>
                </c:pt>
                <c:pt idx="106">
                  <c:v>9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23</c:v>
                </c:pt>
                <c:pt idx="11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102792"/>
        <c:axId val="375496712"/>
      </c:barChart>
      <c:dateAx>
        <c:axId val="375102792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4967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549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02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233074361757"/>
          <c:y val="0.43882544861337686"/>
          <c:w val="0.10765815760266165"/>
          <c:h val="7.01468189233279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Trollwood Trap (#1) vs. City Trap Average</a:t>
            </a:r>
          </a:p>
        </c:rich>
      </c:tx>
      <c:layout>
        <c:manualLayout>
          <c:xMode val="edge"/>
          <c:yMode val="edge"/>
          <c:x val="0.3407325194228885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8.9722675367065449E-2"/>
          <c:w val="0.92008879023308165"/>
          <c:h val="0.79445350734094256"/>
        </c:manualLayout>
      </c:layout>
      <c:lineChart>
        <c:grouping val="standard"/>
        <c:varyColors val="0"/>
        <c:ser>
          <c:idx val="0"/>
          <c:order val="0"/>
          <c:tx>
            <c:v>Trap 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1'!$T$20:$T$152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39.67</c:v>
                </c:pt>
                <c:pt idx="19">
                  <c:v>39.67</c:v>
                </c:pt>
                <c:pt idx="20">
                  <c:v>39.67</c:v>
                </c:pt>
                <c:pt idx="21">
                  <c:v>20</c:v>
                </c:pt>
                <c:pt idx="22">
                  <c:v>15</c:v>
                </c:pt>
                <c:pt idx="23">
                  <c:v>3</c:v>
                </c:pt>
                <c:pt idx="24">
                  <c:v>11</c:v>
                </c:pt>
                <c:pt idx="25">
                  <c:v>3.67</c:v>
                </c:pt>
                <c:pt idx="26">
                  <c:v>3.67</c:v>
                </c:pt>
                <c:pt idx="27">
                  <c:v>3.67</c:v>
                </c:pt>
                <c:pt idx="28">
                  <c:v>24</c:v>
                </c:pt>
                <c:pt idx="29">
                  <c:v>4</c:v>
                </c:pt>
                <c:pt idx="30">
                  <c:v>4</c:v>
                </c:pt>
                <c:pt idx="31">
                  <c:v>15</c:v>
                </c:pt>
                <c:pt idx="32">
                  <c:v>17.659999999999997</c:v>
                </c:pt>
                <c:pt idx="33">
                  <c:v>17.659999999999997</c:v>
                </c:pt>
                <c:pt idx="34">
                  <c:v>17.659999999999997</c:v>
                </c:pt>
                <c:pt idx="35">
                  <c:v>13</c:v>
                </c:pt>
                <c:pt idx="36">
                  <c:v>13</c:v>
                </c:pt>
                <c:pt idx="37">
                  <c:v>3</c:v>
                </c:pt>
                <c:pt idx="38">
                  <c:v>27</c:v>
                </c:pt>
                <c:pt idx="39">
                  <c:v>27.319999999999993</c:v>
                </c:pt>
                <c:pt idx="40">
                  <c:v>27.319999999999993</c:v>
                </c:pt>
                <c:pt idx="41">
                  <c:v>27.319999999999993</c:v>
                </c:pt>
                <c:pt idx="42">
                  <c:v>16</c:v>
                </c:pt>
                <c:pt idx="43">
                  <c:v>41</c:v>
                </c:pt>
                <c:pt idx="44">
                  <c:v>19</c:v>
                </c:pt>
                <c:pt idx="45">
                  <c:v>103</c:v>
                </c:pt>
                <c:pt idx="46">
                  <c:v>239.5</c:v>
                </c:pt>
                <c:pt idx="47">
                  <c:v>239.5</c:v>
                </c:pt>
                <c:pt idx="48">
                  <c:v>239.5</c:v>
                </c:pt>
                <c:pt idx="49">
                  <c:v>239.5</c:v>
                </c:pt>
                <c:pt idx="50">
                  <c:v>802</c:v>
                </c:pt>
                <c:pt idx="51">
                  <c:v>308</c:v>
                </c:pt>
                <c:pt idx="52">
                  <c:v>396</c:v>
                </c:pt>
                <c:pt idx="53">
                  <c:v>206.63000000000002</c:v>
                </c:pt>
                <c:pt idx="54">
                  <c:v>206.63000000000002</c:v>
                </c:pt>
                <c:pt idx="55">
                  <c:v>206.63000000000002</c:v>
                </c:pt>
                <c:pt idx="56">
                  <c:v>112</c:v>
                </c:pt>
                <c:pt idx="57">
                  <c:v>0</c:v>
                </c:pt>
                <c:pt idx="58">
                  <c:v>136</c:v>
                </c:pt>
                <c:pt idx="59">
                  <c:v>68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129</c:v>
                </c:pt>
                <c:pt idx="64">
                  <c:v>66</c:v>
                </c:pt>
                <c:pt idx="65">
                  <c:v>171</c:v>
                </c:pt>
                <c:pt idx="66">
                  <c:v>91</c:v>
                </c:pt>
                <c:pt idx="67">
                  <c:v>76.319999999999993</c:v>
                </c:pt>
                <c:pt idx="68">
                  <c:v>76.319999999999993</c:v>
                </c:pt>
                <c:pt idx="69">
                  <c:v>76.319999999999993</c:v>
                </c:pt>
                <c:pt idx="70">
                  <c:v>479</c:v>
                </c:pt>
                <c:pt idx="71">
                  <c:v>290</c:v>
                </c:pt>
                <c:pt idx="72">
                  <c:v>566</c:v>
                </c:pt>
                <c:pt idx="73">
                  <c:v>272</c:v>
                </c:pt>
                <c:pt idx="74">
                  <c:v>120.32</c:v>
                </c:pt>
                <c:pt idx="75">
                  <c:v>120.32</c:v>
                </c:pt>
                <c:pt idx="76">
                  <c:v>120.32</c:v>
                </c:pt>
                <c:pt idx="77">
                  <c:v>24</c:v>
                </c:pt>
                <c:pt idx="78">
                  <c:v>19</c:v>
                </c:pt>
                <c:pt idx="79">
                  <c:v>85</c:v>
                </c:pt>
                <c:pt idx="80">
                  <c:v>72</c:v>
                </c:pt>
                <c:pt idx="81">
                  <c:v>39.599999999999994</c:v>
                </c:pt>
                <c:pt idx="82">
                  <c:v>39.599999999999994</c:v>
                </c:pt>
                <c:pt idx="83">
                  <c:v>39.599999999999994</c:v>
                </c:pt>
                <c:pt idx="84">
                  <c:v>498</c:v>
                </c:pt>
                <c:pt idx="85">
                  <c:v>554</c:v>
                </c:pt>
                <c:pt idx="86">
                  <c:v>653</c:v>
                </c:pt>
                <c:pt idx="87">
                  <c:v>538</c:v>
                </c:pt>
                <c:pt idx="88">
                  <c:v>263.66000000000003</c:v>
                </c:pt>
                <c:pt idx="89">
                  <c:v>263.66000000000003</c:v>
                </c:pt>
                <c:pt idx="90">
                  <c:v>263.66000000000003</c:v>
                </c:pt>
                <c:pt idx="91">
                  <c:v>150</c:v>
                </c:pt>
                <c:pt idx="92">
                  <c:v>263</c:v>
                </c:pt>
                <c:pt idx="93">
                  <c:v>202</c:v>
                </c:pt>
                <c:pt idx="94">
                  <c:v>137</c:v>
                </c:pt>
                <c:pt idx="95">
                  <c:v>71.319999999999993</c:v>
                </c:pt>
                <c:pt idx="96">
                  <c:v>71.319999999999993</c:v>
                </c:pt>
                <c:pt idx="97">
                  <c:v>71.319999999999993</c:v>
                </c:pt>
                <c:pt idx="98">
                  <c:v>32</c:v>
                </c:pt>
                <c:pt idx="99">
                  <c:v>144</c:v>
                </c:pt>
                <c:pt idx="100">
                  <c:v>67</c:v>
                </c:pt>
                <c:pt idx="101">
                  <c:v>117</c:v>
                </c:pt>
                <c:pt idx="102">
                  <c:v>40.64</c:v>
                </c:pt>
                <c:pt idx="103">
                  <c:v>40.64</c:v>
                </c:pt>
                <c:pt idx="104">
                  <c:v>40.64</c:v>
                </c:pt>
                <c:pt idx="105">
                  <c:v>15</c:v>
                </c:pt>
                <c:pt idx="106">
                  <c:v>10</c:v>
                </c:pt>
                <c:pt idx="107">
                  <c:v>13</c:v>
                </c:pt>
                <c:pt idx="108">
                  <c:v>14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14</c:v>
                </c:pt>
                <c:pt idx="114">
                  <c:v>0</c:v>
                </c:pt>
                <c:pt idx="115">
                  <c:v>2</c:v>
                </c:pt>
                <c:pt idx="116">
                  <c:v>6.67</c:v>
                </c:pt>
                <c:pt idx="117">
                  <c:v>6.67</c:v>
                </c:pt>
                <c:pt idx="118">
                  <c:v>6.67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Info.'!$G$2:$G$150</c:f>
              <c:numCache>
                <c:formatCode>General</c:formatCode>
                <c:ptCount val="149"/>
                <c:pt idx="18" formatCode="0.0">
                  <c:v>0.9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0.65</c:v>
                </c:pt>
                <c:pt idx="23" formatCode="0.0">
                  <c:v>0.23</c:v>
                </c:pt>
                <c:pt idx="24" formatCode="0.0">
                  <c:v>0.4</c:v>
                </c:pt>
                <c:pt idx="25" formatCode="0.0">
                  <c:v>0.13500000000000001</c:v>
                </c:pt>
                <c:pt idx="26" formatCode="0.0">
                  <c:v>0.48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0.95</c:v>
                </c:pt>
                <c:pt idx="31" formatCode="0.0">
                  <c:v>0.96</c:v>
                </c:pt>
                <c:pt idx="32" formatCode="0.0">
                  <c:v>4.07</c:v>
                </c:pt>
                <c:pt idx="33" formatCode="0.0">
                  <c:v>6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19.03</c:v>
                </c:pt>
                <c:pt idx="37" formatCode="0.0">
                  <c:v>12.8</c:v>
                </c:pt>
                <c:pt idx="38" formatCode="0.0">
                  <c:v>12.090909090909092</c:v>
                </c:pt>
                <c:pt idx="39" formatCode="0.0">
                  <c:v>5.7</c:v>
                </c:pt>
                <c:pt idx="40" formatCode="0.0">
                  <c:v>8.41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5.95</c:v>
                </c:pt>
                <c:pt idx="44" formatCode="0.0">
                  <c:v>22.1</c:v>
                </c:pt>
                <c:pt idx="45" formatCode="0.0">
                  <c:v>9.5</c:v>
                </c:pt>
                <c:pt idx="46" formatCode="0.0">
                  <c:v>5.44</c:v>
                </c:pt>
                <c:pt idx="47" formatCode="0.0">
                  <c:v>8.1999999999999993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12.22</c:v>
                </c:pt>
                <c:pt idx="51" formatCode="0.0">
                  <c:v>10.090909090909092</c:v>
                </c:pt>
                <c:pt idx="52" formatCode="0.0">
                  <c:v>3.27</c:v>
                </c:pt>
                <c:pt idx="53" formatCode="0.0">
                  <c:v>1.7727272727272727</c:v>
                </c:pt>
                <c:pt idx="54" formatCode="0.0">
                  <c:v>14.45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14.5</c:v>
                </c:pt>
                <c:pt idx="58" formatCode="0.0">
                  <c:v>9.4499999999999993</c:v>
                </c:pt>
                <c:pt idx="59" formatCode="0.0">
                  <c:v>14.7</c:v>
                </c:pt>
                <c:pt idx="60" formatCode="0.0">
                  <c:v>11.52</c:v>
                </c:pt>
                <c:pt idx="61" formatCode="0.0">
                  <c:v>69.23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83.05</c:v>
                </c:pt>
                <c:pt idx="67" formatCode="0.0">
                  <c:v>216.59</c:v>
                </c:pt>
                <c:pt idx="68" formatCode="0.0">
                  <c:v>128.5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98.195999999999998</c:v>
                </c:pt>
                <c:pt idx="72" formatCode="0.0">
                  <c:v>66.23</c:v>
                </c:pt>
                <c:pt idx="73" formatCode="0.0">
                  <c:v>58.4</c:v>
                </c:pt>
                <c:pt idx="74" formatCode="0.0">
                  <c:v>54.77</c:v>
                </c:pt>
                <c:pt idx="75" formatCode="0.0">
                  <c:v>19.95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85.02</c:v>
                </c:pt>
                <c:pt idx="79" formatCode="0.0">
                  <c:v>76.290000000000006</c:v>
                </c:pt>
                <c:pt idx="80" formatCode="0.0">
                  <c:v>57.57</c:v>
                </c:pt>
                <c:pt idx="81" formatCode="0.0">
                  <c:v>91.95</c:v>
                </c:pt>
                <c:pt idx="82" formatCode="0.0">
                  <c:v>87.23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41.56</c:v>
                </c:pt>
                <c:pt idx="86" formatCode="0.0">
                  <c:v>158.13999999999999</c:v>
                </c:pt>
                <c:pt idx="87" formatCode="0.0">
                  <c:v>189.27</c:v>
                </c:pt>
                <c:pt idx="88" formatCode="0.0">
                  <c:v>153.86000000000001</c:v>
                </c:pt>
                <c:pt idx="89" formatCode="0.0">
                  <c:v>133.13999999999999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73.599999999999994</c:v>
                </c:pt>
                <c:pt idx="93" formatCode="0.0">
                  <c:v>17.12</c:v>
                </c:pt>
                <c:pt idx="94" formatCode="0.0">
                  <c:v>13.09</c:v>
                </c:pt>
                <c:pt idx="95" formatCode="0.0">
                  <c:v>25.63</c:v>
                </c:pt>
                <c:pt idx="96" formatCode="0.0">
                  <c:v>33.47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17.7</c:v>
                </c:pt>
                <c:pt idx="100" formatCode="0.0">
                  <c:v>126.62</c:v>
                </c:pt>
                <c:pt idx="101" formatCode="0.0">
                  <c:v>133.47</c:v>
                </c:pt>
                <c:pt idx="102" formatCode="0.0">
                  <c:v>137.43</c:v>
                </c:pt>
                <c:pt idx="103" formatCode="0.0">
                  <c:v>102.6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49.54</c:v>
                </c:pt>
                <c:pt idx="107" formatCode="0.0">
                  <c:v>58.1</c:v>
                </c:pt>
                <c:pt idx="108" formatCode="0.0">
                  <c:v>82.14</c:v>
                </c:pt>
                <c:pt idx="109" formatCode="0.0">
                  <c:v>58.27</c:v>
                </c:pt>
                <c:pt idx="110" formatCode="0.0">
                  <c:v>52.82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39.130000000000003</c:v>
                </c:pt>
                <c:pt idx="114" formatCode="0.0">
                  <c:v>25.16</c:v>
                </c:pt>
                <c:pt idx="115" formatCode="0.0">
                  <c:v>69.41</c:v>
                </c:pt>
                <c:pt idx="116" formatCode="0.0">
                  <c:v>44.1</c:v>
                </c:pt>
                <c:pt idx="117" formatCode="0.0">
                  <c:v>55.81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23.3</c:v>
                </c:pt>
                <c:pt idx="121" formatCode="0.0">
                  <c:v>8.33</c:v>
                </c:pt>
                <c:pt idx="122" formatCode="0.0">
                  <c:v>3.45</c:v>
                </c:pt>
                <c:pt idx="123" formatCode="0.0">
                  <c:v>5.09</c:v>
                </c:pt>
                <c:pt idx="124" formatCode="0.0">
                  <c:v>20.5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8.4</c:v>
                </c:pt>
                <c:pt idx="129" formatCode="0.0">
                  <c:v>7.85</c:v>
                </c:pt>
                <c:pt idx="130" formatCode="0.0">
                  <c:v>4.24</c:v>
                </c:pt>
                <c:pt idx="131" formatCode="0.0">
                  <c:v>5.09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6.29</c:v>
                </c:pt>
                <c:pt idx="135" formatCode="0.0">
                  <c:v>2.82</c:v>
                </c:pt>
                <c:pt idx="136" formatCode="0.0">
                  <c:v>1.45</c:v>
                </c:pt>
                <c:pt idx="137" formatCode="0.0">
                  <c:v>0.91</c:v>
                </c:pt>
                <c:pt idx="138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99592"/>
        <c:axId val="375500168"/>
      </c:lineChart>
      <c:dateAx>
        <c:axId val="375499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5001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550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5350734094616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499592"/>
        <c:crosses val="autoZero"/>
        <c:crossBetween val="between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6058"/>
          <c:y val="4.2414355628058717E-2"/>
          <c:w val="0.34073251942288801"/>
          <c:h val="3.91517128874438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1108 41st Avenue North Trap (#2) vs. City Trap Average</a:t>
            </a:r>
          </a:p>
        </c:rich>
      </c:tx>
      <c:layout>
        <c:manualLayout>
          <c:xMode val="edge"/>
          <c:yMode val="edge"/>
          <c:x val="0.27524972253050523"/>
          <c:y val="8.156606851551525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2'!$A$20:$A$152</c:f>
              <c:numCache>
                <c:formatCode>m/d;@</c:formatCode>
                <c:ptCount val="133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</c:numCache>
            </c:numRef>
          </c:cat>
          <c:val>
            <c:numRef>
              <c:f>'Trap 2'!$T$20:$T$152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18</c:v>
                </c:pt>
                <c:pt idx="17">
                  <c:v>36</c:v>
                </c:pt>
                <c:pt idx="18">
                  <c:v>42.66</c:v>
                </c:pt>
                <c:pt idx="19">
                  <c:v>0</c:v>
                </c:pt>
                <c:pt idx="20">
                  <c:v>42.66</c:v>
                </c:pt>
                <c:pt idx="21">
                  <c:v>20</c:v>
                </c:pt>
                <c:pt idx="22">
                  <c:v>37</c:v>
                </c:pt>
                <c:pt idx="23">
                  <c:v>11</c:v>
                </c:pt>
                <c:pt idx="24">
                  <c:v>23</c:v>
                </c:pt>
                <c:pt idx="25">
                  <c:v>6.33</c:v>
                </c:pt>
                <c:pt idx="26">
                  <c:v>6.33</c:v>
                </c:pt>
                <c:pt idx="27">
                  <c:v>6.33</c:v>
                </c:pt>
                <c:pt idx="28">
                  <c:v>22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14.33</c:v>
                </c:pt>
                <c:pt idx="33">
                  <c:v>14.33</c:v>
                </c:pt>
                <c:pt idx="34">
                  <c:v>14.33</c:v>
                </c:pt>
                <c:pt idx="35">
                  <c:v>12</c:v>
                </c:pt>
                <c:pt idx="36">
                  <c:v>0</c:v>
                </c:pt>
                <c:pt idx="37">
                  <c:v>2</c:v>
                </c:pt>
                <c:pt idx="38">
                  <c:v>15</c:v>
                </c:pt>
                <c:pt idx="39">
                  <c:v>18.330000000000002</c:v>
                </c:pt>
                <c:pt idx="40">
                  <c:v>18.330000000000002</c:v>
                </c:pt>
                <c:pt idx="41">
                  <c:v>18.330000000000002</c:v>
                </c:pt>
                <c:pt idx="42">
                  <c:v>11</c:v>
                </c:pt>
                <c:pt idx="43">
                  <c:v>26</c:v>
                </c:pt>
                <c:pt idx="44">
                  <c:v>24</c:v>
                </c:pt>
                <c:pt idx="45">
                  <c:v>108</c:v>
                </c:pt>
                <c:pt idx="46">
                  <c:v>279</c:v>
                </c:pt>
                <c:pt idx="47">
                  <c:v>279</c:v>
                </c:pt>
                <c:pt idx="48">
                  <c:v>279</c:v>
                </c:pt>
                <c:pt idx="49">
                  <c:v>279</c:v>
                </c:pt>
                <c:pt idx="50">
                  <c:v>448</c:v>
                </c:pt>
                <c:pt idx="51">
                  <c:v>435</c:v>
                </c:pt>
                <c:pt idx="52">
                  <c:v>259</c:v>
                </c:pt>
                <c:pt idx="53">
                  <c:v>203.31000000000003</c:v>
                </c:pt>
                <c:pt idx="54">
                  <c:v>203.31000000000003</c:v>
                </c:pt>
                <c:pt idx="55">
                  <c:v>203.31000000000003</c:v>
                </c:pt>
                <c:pt idx="56">
                  <c:v>167</c:v>
                </c:pt>
                <c:pt idx="57">
                  <c:v>171</c:v>
                </c:pt>
                <c:pt idx="58">
                  <c:v>124</c:v>
                </c:pt>
                <c:pt idx="59">
                  <c:v>22</c:v>
                </c:pt>
                <c:pt idx="60">
                  <c:v>219.99</c:v>
                </c:pt>
                <c:pt idx="61">
                  <c:v>219.99</c:v>
                </c:pt>
                <c:pt idx="62">
                  <c:v>219.99</c:v>
                </c:pt>
                <c:pt idx="63">
                  <c:v>142</c:v>
                </c:pt>
                <c:pt idx="64">
                  <c:v>67</c:v>
                </c:pt>
                <c:pt idx="65">
                  <c:v>231</c:v>
                </c:pt>
                <c:pt idx="66">
                  <c:v>266</c:v>
                </c:pt>
                <c:pt idx="67">
                  <c:v>34.67</c:v>
                </c:pt>
                <c:pt idx="68">
                  <c:v>34.67</c:v>
                </c:pt>
                <c:pt idx="69">
                  <c:v>34.67</c:v>
                </c:pt>
                <c:pt idx="70">
                  <c:v>110</c:v>
                </c:pt>
                <c:pt idx="71">
                  <c:v>274</c:v>
                </c:pt>
                <c:pt idx="72">
                  <c:v>262</c:v>
                </c:pt>
                <c:pt idx="73">
                  <c:v>224</c:v>
                </c:pt>
                <c:pt idx="74">
                  <c:v>94.99</c:v>
                </c:pt>
                <c:pt idx="75">
                  <c:v>94.99</c:v>
                </c:pt>
                <c:pt idx="76">
                  <c:v>94.99</c:v>
                </c:pt>
                <c:pt idx="77">
                  <c:v>3</c:v>
                </c:pt>
                <c:pt idx="78">
                  <c:v>14</c:v>
                </c:pt>
                <c:pt idx="79">
                  <c:v>32</c:v>
                </c:pt>
                <c:pt idx="80">
                  <c:v>52</c:v>
                </c:pt>
                <c:pt idx="81">
                  <c:v>19.329999999999998</c:v>
                </c:pt>
                <c:pt idx="82">
                  <c:v>19.329999999999998</c:v>
                </c:pt>
                <c:pt idx="83">
                  <c:v>19.329999999999998</c:v>
                </c:pt>
                <c:pt idx="84">
                  <c:v>298</c:v>
                </c:pt>
                <c:pt idx="85">
                  <c:v>142</c:v>
                </c:pt>
                <c:pt idx="86">
                  <c:v>326</c:v>
                </c:pt>
                <c:pt idx="87">
                  <c:v>185</c:v>
                </c:pt>
                <c:pt idx="88">
                  <c:v>62.66</c:v>
                </c:pt>
                <c:pt idx="89">
                  <c:v>62.66</c:v>
                </c:pt>
                <c:pt idx="90">
                  <c:v>62.66</c:v>
                </c:pt>
                <c:pt idx="91">
                  <c:v>109</c:v>
                </c:pt>
                <c:pt idx="92">
                  <c:v>151</c:v>
                </c:pt>
                <c:pt idx="93">
                  <c:v>246</c:v>
                </c:pt>
                <c:pt idx="94">
                  <c:v>139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270</c:v>
                </c:pt>
                <c:pt idx="100">
                  <c:v>130</c:v>
                </c:pt>
                <c:pt idx="101">
                  <c:v>213</c:v>
                </c:pt>
                <c:pt idx="102">
                  <c:v>66.649999999999991</c:v>
                </c:pt>
                <c:pt idx="103">
                  <c:v>66.649999999999991</c:v>
                </c:pt>
                <c:pt idx="104">
                  <c:v>66.649999999999991</c:v>
                </c:pt>
                <c:pt idx="105">
                  <c:v>34</c:v>
                </c:pt>
                <c:pt idx="106">
                  <c:v>8</c:v>
                </c:pt>
                <c:pt idx="107">
                  <c:v>7</c:v>
                </c:pt>
                <c:pt idx="108">
                  <c:v>33</c:v>
                </c:pt>
                <c:pt idx="109">
                  <c:v>34.25</c:v>
                </c:pt>
                <c:pt idx="110">
                  <c:v>34.25</c:v>
                </c:pt>
                <c:pt idx="111">
                  <c:v>34.25</c:v>
                </c:pt>
                <c:pt idx="112">
                  <c:v>34.25</c:v>
                </c:pt>
                <c:pt idx="113">
                  <c:v>28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12</c:v>
                </c:pt>
                <c:pt idx="120">
                  <c:v>9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25400">
              <a:solidFill>
                <a:srgbClr val="FF00FF"/>
              </a:solidFill>
              <a:prstDash val="solid"/>
            </a:ln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marker>
            <c:symbol val="none"/>
          </c:marker>
          <c:cat>
            <c:numRef>
              <c:f>'Trap 2'!$A$20:$A$152</c:f>
              <c:numCache>
                <c:formatCode>m/d;@</c:formatCode>
                <c:ptCount val="133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503048"/>
        <c:axId val="375503624"/>
      </c:lineChart>
      <c:dateAx>
        <c:axId val="37550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5036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550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 Mosquito</a:t>
                </a:r>
                <a:r>
                  <a:rPr lang="en-US" baseline="0"/>
                  <a:t> </a:t>
                </a: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503048"/>
        <c:crosses val="autoZero"/>
        <c:crossBetween val="between"/>
      </c:valAx>
      <c:spPr>
        <a:gradFill>
          <a:gsLst>
            <a:gs pos="0">
              <a:srgbClr val="FF9900">
                <a:gamma/>
                <a:tint val="31765"/>
                <a:invGamma/>
                <a:alpha val="0"/>
              </a:srgbClr>
            </a:gs>
            <a:gs pos="100000">
              <a:srgbClr val="FF9900"/>
            </a:gs>
            <a:gs pos="100000">
              <a:srgbClr val="FF9900"/>
            </a:gs>
            <a:gs pos="100000">
              <a:srgbClr val="FF9900">
                <a:alpha val="0"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19422863488345"/>
          <c:y val="6.1990212071778177E-2"/>
          <c:w val="0.38512763596009136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101 22nd Avenue North Trap (#3) vs. City Trap Average</a:t>
            </a:r>
          </a:p>
        </c:rich>
      </c:tx>
      <c:layout>
        <c:manualLayout>
          <c:xMode val="edge"/>
          <c:yMode val="edge"/>
          <c:x val="0.2663706992231201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3'!$T$9:$T$133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32.67</c:v>
                </c:pt>
                <c:pt idx="30">
                  <c:v>32.67</c:v>
                </c:pt>
                <c:pt idx="31">
                  <c:v>32.67</c:v>
                </c:pt>
                <c:pt idx="32">
                  <c:v>7</c:v>
                </c:pt>
                <c:pt idx="33">
                  <c:v>10</c:v>
                </c:pt>
                <c:pt idx="34">
                  <c:v>0</c:v>
                </c:pt>
                <c:pt idx="35">
                  <c:v>16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34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18.990000000000002</c:v>
                </c:pt>
                <c:pt idx="44">
                  <c:v>18.990000000000002</c:v>
                </c:pt>
                <c:pt idx="45">
                  <c:v>18.990000000000002</c:v>
                </c:pt>
                <c:pt idx="46">
                  <c:v>3</c:v>
                </c:pt>
                <c:pt idx="47">
                  <c:v>0</c:v>
                </c:pt>
                <c:pt idx="48">
                  <c:v>5</c:v>
                </c:pt>
                <c:pt idx="49">
                  <c:v>9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5</c:v>
                </c:pt>
                <c:pt idx="54">
                  <c:v>6</c:v>
                </c:pt>
                <c:pt idx="55">
                  <c:v>10</c:v>
                </c:pt>
                <c:pt idx="56">
                  <c:v>119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91</c:v>
                </c:pt>
                <c:pt idx="62">
                  <c:v>183</c:v>
                </c:pt>
                <c:pt idx="63">
                  <c:v>36</c:v>
                </c:pt>
                <c:pt idx="64">
                  <c:v>44.319999999999993</c:v>
                </c:pt>
                <c:pt idx="65">
                  <c:v>44.319999999999993</c:v>
                </c:pt>
                <c:pt idx="66">
                  <c:v>44.319999999999993</c:v>
                </c:pt>
                <c:pt idx="67">
                  <c:v>18</c:v>
                </c:pt>
                <c:pt idx="68">
                  <c:v>37</c:v>
                </c:pt>
                <c:pt idx="69">
                  <c:v>19</c:v>
                </c:pt>
                <c:pt idx="70">
                  <c:v>13</c:v>
                </c:pt>
                <c:pt idx="71">
                  <c:v>46.989999999999995</c:v>
                </c:pt>
                <c:pt idx="72">
                  <c:v>46.989999999999995</c:v>
                </c:pt>
                <c:pt idx="73">
                  <c:v>46.989999999999995</c:v>
                </c:pt>
                <c:pt idx="74">
                  <c:v>0</c:v>
                </c:pt>
                <c:pt idx="75">
                  <c:v>16</c:v>
                </c:pt>
                <c:pt idx="76">
                  <c:v>43</c:v>
                </c:pt>
                <c:pt idx="77">
                  <c:v>30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27</c:v>
                </c:pt>
                <c:pt idx="82">
                  <c:v>31</c:v>
                </c:pt>
                <c:pt idx="83">
                  <c:v>76</c:v>
                </c:pt>
                <c:pt idx="84">
                  <c:v>68</c:v>
                </c:pt>
                <c:pt idx="85">
                  <c:v>20.75</c:v>
                </c:pt>
                <c:pt idx="86">
                  <c:v>21.75</c:v>
                </c:pt>
                <c:pt idx="87">
                  <c:v>22.75</c:v>
                </c:pt>
                <c:pt idx="88">
                  <c:v>23.75</c:v>
                </c:pt>
                <c:pt idx="89">
                  <c:v>12</c:v>
                </c:pt>
                <c:pt idx="90">
                  <c:v>8</c:v>
                </c:pt>
                <c:pt idx="91">
                  <c:v>27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74</c:v>
                </c:pt>
                <c:pt idx="96">
                  <c:v>90</c:v>
                </c:pt>
                <c:pt idx="97">
                  <c:v>109</c:v>
                </c:pt>
                <c:pt idx="98">
                  <c:v>32</c:v>
                </c:pt>
                <c:pt idx="99">
                  <c:v>12.33</c:v>
                </c:pt>
                <c:pt idx="100">
                  <c:v>12.33</c:v>
                </c:pt>
                <c:pt idx="101">
                  <c:v>12.33</c:v>
                </c:pt>
                <c:pt idx="102">
                  <c:v>25</c:v>
                </c:pt>
                <c:pt idx="103">
                  <c:v>58</c:v>
                </c:pt>
                <c:pt idx="104">
                  <c:v>37</c:v>
                </c:pt>
                <c:pt idx="105">
                  <c:v>27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40</c:v>
                </c:pt>
                <c:pt idx="110">
                  <c:v>89</c:v>
                </c:pt>
                <c:pt idx="111">
                  <c:v>49</c:v>
                </c:pt>
                <c:pt idx="112">
                  <c:v>50</c:v>
                </c:pt>
                <c:pt idx="113">
                  <c:v>13.98</c:v>
                </c:pt>
                <c:pt idx="114">
                  <c:v>13.98</c:v>
                </c:pt>
                <c:pt idx="115">
                  <c:v>13.98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12</c:v>
                </c:pt>
                <c:pt idx="120">
                  <c:v>8.25</c:v>
                </c:pt>
                <c:pt idx="121">
                  <c:v>8.25</c:v>
                </c:pt>
                <c:pt idx="122">
                  <c:v>8.25</c:v>
                </c:pt>
                <c:pt idx="123">
                  <c:v>8.25</c:v>
                </c:pt>
                <c:pt idx="1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51240"/>
        <c:axId val="375751816"/>
      </c:lineChart>
      <c:dateAx>
        <c:axId val="37575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518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575181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5124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1"/>
        <c:txPr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516093229748708"/>
          <c:y val="6.6884176182707977E-2"/>
          <c:w val="0.26392896781358938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1319 12th St. N Trap (#4) vs. City Trap Average</a:t>
            </a:r>
          </a:p>
        </c:rich>
      </c:tx>
      <c:layout>
        <c:manualLayout>
          <c:xMode val="edge"/>
          <c:yMode val="edge"/>
          <c:x val="0.3018867924528946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4'!$A$9:$A$132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4'!$T$9:$T$135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11.99</c:v>
                </c:pt>
                <c:pt idx="30">
                  <c:v>11.99</c:v>
                </c:pt>
                <c:pt idx="31">
                  <c:v>11.99</c:v>
                </c:pt>
                <c:pt idx="32">
                  <c:v>12</c:v>
                </c:pt>
                <c:pt idx="33">
                  <c:v>22</c:v>
                </c:pt>
                <c:pt idx="34">
                  <c:v>4</c:v>
                </c:pt>
                <c:pt idx="35">
                  <c:v>9</c:v>
                </c:pt>
                <c:pt idx="36">
                  <c:v>10.33</c:v>
                </c:pt>
                <c:pt idx="37">
                  <c:v>10.33</c:v>
                </c:pt>
                <c:pt idx="38">
                  <c:v>10.33</c:v>
                </c:pt>
                <c:pt idx="39">
                  <c:v>26</c:v>
                </c:pt>
                <c:pt idx="40">
                  <c:v>15</c:v>
                </c:pt>
                <c:pt idx="41">
                  <c:v>8</c:v>
                </c:pt>
                <c:pt idx="42">
                  <c:v>15</c:v>
                </c:pt>
                <c:pt idx="43">
                  <c:v>16.010000000000002</c:v>
                </c:pt>
                <c:pt idx="44">
                  <c:v>16.010000000000002</c:v>
                </c:pt>
                <c:pt idx="45">
                  <c:v>16.010000000000002</c:v>
                </c:pt>
                <c:pt idx="46">
                  <c:v>12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11.33</c:v>
                </c:pt>
                <c:pt idx="51">
                  <c:v>11.33</c:v>
                </c:pt>
                <c:pt idx="52">
                  <c:v>11.33</c:v>
                </c:pt>
                <c:pt idx="53">
                  <c:v>6</c:v>
                </c:pt>
                <c:pt idx="54">
                  <c:v>13</c:v>
                </c:pt>
                <c:pt idx="55">
                  <c:v>8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180</c:v>
                </c:pt>
                <c:pt idx="62">
                  <c:v>309</c:v>
                </c:pt>
                <c:pt idx="63">
                  <c:v>141</c:v>
                </c:pt>
                <c:pt idx="64">
                  <c:v>69.309999999999988</c:v>
                </c:pt>
                <c:pt idx="65">
                  <c:v>69.309999999999988</c:v>
                </c:pt>
                <c:pt idx="66">
                  <c:v>69.309999999999988</c:v>
                </c:pt>
                <c:pt idx="67">
                  <c:v>69</c:v>
                </c:pt>
                <c:pt idx="68">
                  <c:v>51</c:v>
                </c:pt>
                <c:pt idx="69">
                  <c:v>13</c:v>
                </c:pt>
                <c:pt idx="70">
                  <c:v>8</c:v>
                </c:pt>
                <c:pt idx="71">
                  <c:v>84.32</c:v>
                </c:pt>
                <c:pt idx="72">
                  <c:v>84.32</c:v>
                </c:pt>
                <c:pt idx="73">
                  <c:v>84.32</c:v>
                </c:pt>
                <c:pt idx="74">
                  <c:v>71</c:v>
                </c:pt>
                <c:pt idx="75">
                  <c:v>23</c:v>
                </c:pt>
                <c:pt idx="76">
                  <c:v>100</c:v>
                </c:pt>
                <c:pt idx="77">
                  <c:v>34</c:v>
                </c:pt>
                <c:pt idx="78">
                  <c:v>41.33</c:v>
                </c:pt>
                <c:pt idx="79">
                  <c:v>41.33</c:v>
                </c:pt>
                <c:pt idx="80">
                  <c:v>41.33</c:v>
                </c:pt>
                <c:pt idx="81">
                  <c:v>102</c:v>
                </c:pt>
                <c:pt idx="82">
                  <c:v>68</c:v>
                </c:pt>
                <c:pt idx="83">
                  <c:v>178</c:v>
                </c:pt>
                <c:pt idx="84">
                  <c:v>179</c:v>
                </c:pt>
                <c:pt idx="85">
                  <c:v>65.319999999999993</c:v>
                </c:pt>
                <c:pt idx="86">
                  <c:v>65.319999999999993</c:v>
                </c:pt>
                <c:pt idx="87">
                  <c:v>65.319999999999993</c:v>
                </c:pt>
                <c:pt idx="88">
                  <c:v>23</c:v>
                </c:pt>
                <c:pt idx="89">
                  <c:v>17</c:v>
                </c:pt>
                <c:pt idx="90">
                  <c:v>13</c:v>
                </c:pt>
                <c:pt idx="91">
                  <c:v>15</c:v>
                </c:pt>
                <c:pt idx="92">
                  <c:v>13.3</c:v>
                </c:pt>
                <c:pt idx="93">
                  <c:v>13.3</c:v>
                </c:pt>
                <c:pt idx="94">
                  <c:v>13.3</c:v>
                </c:pt>
                <c:pt idx="95">
                  <c:v>135</c:v>
                </c:pt>
                <c:pt idx="96">
                  <c:v>362</c:v>
                </c:pt>
                <c:pt idx="97">
                  <c:v>215</c:v>
                </c:pt>
                <c:pt idx="98">
                  <c:v>98</c:v>
                </c:pt>
                <c:pt idx="99">
                  <c:v>27.319999999999997</c:v>
                </c:pt>
                <c:pt idx="100">
                  <c:v>27.319999999999997</c:v>
                </c:pt>
                <c:pt idx="101">
                  <c:v>27.319999999999997</c:v>
                </c:pt>
                <c:pt idx="102">
                  <c:v>39</c:v>
                </c:pt>
                <c:pt idx="103">
                  <c:v>99</c:v>
                </c:pt>
                <c:pt idx="104">
                  <c:v>37</c:v>
                </c:pt>
                <c:pt idx="105">
                  <c:v>87</c:v>
                </c:pt>
                <c:pt idx="106">
                  <c:v>33.659999999999997</c:v>
                </c:pt>
                <c:pt idx="107">
                  <c:v>33.659999999999997</c:v>
                </c:pt>
                <c:pt idx="108">
                  <c:v>33.659999999999997</c:v>
                </c:pt>
                <c:pt idx="109">
                  <c:v>16</c:v>
                </c:pt>
                <c:pt idx="110">
                  <c:v>118</c:v>
                </c:pt>
                <c:pt idx="111">
                  <c:v>88</c:v>
                </c:pt>
                <c:pt idx="112">
                  <c:v>23</c:v>
                </c:pt>
                <c:pt idx="113">
                  <c:v>31.650000000000002</c:v>
                </c:pt>
                <c:pt idx="114">
                  <c:v>31.650000000000002</c:v>
                </c:pt>
                <c:pt idx="115">
                  <c:v>31.650000000000002</c:v>
                </c:pt>
                <c:pt idx="116">
                  <c:v>14</c:v>
                </c:pt>
                <c:pt idx="117">
                  <c:v>1</c:v>
                </c:pt>
                <c:pt idx="118">
                  <c:v>2</c:v>
                </c:pt>
                <c:pt idx="119">
                  <c:v>65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3</c:v>
                </c:pt>
                <c:pt idx="125">
                  <c:v>3</c:v>
                </c:pt>
                <c:pt idx="126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53544"/>
        <c:axId val="375754120"/>
      </c:lineChart>
      <c:dateAx>
        <c:axId val="37575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5412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575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5354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1990212071778177E-2"/>
          <c:w val="0.29633740288568688"/>
          <c:h val="3.91517128874434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GPK 1602 43rd Street NW Trap (#5) vs. City Trap Average</a:t>
            </a:r>
          </a:p>
        </c:rich>
      </c:tx>
      <c:layout>
        <c:manualLayout>
          <c:xMode val="edge"/>
          <c:yMode val="edge"/>
          <c:x val="0.2574916759156814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77"/>
        </c:manualLayout>
      </c:layout>
      <c:lineChart>
        <c:grouping val="standard"/>
        <c:varyColors val="0"/>
        <c:ser>
          <c:idx val="0"/>
          <c:order val="0"/>
          <c:tx>
            <c:v>Trap 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5'!$A$9:$A$132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5'!$T$9:$T$132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4.33</c:v>
                </c:pt>
                <c:pt idx="30">
                  <c:v>4.33</c:v>
                </c:pt>
                <c:pt idx="31">
                  <c:v>4.33</c:v>
                </c:pt>
                <c:pt idx="32">
                  <c:v>14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5</c:v>
                </c:pt>
                <c:pt idx="43">
                  <c:v>7.33</c:v>
                </c:pt>
                <c:pt idx="44">
                  <c:v>7.33</c:v>
                </c:pt>
                <c:pt idx="45">
                  <c:v>7.33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0</c:v>
                </c:pt>
                <c:pt idx="56">
                  <c:v>31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129</c:v>
                </c:pt>
                <c:pt idx="62">
                  <c:v>112</c:v>
                </c:pt>
                <c:pt idx="63">
                  <c:v>41</c:v>
                </c:pt>
                <c:pt idx="64">
                  <c:v>31.99</c:v>
                </c:pt>
                <c:pt idx="65">
                  <c:v>31.99</c:v>
                </c:pt>
                <c:pt idx="66">
                  <c:v>31.99</c:v>
                </c:pt>
                <c:pt idx="67">
                  <c:v>31</c:v>
                </c:pt>
                <c:pt idx="68">
                  <c:v>20</c:v>
                </c:pt>
                <c:pt idx="69">
                  <c:v>4</c:v>
                </c:pt>
                <c:pt idx="70">
                  <c:v>0</c:v>
                </c:pt>
                <c:pt idx="71">
                  <c:v>30.32</c:v>
                </c:pt>
                <c:pt idx="72">
                  <c:v>30.32</c:v>
                </c:pt>
                <c:pt idx="73">
                  <c:v>0</c:v>
                </c:pt>
                <c:pt idx="74">
                  <c:v>21</c:v>
                </c:pt>
                <c:pt idx="75">
                  <c:v>12</c:v>
                </c:pt>
                <c:pt idx="76">
                  <c:v>20</c:v>
                </c:pt>
                <c:pt idx="77">
                  <c:v>28</c:v>
                </c:pt>
                <c:pt idx="78">
                  <c:v>19.659999999999997</c:v>
                </c:pt>
                <c:pt idx="79">
                  <c:v>19.659999999999997</c:v>
                </c:pt>
                <c:pt idx="80">
                  <c:v>19.659999999999997</c:v>
                </c:pt>
                <c:pt idx="81">
                  <c:v>70</c:v>
                </c:pt>
                <c:pt idx="82">
                  <c:v>65</c:v>
                </c:pt>
                <c:pt idx="83">
                  <c:v>36</c:v>
                </c:pt>
                <c:pt idx="84">
                  <c:v>48</c:v>
                </c:pt>
                <c:pt idx="85">
                  <c:v>18.989999999999995</c:v>
                </c:pt>
                <c:pt idx="86">
                  <c:v>18.989999999999995</c:v>
                </c:pt>
                <c:pt idx="87">
                  <c:v>18.989999999999995</c:v>
                </c:pt>
                <c:pt idx="88">
                  <c:v>9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12.9</c:v>
                </c:pt>
                <c:pt idx="93">
                  <c:v>12.9</c:v>
                </c:pt>
                <c:pt idx="94">
                  <c:v>12.9</c:v>
                </c:pt>
                <c:pt idx="95">
                  <c:v>11</c:v>
                </c:pt>
                <c:pt idx="96">
                  <c:v>35</c:v>
                </c:pt>
                <c:pt idx="97">
                  <c:v>17</c:v>
                </c:pt>
                <c:pt idx="98">
                  <c:v>56</c:v>
                </c:pt>
                <c:pt idx="99">
                  <c:v>15.99</c:v>
                </c:pt>
                <c:pt idx="100">
                  <c:v>15.99</c:v>
                </c:pt>
                <c:pt idx="101">
                  <c:v>15.99</c:v>
                </c:pt>
                <c:pt idx="102">
                  <c:v>4</c:v>
                </c:pt>
                <c:pt idx="103">
                  <c:v>11</c:v>
                </c:pt>
                <c:pt idx="104">
                  <c:v>12</c:v>
                </c:pt>
                <c:pt idx="105">
                  <c:v>20</c:v>
                </c:pt>
                <c:pt idx="106">
                  <c:v>10.66</c:v>
                </c:pt>
                <c:pt idx="107">
                  <c:v>10.66</c:v>
                </c:pt>
                <c:pt idx="108">
                  <c:v>10.66</c:v>
                </c:pt>
                <c:pt idx="109">
                  <c:v>17</c:v>
                </c:pt>
                <c:pt idx="110">
                  <c:v>6</c:v>
                </c:pt>
                <c:pt idx="111">
                  <c:v>8</c:v>
                </c:pt>
                <c:pt idx="112">
                  <c:v>5</c:v>
                </c:pt>
                <c:pt idx="113">
                  <c:v>6.65</c:v>
                </c:pt>
                <c:pt idx="114">
                  <c:v>6.65</c:v>
                </c:pt>
                <c:pt idx="115">
                  <c:v>6.65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55848"/>
        <c:axId val="375756424"/>
      </c:lineChart>
      <c:dateAx>
        <c:axId val="375755848"/>
        <c:scaling>
          <c:orientation val="minMax"/>
          <c:max val="40801"/>
          <c:min val="40688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564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575642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5584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071032186463642"/>
          <c:y val="9.2985318107667747E-2"/>
          <c:w val="0.296337402885686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1029 29th St. N Trap (#6) vs. City Trap Average</a:t>
            </a:r>
          </a:p>
        </c:rich>
      </c:tx>
      <c:layout>
        <c:manualLayout>
          <c:xMode val="edge"/>
          <c:yMode val="edge"/>
          <c:x val="0.3018867924528946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452830188679247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6'!$A$10:$A$133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6'!$T$10:$T$134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4</c:v>
                </c:pt>
                <c:pt idx="27">
                  <c:v>11</c:v>
                </c:pt>
                <c:pt idx="28">
                  <c:v>16</c:v>
                </c:pt>
                <c:pt idx="29">
                  <c:v>56.66</c:v>
                </c:pt>
                <c:pt idx="30">
                  <c:v>56.66</c:v>
                </c:pt>
                <c:pt idx="31">
                  <c:v>56.66</c:v>
                </c:pt>
                <c:pt idx="32">
                  <c:v>24</c:v>
                </c:pt>
                <c:pt idx="33">
                  <c:v>37</c:v>
                </c:pt>
                <c:pt idx="34">
                  <c:v>37</c:v>
                </c:pt>
                <c:pt idx="35">
                  <c:v>32</c:v>
                </c:pt>
                <c:pt idx="36">
                  <c:v>32.67</c:v>
                </c:pt>
                <c:pt idx="37">
                  <c:v>32.67</c:v>
                </c:pt>
                <c:pt idx="38">
                  <c:v>32.67</c:v>
                </c:pt>
                <c:pt idx="39">
                  <c:v>69</c:v>
                </c:pt>
                <c:pt idx="40">
                  <c:v>15</c:v>
                </c:pt>
                <c:pt idx="41">
                  <c:v>14</c:v>
                </c:pt>
                <c:pt idx="42">
                  <c:v>16</c:v>
                </c:pt>
                <c:pt idx="43">
                  <c:v>38.33</c:v>
                </c:pt>
                <c:pt idx="44">
                  <c:v>38.33</c:v>
                </c:pt>
                <c:pt idx="45">
                  <c:v>38.33</c:v>
                </c:pt>
                <c:pt idx="46">
                  <c:v>23</c:v>
                </c:pt>
                <c:pt idx="47">
                  <c:v>6</c:v>
                </c:pt>
                <c:pt idx="48">
                  <c:v>10</c:v>
                </c:pt>
                <c:pt idx="49">
                  <c:v>62</c:v>
                </c:pt>
                <c:pt idx="50">
                  <c:v>38.319999999999993</c:v>
                </c:pt>
                <c:pt idx="51">
                  <c:v>38.319999999999993</c:v>
                </c:pt>
                <c:pt idx="52">
                  <c:v>38.319999999999993</c:v>
                </c:pt>
                <c:pt idx="53">
                  <c:v>27</c:v>
                </c:pt>
                <c:pt idx="54">
                  <c:v>62</c:v>
                </c:pt>
                <c:pt idx="55">
                  <c:v>39</c:v>
                </c:pt>
                <c:pt idx="56">
                  <c:v>186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344</c:v>
                </c:pt>
                <c:pt idx="62">
                  <c:v>342</c:v>
                </c:pt>
                <c:pt idx="63">
                  <c:v>206</c:v>
                </c:pt>
                <c:pt idx="64">
                  <c:v>177.98000000000002</c:v>
                </c:pt>
                <c:pt idx="65">
                  <c:v>177.98000000000002</c:v>
                </c:pt>
                <c:pt idx="66">
                  <c:v>177.98000000000002</c:v>
                </c:pt>
                <c:pt idx="67">
                  <c:v>227</c:v>
                </c:pt>
                <c:pt idx="68">
                  <c:v>112</c:v>
                </c:pt>
                <c:pt idx="69">
                  <c:v>81</c:v>
                </c:pt>
                <c:pt idx="70">
                  <c:v>24</c:v>
                </c:pt>
                <c:pt idx="71">
                  <c:v>127.99</c:v>
                </c:pt>
                <c:pt idx="72">
                  <c:v>127.99</c:v>
                </c:pt>
                <c:pt idx="73">
                  <c:v>127.99</c:v>
                </c:pt>
                <c:pt idx="74">
                  <c:v>88</c:v>
                </c:pt>
                <c:pt idx="75">
                  <c:v>87</c:v>
                </c:pt>
                <c:pt idx="76">
                  <c:v>298</c:v>
                </c:pt>
                <c:pt idx="77">
                  <c:v>109</c:v>
                </c:pt>
                <c:pt idx="78">
                  <c:v>124.34</c:v>
                </c:pt>
                <c:pt idx="79">
                  <c:v>124.34</c:v>
                </c:pt>
                <c:pt idx="80">
                  <c:v>124.34</c:v>
                </c:pt>
                <c:pt idx="81">
                  <c:v>241</c:v>
                </c:pt>
                <c:pt idx="82">
                  <c:v>171</c:v>
                </c:pt>
                <c:pt idx="83">
                  <c:v>449</c:v>
                </c:pt>
                <c:pt idx="84">
                  <c:v>305</c:v>
                </c:pt>
                <c:pt idx="85">
                  <c:v>120.97999999999999</c:v>
                </c:pt>
                <c:pt idx="86">
                  <c:v>120.97999999999999</c:v>
                </c:pt>
                <c:pt idx="87">
                  <c:v>120.97999999999999</c:v>
                </c:pt>
                <c:pt idx="88">
                  <c:v>42</c:v>
                </c:pt>
                <c:pt idx="89">
                  <c:v>45</c:v>
                </c:pt>
                <c:pt idx="90">
                  <c:v>87</c:v>
                </c:pt>
                <c:pt idx="91">
                  <c:v>45</c:v>
                </c:pt>
                <c:pt idx="92">
                  <c:v>47.259999999999991</c:v>
                </c:pt>
                <c:pt idx="93">
                  <c:v>47.259999999999991</c:v>
                </c:pt>
                <c:pt idx="94">
                  <c:v>47.259999999999991</c:v>
                </c:pt>
                <c:pt idx="95">
                  <c:v>506</c:v>
                </c:pt>
                <c:pt idx="96">
                  <c:v>656</c:v>
                </c:pt>
                <c:pt idx="97">
                  <c:v>337</c:v>
                </c:pt>
                <c:pt idx="98">
                  <c:v>507</c:v>
                </c:pt>
                <c:pt idx="99">
                  <c:v>223.65000000000003</c:v>
                </c:pt>
                <c:pt idx="100">
                  <c:v>223.65000000000003</c:v>
                </c:pt>
                <c:pt idx="101">
                  <c:v>223.65000000000003</c:v>
                </c:pt>
                <c:pt idx="102">
                  <c:v>245</c:v>
                </c:pt>
                <c:pt idx="103">
                  <c:v>543</c:v>
                </c:pt>
                <c:pt idx="104">
                  <c:v>84</c:v>
                </c:pt>
                <c:pt idx="105">
                  <c:v>95</c:v>
                </c:pt>
                <c:pt idx="106">
                  <c:v>108.66</c:v>
                </c:pt>
                <c:pt idx="107">
                  <c:v>108.66</c:v>
                </c:pt>
                <c:pt idx="108">
                  <c:v>108.66</c:v>
                </c:pt>
                <c:pt idx="109">
                  <c:v>55</c:v>
                </c:pt>
                <c:pt idx="110">
                  <c:v>287</c:v>
                </c:pt>
                <c:pt idx="111">
                  <c:v>150</c:v>
                </c:pt>
                <c:pt idx="112">
                  <c:v>199</c:v>
                </c:pt>
                <c:pt idx="113">
                  <c:v>102.30999999999999</c:v>
                </c:pt>
                <c:pt idx="114">
                  <c:v>102.30999999999999</c:v>
                </c:pt>
                <c:pt idx="115">
                  <c:v>102.30999999999999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85</c:v>
                </c:pt>
                <c:pt idx="120">
                  <c:v>12.25</c:v>
                </c:pt>
                <c:pt idx="121">
                  <c:v>12.25</c:v>
                </c:pt>
                <c:pt idx="122">
                  <c:v>12.25</c:v>
                </c:pt>
                <c:pt idx="123">
                  <c:v>12.25</c:v>
                </c:pt>
                <c:pt idx="12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58152"/>
        <c:axId val="376258568"/>
      </c:lineChart>
      <c:dateAx>
        <c:axId val="37575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2585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625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758152"/>
        <c:crosses val="autoZero"/>
        <c:crossBetween val="between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960044395116536"/>
          <c:y val="6.362153344208811E-2"/>
          <c:w val="0.29633740288568688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Oak</a:t>
            </a:r>
            <a:r>
              <a:rPr lang="en-US" baseline="0"/>
              <a:t> Grove Park</a:t>
            </a:r>
            <a:r>
              <a:rPr lang="en-US"/>
              <a:t>Trap (#7) vs. City Trap Average</a:t>
            </a:r>
          </a:p>
        </c:rich>
      </c:tx>
      <c:layout>
        <c:manualLayout>
          <c:xMode val="edge"/>
          <c:yMode val="edge"/>
          <c:x val="0.3052164261931187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77"/>
        </c:manualLayout>
      </c:layout>
      <c:lineChart>
        <c:grouping val="standard"/>
        <c:varyColors val="0"/>
        <c:ser>
          <c:idx val="0"/>
          <c:order val="0"/>
          <c:tx>
            <c:v>Trap 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7'!$A$9:$A$132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7'!$T$9:$T$132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12.66</c:v>
                </c:pt>
                <c:pt idx="30">
                  <c:v>12.66</c:v>
                </c:pt>
                <c:pt idx="31">
                  <c:v>12.66</c:v>
                </c:pt>
                <c:pt idx="32">
                  <c:v>65</c:v>
                </c:pt>
                <c:pt idx="33">
                  <c:v>88</c:v>
                </c:pt>
                <c:pt idx="34">
                  <c:v>35</c:v>
                </c:pt>
                <c:pt idx="35">
                  <c:v>32</c:v>
                </c:pt>
                <c:pt idx="36">
                  <c:v>37.010000000000005</c:v>
                </c:pt>
                <c:pt idx="37">
                  <c:v>37.010000000000005</c:v>
                </c:pt>
                <c:pt idx="38">
                  <c:v>37.010000000000005</c:v>
                </c:pt>
                <c:pt idx="39">
                  <c:v>178</c:v>
                </c:pt>
                <c:pt idx="40">
                  <c:v>66</c:v>
                </c:pt>
                <c:pt idx="41">
                  <c:v>42</c:v>
                </c:pt>
                <c:pt idx="42">
                  <c:v>0</c:v>
                </c:pt>
                <c:pt idx="43">
                  <c:v>61.319999999999993</c:v>
                </c:pt>
                <c:pt idx="44">
                  <c:v>61.319999999999993</c:v>
                </c:pt>
                <c:pt idx="45">
                  <c:v>61.319999999999993</c:v>
                </c:pt>
                <c:pt idx="46">
                  <c:v>47</c:v>
                </c:pt>
                <c:pt idx="47">
                  <c:v>16</c:v>
                </c:pt>
                <c:pt idx="48">
                  <c:v>4</c:v>
                </c:pt>
                <c:pt idx="49">
                  <c:v>47</c:v>
                </c:pt>
                <c:pt idx="50">
                  <c:v>63.34</c:v>
                </c:pt>
                <c:pt idx="51">
                  <c:v>63.34</c:v>
                </c:pt>
                <c:pt idx="52">
                  <c:v>63.34</c:v>
                </c:pt>
                <c:pt idx="53">
                  <c:v>45</c:v>
                </c:pt>
                <c:pt idx="54">
                  <c:v>0</c:v>
                </c:pt>
                <c:pt idx="55">
                  <c:v>42</c:v>
                </c:pt>
                <c:pt idx="56">
                  <c:v>213</c:v>
                </c:pt>
                <c:pt idx="57">
                  <c:v>325.5</c:v>
                </c:pt>
                <c:pt idx="58">
                  <c:v>325.5</c:v>
                </c:pt>
                <c:pt idx="59">
                  <c:v>325.5</c:v>
                </c:pt>
                <c:pt idx="60">
                  <c:v>325.5</c:v>
                </c:pt>
                <c:pt idx="61">
                  <c:v>460</c:v>
                </c:pt>
                <c:pt idx="62">
                  <c:v>1352</c:v>
                </c:pt>
                <c:pt idx="63">
                  <c:v>688</c:v>
                </c:pt>
                <c:pt idx="64">
                  <c:v>493.32</c:v>
                </c:pt>
                <c:pt idx="65">
                  <c:v>493.32</c:v>
                </c:pt>
                <c:pt idx="66">
                  <c:v>493.32</c:v>
                </c:pt>
                <c:pt idx="67">
                  <c:v>83</c:v>
                </c:pt>
                <c:pt idx="68">
                  <c:v>362</c:v>
                </c:pt>
                <c:pt idx="69">
                  <c:v>314</c:v>
                </c:pt>
                <c:pt idx="70">
                  <c:v>138</c:v>
                </c:pt>
                <c:pt idx="71">
                  <c:v>445.32</c:v>
                </c:pt>
                <c:pt idx="72">
                  <c:v>445.32</c:v>
                </c:pt>
                <c:pt idx="73">
                  <c:v>445.32</c:v>
                </c:pt>
                <c:pt idx="74">
                  <c:v>368</c:v>
                </c:pt>
                <c:pt idx="75">
                  <c:v>286</c:v>
                </c:pt>
                <c:pt idx="76">
                  <c:v>240</c:v>
                </c:pt>
                <c:pt idx="77">
                  <c:v>493</c:v>
                </c:pt>
                <c:pt idx="78">
                  <c:v>174.33999999999997</c:v>
                </c:pt>
                <c:pt idx="79">
                  <c:v>174.33999999999997</c:v>
                </c:pt>
                <c:pt idx="80">
                  <c:v>174.33999999999997</c:v>
                </c:pt>
                <c:pt idx="81">
                  <c:v>745</c:v>
                </c:pt>
                <c:pt idx="82">
                  <c:v>976</c:v>
                </c:pt>
                <c:pt idx="83">
                  <c:v>704</c:v>
                </c:pt>
                <c:pt idx="84">
                  <c:v>465</c:v>
                </c:pt>
                <c:pt idx="85">
                  <c:v>728.33</c:v>
                </c:pt>
                <c:pt idx="86">
                  <c:v>728.33</c:v>
                </c:pt>
                <c:pt idx="87">
                  <c:v>728.33</c:v>
                </c:pt>
                <c:pt idx="88">
                  <c:v>74</c:v>
                </c:pt>
                <c:pt idx="89">
                  <c:v>61</c:v>
                </c:pt>
                <c:pt idx="90">
                  <c:v>98</c:v>
                </c:pt>
                <c:pt idx="91">
                  <c:v>116</c:v>
                </c:pt>
                <c:pt idx="92">
                  <c:v>46.67</c:v>
                </c:pt>
                <c:pt idx="93">
                  <c:v>46.67</c:v>
                </c:pt>
                <c:pt idx="94">
                  <c:v>46.67</c:v>
                </c:pt>
                <c:pt idx="95">
                  <c:v>136</c:v>
                </c:pt>
                <c:pt idx="96">
                  <c:v>0</c:v>
                </c:pt>
                <c:pt idx="97">
                  <c:v>179</c:v>
                </c:pt>
                <c:pt idx="98">
                  <c:v>132</c:v>
                </c:pt>
                <c:pt idx="99">
                  <c:v>78.309999999999988</c:v>
                </c:pt>
                <c:pt idx="100">
                  <c:v>78.309999999999988</c:v>
                </c:pt>
                <c:pt idx="101">
                  <c:v>78.309999999999988</c:v>
                </c:pt>
                <c:pt idx="102">
                  <c:v>0</c:v>
                </c:pt>
                <c:pt idx="103">
                  <c:v>138</c:v>
                </c:pt>
                <c:pt idx="104">
                  <c:v>86</c:v>
                </c:pt>
                <c:pt idx="105">
                  <c:v>148</c:v>
                </c:pt>
                <c:pt idx="106">
                  <c:v>40.67</c:v>
                </c:pt>
                <c:pt idx="107">
                  <c:v>40.67</c:v>
                </c:pt>
                <c:pt idx="108">
                  <c:v>40.67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31</c:v>
                </c:pt>
                <c:pt idx="113">
                  <c:v>13.33</c:v>
                </c:pt>
                <c:pt idx="114">
                  <c:v>13.33</c:v>
                </c:pt>
                <c:pt idx="115">
                  <c:v>13.33</c:v>
                </c:pt>
                <c:pt idx="116">
                  <c:v>6</c:v>
                </c:pt>
                <c:pt idx="117">
                  <c:v>6</c:v>
                </c:pt>
                <c:pt idx="118">
                  <c:v>10</c:v>
                </c:pt>
                <c:pt idx="119">
                  <c:v>23</c:v>
                </c:pt>
                <c:pt idx="120">
                  <c:v>5.75</c:v>
                </c:pt>
                <c:pt idx="121">
                  <c:v>5.75</c:v>
                </c:pt>
                <c:pt idx="122">
                  <c:v>5.75</c:v>
                </c:pt>
                <c:pt idx="123">
                  <c:v>5.75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60296"/>
        <c:axId val="376260872"/>
      </c:lineChart>
      <c:dateAx>
        <c:axId val="37626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2608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626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260296"/>
        <c:crosses val="autoZero"/>
        <c:crossBetween val="between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183129855715872"/>
          <c:y val="9.2985318107667747E-2"/>
          <c:w val="0.296337402885686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Reiles</a:t>
            </a:r>
            <a:r>
              <a:rPr lang="en-US" baseline="0"/>
              <a:t> Acres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Trap 8</c:v>
          </c:tx>
          <c:marker>
            <c:symbol val="none"/>
          </c:marker>
          <c:cat>
            <c:numRef>
              <c:f>'Trap 8'!$A$9:$A$157</c:f>
              <c:numCache>
                <c:formatCode>m/d;@</c:formatCode>
                <c:ptCount val="149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  <c:pt idx="144">
                  <c:v>40812</c:v>
                </c:pt>
                <c:pt idx="145">
                  <c:v>40813</c:v>
                </c:pt>
                <c:pt idx="146">
                  <c:v>40814</c:v>
                </c:pt>
                <c:pt idx="147">
                  <c:v>40815</c:v>
                </c:pt>
                <c:pt idx="148">
                  <c:v>40816</c:v>
                </c:pt>
              </c:numCache>
            </c:numRef>
          </c:cat>
          <c:val>
            <c:numRef>
              <c:f>'Trap 8'!$T$9:$T$157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2</c:v>
                </c:pt>
                <c:pt idx="27">
                  <c:v>7</c:v>
                </c:pt>
                <c:pt idx="28">
                  <c:v>12</c:v>
                </c:pt>
                <c:pt idx="29">
                  <c:v>55.99</c:v>
                </c:pt>
                <c:pt idx="30">
                  <c:v>55.99</c:v>
                </c:pt>
                <c:pt idx="31">
                  <c:v>55.99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5.32</c:v>
                </c:pt>
                <c:pt idx="44">
                  <c:v>5.32</c:v>
                </c:pt>
                <c:pt idx="45">
                  <c:v>5.32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16</c:v>
                </c:pt>
                <c:pt idx="55">
                  <c:v>11</c:v>
                </c:pt>
                <c:pt idx="56">
                  <c:v>0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27.5</c:v>
                </c:pt>
                <c:pt idx="61">
                  <c:v>133</c:v>
                </c:pt>
                <c:pt idx="62">
                  <c:v>140</c:v>
                </c:pt>
                <c:pt idx="63">
                  <c:v>27</c:v>
                </c:pt>
                <c:pt idx="64">
                  <c:v>27.979999999999993</c:v>
                </c:pt>
                <c:pt idx="65">
                  <c:v>27.979999999999993</c:v>
                </c:pt>
                <c:pt idx="66">
                  <c:v>27.979999999999993</c:v>
                </c:pt>
                <c:pt idx="67">
                  <c:v>36</c:v>
                </c:pt>
                <c:pt idx="68">
                  <c:v>21</c:v>
                </c:pt>
                <c:pt idx="69">
                  <c:v>17</c:v>
                </c:pt>
                <c:pt idx="70">
                  <c:v>9</c:v>
                </c:pt>
                <c:pt idx="71">
                  <c:v>60.97999999999999</c:v>
                </c:pt>
                <c:pt idx="72">
                  <c:v>60.97999999999999</c:v>
                </c:pt>
                <c:pt idx="73">
                  <c:v>60.97999999999999</c:v>
                </c:pt>
                <c:pt idx="74">
                  <c:v>45</c:v>
                </c:pt>
                <c:pt idx="75">
                  <c:v>28</c:v>
                </c:pt>
                <c:pt idx="76">
                  <c:v>0</c:v>
                </c:pt>
                <c:pt idx="77">
                  <c:v>67</c:v>
                </c:pt>
                <c:pt idx="78">
                  <c:v>83.32</c:v>
                </c:pt>
                <c:pt idx="79">
                  <c:v>83.32</c:v>
                </c:pt>
                <c:pt idx="80">
                  <c:v>83.32</c:v>
                </c:pt>
                <c:pt idx="81">
                  <c:v>152</c:v>
                </c:pt>
                <c:pt idx="82">
                  <c:v>308</c:v>
                </c:pt>
                <c:pt idx="83">
                  <c:v>138</c:v>
                </c:pt>
                <c:pt idx="84">
                  <c:v>174</c:v>
                </c:pt>
                <c:pt idx="85">
                  <c:v>51.989999999999995</c:v>
                </c:pt>
                <c:pt idx="86">
                  <c:v>51.989999999999995</c:v>
                </c:pt>
                <c:pt idx="87">
                  <c:v>51.989999999999995</c:v>
                </c:pt>
                <c:pt idx="88">
                  <c:v>37</c:v>
                </c:pt>
                <c:pt idx="89">
                  <c:v>33</c:v>
                </c:pt>
                <c:pt idx="90">
                  <c:v>30</c:v>
                </c:pt>
                <c:pt idx="91">
                  <c:v>0</c:v>
                </c:pt>
                <c:pt idx="92">
                  <c:v>24.640000000000004</c:v>
                </c:pt>
                <c:pt idx="93">
                  <c:v>24.640000000000004</c:v>
                </c:pt>
                <c:pt idx="94">
                  <c:v>24.640000000000004</c:v>
                </c:pt>
                <c:pt idx="95">
                  <c:v>90</c:v>
                </c:pt>
                <c:pt idx="96">
                  <c:v>73</c:v>
                </c:pt>
                <c:pt idx="97">
                  <c:v>22</c:v>
                </c:pt>
                <c:pt idx="98">
                  <c:v>54</c:v>
                </c:pt>
                <c:pt idx="99">
                  <c:v>17.319999999999997</c:v>
                </c:pt>
                <c:pt idx="100">
                  <c:v>17.319999999999997</c:v>
                </c:pt>
                <c:pt idx="101">
                  <c:v>17.319999999999997</c:v>
                </c:pt>
                <c:pt idx="102">
                  <c:v>12</c:v>
                </c:pt>
                <c:pt idx="103">
                  <c:v>78</c:v>
                </c:pt>
                <c:pt idx="104">
                  <c:v>49</c:v>
                </c:pt>
                <c:pt idx="105">
                  <c:v>0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34</c:v>
                </c:pt>
                <c:pt idx="110">
                  <c:v>140</c:v>
                </c:pt>
                <c:pt idx="111">
                  <c:v>52</c:v>
                </c:pt>
                <c:pt idx="112">
                  <c:v>43</c:v>
                </c:pt>
                <c:pt idx="113">
                  <c:v>33.989999999999995</c:v>
                </c:pt>
                <c:pt idx="114">
                  <c:v>33.989999999999995</c:v>
                </c:pt>
                <c:pt idx="115">
                  <c:v>33.989999999999995</c:v>
                </c:pt>
                <c:pt idx="116">
                  <c:v>14</c:v>
                </c:pt>
                <c:pt idx="117">
                  <c:v>7</c:v>
                </c:pt>
                <c:pt idx="118">
                  <c:v>8</c:v>
                </c:pt>
                <c:pt idx="119">
                  <c:v>31</c:v>
                </c:pt>
                <c:pt idx="120">
                  <c:v>12.25</c:v>
                </c:pt>
                <c:pt idx="121">
                  <c:v>12.25</c:v>
                </c:pt>
                <c:pt idx="122">
                  <c:v>12.25</c:v>
                </c:pt>
                <c:pt idx="123">
                  <c:v>12.25</c:v>
                </c:pt>
                <c:pt idx="124">
                  <c:v>13</c:v>
                </c:pt>
                <c:pt idx="125">
                  <c:v>7</c:v>
                </c:pt>
                <c:pt idx="126">
                  <c:v>8</c:v>
                </c:pt>
                <c:pt idx="127">
                  <c:v>7.66</c:v>
                </c:pt>
                <c:pt idx="128">
                  <c:v>7.66</c:v>
                </c:pt>
                <c:pt idx="129">
                  <c:v>7.66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marker>
            <c:symbol val="none"/>
          </c:marker>
          <c:cat>
            <c:numRef>
              <c:f>'Trap 8'!$A$9:$A$157</c:f>
              <c:numCache>
                <c:formatCode>m/d;@</c:formatCode>
                <c:ptCount val="149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  <c:pt idx="144">
                  <c:v>40812</c:v>
                </c:pt>
                <c:pt idx="145">
                  <c:v>40813</c:v>
                </c:pt>
                <c:pt idx="146">
                  <c:v>40814</c:v>
                </c:pt>
                <c:pt idx="147">
                  <c:v>40815</c:v>
                </c:pt>
                <c:pt idx="148">
                  <c:v>40816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62600"/>
        <c:axId val="376263176"/>
      </c:lineChart>
      <c:dateAx>
        <c:axId val="3762626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</c:spPr>
        <c:crossAx val="376263176"/>
        <c:crosses val="autoZero"/>
        <c:auto val="1"/>
        <c:lblOffset val="100"/>
        <c:baseTimeUnit val="days"/>
      </c:dateAx>
      <c:valAx>
        <c:axId val="376263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376262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953953688409038"/>
          <c:y val="4.6528477690288617E-2"/>
          <c:w val="0.18662791959580871"/>
          <c:h val="3.013818897637801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279 Prairiewood Dr. SW Trap (# 9) vs. City Trap Average</a:t>
            </a:r>
          </a:p>
        </c:rich>
      </c:tx>
      <c:layout>
        <c:manualLayout>
          <c:xMode val="edge"/>
          <c:yMode val="edge"/>
          <c:x val="0.2630410654827967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77"/>
        </c:manualLayout>
      </c:layout>
      <c:lineChart>
        <c:grouping val="standard"/>
        <c:varyColors val="0"/>
        <c:ser>
          <c:idx val="0"/>
          <c:order val="0"/>
          <c:tx>
            <c:v>Trap 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9'!$A$9:$A$152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9'!$T$9:$T$132</c:f>
              <c:numCache>
                <c:formatCode>General</c:formatCode>
                <c:ptCount val="12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70.67</c:v>
                </c:pt>
                <c:pt idx="30">
                  <c:v>70.67</c:v>
                </c:pt>
                <c:pt idx="31">
                  <c:v>70.67</c:v>
                </c:pt>
                <c:pt idx="32">
                  <c:v>6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4.67</c:v>
                </c:pt>
                <c:pt idx="37">
                  <c:v>4.67</c:v>
                </c:pt>
                <c:pt idx="38">
                  <c:v>4.67</c:v>
                </c:pt>
                <c:pt idx="39">
                  <c:v>14</c:v>
                </c:pt>
                <c:pt idx="40">
                  <c:v>4</c:v>
                </c:pt>
                <c:pt idx="41">
                  <c:v>3</c:v>
                </c:pt>
                <c:pt idx="42">
                  <c:v>13</c:v>
                </c:pt>
                <c:pt idx="43">
                  <c:v>4.67</c:v>
                </c:pt>
                <c:pt idx="44">
                  <c:v>4.67</c:v>
                </c:pt>
                <c:pt idx="45">
                  <c:v>4.67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27</c:v>
                </c:pt>
                <c:pt idx="55">
                  <c:v>2</c:v>
                </c:pt>
                <c:pt idx="56">
                  <c:v>22</c:v>
                </c:pt>
                <c:pt idx="57">
                  <c:v>14.25</c:v>
                </c:pt>
                <c:pt idx="58">
                  <c:v>14.25</c:v>
                </c:pt>
                <c:pt idx="59">
                  <c:v>14.25</c:v>
                </c:pt>
                <c:pt idx="60">
                  <c:v>14.25</c:v>
                </c:pt>
                <c:pt idx="61">
                  <c:v>70</c:v>
                </c:pt>
                <c:pt idx="62">
                  <c:v>219</c:v>
                </c:pt>
                <c:pt idx="63">
                  <c:v>46</c:v>
                </c:pt>
                <c:pt idx="64">
                  <c:v>68.97999999999999</c:v>
                </c:pt>
                <c:pt idx="65">
                  <c:v>68.97999999999999</c:v>
                </c:pt>
                <c:pt idx="66">
                  <c:v>68.97999999999999</c:v>
                </c:pt>
                <c:pt idx="67">
                  <c:v>67</c:v>
                </c:pt>
                <c:pt idx="68">
                  <c:v>31</c:v>
                </c:pt>
                <c:pt idx="69">
                  <c:v>17</c:v>
                </c:pt>
                <c:pt idx="70">
                  <c:v>2</c:v>
                </c:pt>
                <c:pt idx="71">
                  <c:v>51.319999999999993</c:v>
                </c:pt>
                <c:pt idx="72">
                  <c:v>51.319999999999993</c:v>
                </c:pt>
                <c:pt idx="73">
                  <c:v>51.319999999999993</c:v>
                </c:pt>
                <c:pt idx="74">
                  <c:v>35</c:v>
                </c:pt>
                <c:pt idx="75">
                  <c:v>21</c:v>
                </c:pt>
                <c:pt idx="76">
                  <c:v>53</c:v>
                </c:pt>
                <c:pt idx="77">
                  <c:v>35</c:v>
                </c:pt>
                <c:pt idx="78">
                  <c:v>25.67</c:v>
                </c:pt>
                <c:pt idx="79">
                  <c:v>25.67</c:v>
                </c:pt>
                <c:pt idx="80">
                  <c:v>25.67</c:v>
                </c:pt>
                <c:pt idx="81">
                  <c:v>43</c:v>
                </c:pt>
                <c:pt idx="82">
                  <c:v>56</c:v>
                </c:pt>
                <c:pt idx="83">
                  <c:v>116</c:v>
                </c:pt>
                <c:pt idx="84">
                  <c:v>164</c:v>
                </c:pt>
                <c:pt idx="85">
                  <c:v>17.326000000000001</c:v>
                </c:pt>
                <c:pt idx="86">
                  <c:v>17.326000000000001</c:v>
                </c:pt>
                <c:pt idx="87">
                  <c:v>17.326000000000001</c:v>
                </c:pt>
                <c:pt idx="88">
                  <c:v>11</c:v>
                </c:pt>
                <c:pt idx="89">
                  <c:v>7</c:v>
                </c:pt>
                <c:pt idx="90">
                  <c:v>4</c:v>
                </c:pt>
                <c:pt idx="91">
                  <c:v>25</c:v>
                </c:pt>
                <c:pt idx="92">
                  <c:v>12.270000000000001</c:v>
                </c:pt>
                <c:pt idx="93">
                  <c:v>12.270000000000001</c:v>
                </c:pt>
                <c:pt idx="94">
                  <c:v>12.270000000000001</c:v>
                </c:pt>
                <c:pt idx="95">
                  <c:v>9</c:v>
                </c:pt>
                <c:pt idx="96">
                  <c:v>40</c:v>
                </c:pt>
                <c:pt idx="97">
                  <c:v>0</c:v>
                </c:pt>
                <c:pt idx="98">
                  <c:v>32</c:v>
                </c:pt>
                <c:pt idx="99">
                  <c:v>19.319999999999997</c:v>
                </c:pt>
                <c:pt idx="100">
                  <c:v>19.319999999999997</c:v>
                </c:pt>
                <c:pt idx="101">
                  <c:v>19.319999999999997</c:v>
                </c:pt>
                <c:pt idx="102">
                  <c:v>25</c:v>
                </c:pt>
                <c:pt idx="103">
                  <c:v>33</c:v>
                </c:pt>
                <c:pt idx="104">
                  <c:v>17</c:v>
                </c:pt>
                <c:pt idx="105">
                  <c:v>30</c:v>
                </c:pt>
                <c:pt idx="106">
                  <c:v>32.33</c:v>
                </c:pt>
                <c:pt idx="107">
                  <c:v>32.33</c:v>
                </c:pt>
                <c:pt idx="108">
                  <c:v>32.33</c:v>
                </c:pt>
                <c:pt idx="109">
                  <c:v>24</c:v>
                </c:pt>
                <c:pt idx="110">
                  <c:v>28</c:v>
                </c:pt>
                <c:pt idx="111">
                  <c:v>44</c:v>
                </c:pt>
                <c:pt idx="112">
                  <c:v>22</c:v>
                </c:pt>
                <c:pt idx="113">
                  <c:v>25.65</c:v>
                </c:pt>
                <c:pt idx="114">
                  <c:v>25.65</c:v>
                </c:pt>
                <c:pt idx="115">
                  <c:v>25.65</c:v>
                </c:pt>
                <c:pt idx="116">
                  <c:v>10</c:v>
                </c:pt>
                <c:pt idx="117">
                  <c:v>3</c:v>
                </c:pt>
                <c:pt idx="118">
                  <c:v>3</c:v>
                </c:pt>
                <c:pt idx="119">
                  <c:v>16</c:v>
                </c:pt>
                <c:pt idx="120">
                  <c:v>10.75</c:v>
                </c:pt>
                <c:pt idx="121">
                  <c:v>10.75</c:v>
                </c:pt>
                <c:pt idx="122">
                  <c:v>10.75</c:v>
                </c:pt>
                <c:pt idx="123">
                  <c:v>10.75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9'!$A$9:$A$152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64904"/>
        <c:axId val="376265480"/>
      </c:lineChart>
      <c:dateAx>
        <c:axId val="37626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2654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626548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26490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08"/>
          <c:y val="9.2985318107667747E-2"/>
          <c:w val="0.296337402885686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Traps vs. Rural Traps</a:t>
            </a:r>
          </a:p>
        </c:rich>
      </c:tx>
      <c:layout>
        <c:manualLayout>
          <c:xMode val="edge"/>
          <c:yMode val="edge"/>
          <c:x val="0.3951165371809580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8856825749167592E-2"/>
          <c:y val="7.0146818923327914E-2"/>
          <c:w val="0.92341842397336249"/>
          <c:h val="0.85807504078303465"/>
        </c:manualLayout>
      </c:layout>
      <c:lineChart>
        <c:grouping val="standard"/>
        <c:varyColors val="0"/>
        <c:ser>
          <c:idx val="1"/>
          <c:order val="0"/>
          <c:tx>
            <c:v>City</c:v>
          </c:tx>
          <c:marker>
            <c:symbol val="none"/>
          </c:marker>
          <c:val>
            <c:numRef>
              <c:f>'Web Graph Info.'!$G$2:$G$151</c:f>
              <c:numCache>
                <c:formatCode>General</c:formatCode>
                <c:ptCount val="150"/>
                <c:pt idx="18" formatCode="0.0">
                  <c:v>0.9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0.65</c:v>
                </c:pt>
                <c:pt idx="23" formatCode="0.0">
                  <c:v>0.23</c:v>
                </c:pt>
                <c:pt idx="24" formatCode="0.0">
                  <c:v>0.4</c:v>
                </c:pt>
                <c:pt idx="25" formatCode="0.0">
                  <c:v>0.13500000000000001</c:v>
                </c:pt>
                <c:pt idx="26" formatCode="0.0">
                  <c:v>0.48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0.95</c:v>
                </c:pt>
                <c:pt idx="31" formatCode="0.0">
                  <c:v>0.96</c:v>
                </c:pt>
                <c:pt idx="32" formatCode="0.0">
                  <c:v>4.07</c:v>
                </c:pt>
                <c:pt idx="33" formatCode="0.0">
                  <c:v>6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19.03</c:v>
                </c:pt>
                <c:pt idx="37" formatCode="0.0">
                  <c:v>12.8</c:v>
                </c:pt>
                <c:pt idx="38" formatCode="0.0">
                  <c:v>12.090909090909092</c:v>
                </c:pt>
                <c:pt idx="39" formatCode="0.0">
                  <c:v>5.7</c:v>
                </c:pt>
                <c:pt idx="40" formatCode="0.0">
                  <c:v>8.41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5.95</c:v>
                </c:pt>
                <c:pt idx="44" formatCode="0.0">
                  <c:v>22.1</c:v>
                </c:pt>
                <c:pt idx="45" formatCode="0.0">
                  <c:v>9.5</c:v>
                </c:pt>
                <c:pt idx="46" formatCode="0.0">
                  <c:v>5.44</c:v>
                </c:pt>
                <c:pt idx="47" formatCode="0.0">
                  <c:v>8.1999999999999993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12.22</c:v>
                </c:pt>
                <c:pt idx="51" formatCode="0.0">
                  <c:v>10.090909090909092</c:v>
                </c:pt>
                <c:pt idx="52" formatCode="0.0">
                  <c:v>3.27</c:v>
                </c:pt>
                <c:pt idx="53" formatCode="0.0">
                  <c:v>1.7727272727272727</c:v>
                </c:pt>
                <c:pt idx="54" formatCode="0.0">
                  <c:v>14.45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14.5</c:v>
                </c:pt>
                <c:pt idx="58" formatCode="0.0">
                  <c:v>9.4499999999999993</c:v>
                </c:pt>
                <c:pt idx="59" formatCode="0.0">
                  <c:v>14.7</c:v>
                </c:pt>
                <c:pt idx="60" formatCode="0.0">
                  <c:v>11.52</c:v>
                </c:pt>
                <c:pt idx="61" formatCode="0.0">
                  <c:v>69.23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83.05</c:v>
                </c:pt>
                <c:pt idx="67" formatCode="0.0">
                  <c:v>216.59</c:v>
                </c:pt>
                <c:pt idx="68" formatCode="0.0">
                  <c:v>128.5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98.195999999999998</c:v>
                </c:pt>
                <c:pt idx="72" formatCode="0.0">
                  <c:v>66.23</c:v>
                </c:pt>
                <c:pt idx="73" formatCode="0.0">
                  <c:v>58.4</c:v>
                </c:pt>
                <c:pt idx="74" formatCode="0.0">
                  <c:v>54.77</c:v>
                </c:pt>
                <c:pt idx="75" formatCode="0.0">
                  <c:v>19.95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85.02</c:v>
                </c:pt>
                <c:pt idx="79" formatCode="0.0">
                  <c:v>76.290000000000006</c:v>
                </c:pt>
                <c:pt idx="80" formatCode="0.0">
                  <c:v>57.57</c:v>
                </c:pt>
                <c:pt idx="81" formatCode="0.0">
                  <c:v>91.95</c:v>
                </c:pt>
                <c:pt idx="82" formatCode="0.0">
                  <c:v>87.23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41.56</c:v>
                </c:pt>
                <c:pt idx="86" formatCode="0.0">
                  <c:v>158.13999999999999</c:v>
                </c:pt>
                <c:pt idx="87" formatCode="0.0">
                  <c:v>189.27</c:v>
                </c:pt>
                <c:pt idx="88" formatCode="0.0">
                  <c:v>153.86000000000001</c:v>
                </c:pt>
                <c:pt idx="89" formatCode="0.0">
                  <c:v>133.13999999999999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73.599999999999994</c:v>
                </c:pt>
                <c:pt idx="93" formatCode="0.0">
                  <c:v>17.12</c:v>
                </c:pt>
                <c:pt idx="94" formatCode="0.0">
                  <c:v>13.09</c:v>
                </c:pt>
                <c:pt idx="95" formatCode="0.0">
                  <c:v>25.63</c:v>
                </c:pt>
                <c:pt idx="96" formatCode="0.0">
                  <c:v>33.47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17.7</c:v>
                </c:pt>
                <c:pt idx="100" formatCode="0.0">
                  <c:v>126.62</c:v>
                </c:pt>
                <c:pt idx="101" formatCode="0.0">
                  <c:v>133.47</c:v>
                </c:pt>
                <c:pt idx="102" formatCode="0.0">
                  <c:v>137.43</c:v>
                </c:pt>
                <c:pt idx="103" formatCode="0.0">
                  <c:v>102.6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49.54</c:v>
                </c:pt>
                <c:pt idx="107" formatCode="0.0">
                  <c:v>58.1</c:v>
                </c:pt>
                <c:pt idx="108" formatCode="0.0">
                  <c:v>82.14</c:v>
                </c:pt>
                <c:pt idx="109" formatCode="0.0">
                  <c:v>58.27</c:v>
                </c:pt>
                <c:pt idx="110" formatCode="0.0">
                  <c:v>52.82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39.130000000000003</c:v>
                </c:pt>
                <c:pt idx="114" formatCode="0.0">
                  <c:v>25.16</c:v>
                </c:pt>
                <c:pt idx="115" formatCode="0.0">
                  <c:v>69.41</c:v>
                </c:pt>
                <c:pt idx="116" formatCode="0.0">
                  <c:v>44.1</c:v>
                </c:pt>
                <c:pt idx="117" formatCode="0.0">
                  <c:v>55.81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23.3</c:v>
                </c:pt>
                <c:pt idx="121" formatCode="0.0">
                  <c:v>8.33</c:v>
                </c:pt>
                <c:pt idx="122" formatCode="0.0">
                  <c:v>3.45</c:v>
                </c:pt>
                <c:pt idx="123" formatCode="0.0">
                  <c:v>5.09</c:v>
                </c:pt>
                <c:pt idx="124" formatCode="0.0">
                  <c:v>20.5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8.4</c:v>
                </c:pt>
                <c:pt idx="129" formatCode="0.0">
                  <c:v>7.85</c:v>
                </c:pt>
                <c:pt idx="130" formatCode="0.0">
                  <c:v>4.24</c:v>
                </c:pt>
                <c:pt idx="131" formatCode="0.0">
                  <c:v>5.09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6.29</c:v>
                </c:pt>
                <c:pt idx="135" formatCode="0.0">
                  <c:v>2.82</c:v>
                </c:pt>
                <c:pt idx="136" formatCode="0.0">
                  <c:v>1.45</c:v>
                </c:pt>
                <c:pt idx="137" formatCode="0.0">
                  <c:v>0.91</c:v>
                </c:pt>
                <c:pt idx="138" formatCode="0.0">
                  <c:v>1.4</c:v>
                </c:pt>
              </c:numCache>
            </c:numRef>
          </c:val>
          <c:smooth val="0"/>
        </c:ser>
        <c:ser>
          <c:idx val="2"/>
          <c:order val="1"/>
          <c:tx>
            <c:v>Rural</c:v>
          </c:tx>
          <c:marker>
            <c:symbol val="none"/>
          </c:marker>
          <c:val>
            <c:numRef>
              <c:f>'Web Graph Info.'!$U$2:$U$150</c:f>
              <c:numCache>
                <c:formatCode>General</c:formatCode>
                <c:ptCount val="149"/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0.5</c:v>
                </c:pt>
                <c:pt idx="24">
                  <c:v>0.5</c:v>
                </c:pt>
                <c:pt idx="25">
                  <c:v>0.7</c:v>
                </c:pt>
                <c:pt idx="26">
                  <c:v>0.7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0.78</c:v>
                </c:pt>
                <c:pt idx="32">
                  <c:v>4.8</c:v>
                </c:pt>
                <c:pt idx="33">
                  <c:v>4.8</c:v>
                </c:pt>
                <c:pt idx="34">
                  <c:v>26.4</c:v>
                </c:pt>
                <c:pt idx="35">
                  <c:v>26.4</c:v>
                </c:pt>
                <c:pt idx="36">
                  <c:v>26.4</c:v>
                </c:pt>
                <c:pt idx="37">
                  <c:v>16.100000000000001</c:v>
                </c:pt>
                <c:pt idx="38">
                  <c:v>16.100000000000001</c:v>
                </c:pt>
                <c:pt idx="39">
                  <c:v>14.4</c:v>
                </c:pt>
                <c:pt idx="40">
                  <c:v>14.4</c:v>
                </c:pt>
                <c:pt idx="41">
                  <c:v>16.12</c:v>
                </c:pt>
                <c:pt idx="42">
                  <c:v>16.12</c:v>
                </c:pt>
                <c:pt idx="43">
                  <c:v>16.12</c:v>
                </c:pt>
                <c:pt idx="44">
                  <c:v>546</c:v>
                </c:pt>
                <c:pt idx="45">
                  <c:v>546</c:v>
                </c:pt>
                <c:pt idx="46">
                  <c:v>154</c:v>
                </c:pt>
                <c:pt idx="47">
                  <c:v>154</c:v>
                </c:pt>
                <c:pt idx="48">
                  <c:v>22.75</c:v>
                </c:pt>
                <c:pt idx="49">
                  <c:v>22.75</c:v>
                </c:pt>
                <c:pt idx="50">
                  <c:v>22.75</c:v>
                </c:pt>
                <c:pt idx="51">
                  <c:v>7.61</c:v>
                </c:pt>
                <c:pt idx="52">
                  <c:v>7.61</c:v>
                </c:pt>
                <c:pt idx="53">
                  <c:v>17.375</c:v>
                </c:pt>
                <c:pt idx="54">
                  <c:v>17.375</c:v>
                </c:pt>
                <c:pt idx="55">
                  <c:v>24.3</c:v>
                </c:pt>
                <c:pt idx="56">
                  <c:v>24.3</c:v>
                </c:pt>
                <c:pt idx="57">
                  <c:v>24.3</c:v>
                </c:pt>
                <c:pt idx="58">
                  <c:v>20.8</c:v>
                </c:pt>
                <c:pt idx="59">
                  <c:v>20.8</c:v>
                </c:pt>
                <c:pt idx="60">
                  <c:v>110.6</c:v>
                </c:pt>
                <c:pt idx="61">
                  <c:v>110.6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307</c:v>
                </c:pt>
                <c:pt idx="66">
                  <c:v>419.2</c:v>
                </c:pt>
                <c:pt idx="67">
                  <c:v>862.09</c:v>
                </c:pt>
                <c:pt idx="68">
                  <c:v>862.09</c:v>
                </c:pt>
                <c:pt idx="69">
                  <c:v>332.33</c:v>
                </c:pt>
                <c:pt idx="70">
                  <c:v>332.33</c:v>
                </c:pt>
                <c:pt idx="71">
                  <c:v>332.33</c:v>
                </c:pt>
                <c:pt idx="72">
                  <c:v>103.38</c:v>
                </c:pt>
                <c:pt idx="73">
                  <c:v>103.38</c:v>
                </c:pt>
                <c:pt idx="74">
                  <c:v>56.1</c:v>
                </c:pt>
                <c:pt idx="75">
                  <c:v>56.1</c:v>
                </c:pt>
                <c:pt idx="76">
                  <c:v>378.6</c:v>
                </c:pt>
                <c:pt idx="77">
                  <c:v>378.6</c:v>
                </c:pt>
                <c:pt idx="78">
                  <c:v>378.6</c:v>
                </c:pt>
                <c:pt idx="79">
                  <c:v>183.64</c:v>
                </c:pt>
                <c:pt idx="80">
                  <c:v>183.64</c:v>
                </c:pt>
                <c:pt idx="81">
                  <c:v>118.9</c:v>
                </c:pt>
                <c:pt idx="82">
                  <c:v>118.9</c:v>
                </c:pt>
                <c:pt idx="83">
                  <c:v>54.83</c:v>
                </c:pt>
                <c:pt idx="84">
                  <c:v>54.83</c:v>
                </c:pt>
                <c:pt idx="85">
                  <c:v>54.83</c:v>
                </c:pt>
                <c:pt idx="86">
                  <c:v>106.73</c:v>
                </c:pt>
                <c:pt idx="87">
                  <c:v>106.73</c:v>
                </c:pt>
                <c:pt idx="88">
                  <c:v>153.5</c:v>
                </c:pt>
                <c:pt idx="89">
                  <c:v>153.5</c:v>
                </c:pt>
                <c:pt idx="90">
                  <c:v>20.9</c:v>
                </c:pt>
                <c:pt idx="91">
                  <c:v>20.9</c:v>
                </c:pt>
                <c:pt idx="92">
                  <c:v>20.9</c:v>
                </c:pt>
                <c:pt idx="93">
                  <c:v>38.619999999999997</c:v>
                </c:pt>
                <c:pt idx="94">
                  <c:v>38.619999999999997</c:v>
                </c:pt>
                <c:pt idx="95">
                  <c:v>66.81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934.5</c:v>
                </c:pt>
                <c:pt idx="101">
                  <c:v>934.5</c:v>
                </c:pt>
                <c:pt idx="102">
                  <c:v>73.61</c:v>
                </c:pt>
                <c:pt idx="103">
                  <c:v>73.61</c:v>
                </c:pt>
                <c:pt idx="104">
                  <c:v>19.97</c:v>
                </c:pt>
                <c:pt idx="105">
                  <c:v>19.97</c:v>
                </c:pt>
                <c:pt idx="106">
                  <c:v>19.97</c:v>
                </c:pt>
                <c:pt idx="107">
                  <c:v>27.95</c:v>
                </c:pt>
                <c:pt idx="108">
                  <c:v>27.95</c:v>
                </c:pt>
                <c:pt idx="109">
                  <c:v>524.5</c:v>
                </c:pt>
                <c:pt idx="110">
                  <c:v>524.5</c:v>
                </c:pt>
                <c:pt idx="111">
                  <c:v>21.7</c:v>
                </c:pt>
                <c:pt idx="112">
                  <c:v>21.7</c:v>
                </c:pt>
                <c:pt idx="113">
                  <c:v>21.7</c:v>
                </c:pt>
                <c:pt idx="114">
                  <c:v>36.9</c:v>
                </c:pt>
                <c:pt idx="115">
                  <c:v>36.9</c:v>
                </c:pt>
                <c:pt idx="116">
                  <c:v>34.75</c:v>
                </c:pt>
                <c:pt idx="117">
                  <c:v>34.75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38.119999999999997</c:v>
                </c:pt>
                <c:pt idx="121">
                  <c:v>20.32</c:v>
                </c:pt>
                <c:pt idx="122">
                  <c:v>20.32</c:v>
                </c:pt>
                <c:pt idx="123">
                  <c:v>20.32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10.72</c:v>
                </c:pt>
                <c:pt idx="130">
                  <c:v>15.91</c:v>
                </c:pt>
                <c:pt idx="131">
                  <c:v>18.309999999999999</c:v>
                </c:pt>
                <c:pt idx="132">
                  <c:v>118.67</c:v>
                </c:pt>
                <c:pt idx="133">
                  <c:v>118.67</c:v>
                </c:pt>
                <c:pt idx="134">
                  <c:v>118.67</c:v>
                </c:pt>
                <c:pt idx="135">
                  <c:v>1.5</c:v>
                </c:pt>
                <c:pt idx="136">
                  <c:v>1.5</c:v>
                </c:pt>
                <c:pt idx="137">
                  <c:v>1.05</c:v>
                </c:pt>
                <c:pt idx="138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2280"/>
        <c:axId val="374542856"/>
      </c:lineChart>
      <c:catAx>
        <c:axId val="37454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280799112101413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542856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37454285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 Count</a:t>
                </a:r>
              </a:p>
            </c:rich>
          </c:tx>
          <c:layout>
            <c:manualLayout>
              <c:xMode val="edge"/>
              <c:yMode val="edge"/>
              <c:x val="0"/>
              <c:y val="0.420880913540023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54228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5746796356340212"/>
          <c:y val="2.2229472539427163E-2"/>
          <c:w val="0.15824190677610409"/>
          <c:h val="3.7114145397404492E-2"/>
        </c:manualLayout>
      </c:layout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1741 49th Street South Trap (#10) vs. City Trap Average</a:t>
            </a:r>
          </a:p>
        </c:rich>
      </c:tx>
      <c:layout>
        <c:manualLayout>
          <c:xMode val="edge"/>
          <c:yMode val="edge"/>
          <c:x val="0.2641509433962264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77"/>
        </c:manualLayout>
      </c:layout>
      <c:lineChart>
        <c:grouping val="standard"/>
        <c:varyColors val="0"/>
        <c:ser>
          <c:idx val="0"/>
          <c:order val="0"/>
          <c:tx>
            <c:v>Trap 10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10'!$A$9:$A$152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10'!$T$9:$T$132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16</c:v>
                </c:pt>
                <c:pt idx="43">
                  <c:v>22.319999999999993</c:v>
                </c:pt>
                <c:pt idx="44">
                  <c:v>22.319999999999993</c:v>
                </c:pt>
                <c:pt idx="45">
                  <c:v>22.319999999999993</c:v>
                </c:pt>
                <c:pt idx="46">
                  <c:v>15</c:v>
                </c:pt>
                <c:pt idx="47">
                  <c:v>1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7</c:v>
                </c:pt>
                <c:pt idx="55">
                  <c:v>1</c:v>
                </c:pt>
                <c:pt idx="56">
                  <c:v>29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27</c:v>
                </c:pt>
                <c:pt idx="62">
                  <c:v>51</c:v>
                </c:pt>
                <c:pt idx="63">
                  <c:v>48</c:v>
                </c:pt>
                <c:pt idx="64">
                  <c:v>45.66</c:v>
                </c:pt>
                <c:pt idx="65">
                  <c:v>45.66</c:v>
                </c:pt>
                <c:pt idx="66">
                  <c:v>45.66</c:v>
                </c:pt>
                <c:pt idx="67">
                  <c:v>9</c:v>
                </c:pt>
                <c:pt idx="68">
                  <c:v>15</c:v>
                </c:pt>
                <c:pt idx="69">
                  <c:v>11</c:v>
                </c:pt>
                <c:pt idx="70">
                  <c:v>10</c:v>
                </c:pt>
                <c:pt idx="71">
                  <c:v>45.989999999999995</c:v>
                </c:pt>
                <c:pt idx="72">
                  <c:v>45.989999999999995</c:v>
                </c:pt>
                <c:pt idx="73">
                  <c:v>45.989999999999995</c:v>
                </c:pt>
                <c:pt idx="74">
                  <c:v>26</c:v>
                </c:pt>
                <c:pt idx="75">
                  <c:v>24</c:v>
                </c:pt>
                <c:pt idx="76">
                  <c:v>74</c:v>
                </c:pt>
                <c:pt idx="77">
                  <c:v>36</c:v>
                </c:pt>
                <c:pt idx="78">
                  <c:v>19.989999999999995</c:v>
                </c:pt>
                <c:pt idx="79">
                  <c:v>19.989999999999995</c:v>
                </c:pt>
                <c:pt idx="80">
                  <c:v>19.989999999999995</c:v>
                </c:pt>
                <c:pt idx="81">
                  <c:v>44</c:v>
                </c:pt>
                <c:pt idx="82">
                  <c:v>37</c:v>
                </c:pt>
                <c:pt idx="83">
                  <c:v>55</c:v>
                </c:pt>
                <c:pt idx="84">
                  <c:v>81</c:v>
                </c:pt>
                <c:pt idx="85">
                  <c:v>16.32</c:v>
                </c:pt>
                <c:pt idx="86">
                  <c:v>16.32</c:v>
                </c:pt>
                <c:pt idx="87">
                  <c:v>16.32</c:v>
                </c:pt>
                <c:pt idx="88">
                  <c:v>9</c:v>
                </c:pt>
                <c:pt idx="89">
                  <c:v>9</c:v>
                </c:pt>
                <c:pt idx="90">
                  <c:v>17</c:v>
                </c:pt>
                <c:pt idx="91">
                  <c:v>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18</c:v>
                </c:pt>
                <c:pt idx="96">
                  <c:v>46</c:v>
                </c:pt>
                <c:pt idx="97">
                  <c:v>18</c:v>
                </c:pt>
                <c:pt idx="98">
                  <c:v>19</c:v>
                </c:pt>
                <c:pt idx="99">
                  <c:v>9.32</c:v>
                </c:pt>
                <c:pt idx="100">
                  <c:v>9.32</c:v>
                </c:pt>
                <c:pt idx="101">
                  <c:v>9.32</c:v>
                </c:pt>
                <c:pt idx="102">
                  <c:v>7</c:v>
                </c:pt>
                <c:pt idx="103">
                  <c:v>28</c:v>
                </c:pt>
                <c:pt idx="104">
                  <c:v>7</c:v>
                </c:pt>
                <c:pt idx="105">
                  <c:v>7</c:v>
                </c:pt>
                <c:pt idx="106">
                  <c:v>7.33</c:v>
                </c:pt>
                <c:pt idx="107">
                  <c:v>7.33</c:v>
                </c:pt>
                <c:pt idx="108">
                  <c:v>7.33</c:v>
                </c:pt>
                <c:pt idx="109">
                  <c:v>22</c:v>
                </c:pt>
                <c:pt idx="110">
                  <c:v>26</c:v>
                </c:pt>
                <c:pt idx="111">
                  <c:v>12</c:v>
                </c:pt>
                <c:pt idx="112">
                  <c:v>8</c:v>
                </c:pt>
                <c:pt idx="113">
                  <c:v>11.99</c:v>
                </c:pt>
                <c:pt idx="114">
                  <c:v>11.99</c:v>
                </c:pt>
                <c:pt idx="115">
                  <c:v>11.99</c:v>
                </c:pt>
                <c:pt idx="116">
                  <c:v>2</c:v>
                </c:pt>
                <c:pt idx="117">
                  <c:v>1</c:v>
                </c:pt>
                <c:pt idx="118">
                  <c:v>5</c:v>
                </c:pt>
                <c:pt idx="119">
                  <c:v>17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10'!$A$9:$A$152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40776"/>
        <c:axId val="376841352"/>
      </c:lineChart>
      <c:dateAx>
        <c:axId val="37684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84135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684135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84077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28"/>
          <c:y val="9.2985318107667747E-2"/>
          <c:w val="0.296337402885687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1313 16 1/2 Street South Trap (#11) vs. City Trap Average</a:t>
            </a:r>
          </a:p>
        </c:rich>
      </c:tx>
      <c:layout>
        <c:manualLayout>
          <c:xMode val="edge"/>
          <c:yMode val="edge"/>
          <c:x val="0.2586015538290788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77"/>
        </c:manualLayout>
      </c:layout>
      <c:lineChart>
        <c:grouping val="standard"/>
        <c:varyColors val="0"/>
        <c:ser>
          <c:idx val="0"/>
          <c:order val="0"/>
          <c:tx>
            <c:v>Trap 11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11'!$A$9:$A$152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11'!$T$9:$T$132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1.6600000000000001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0.66</c:v>
                </c:pt>
                <c:pt idx="65">
                  <c:v>0.66</c:v>
                </c:pt>
                <c:pt idx="66">
                  <c:v>0.66</c:v>
                </c:pt>
                <c:pt idx="67">
                  <c:v>4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  <c:pt idx="74">
                  <c:v>2</c:v>
                </c:pt>
                <c:pt idx="75">
                  <c:v>5</c:v>
                </c:pt>
                <c:pt idx="76">
                  <c:v>14</c:v>
                </c:pt>
                <c:pt idx="77">
                  <c:v>2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5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1.32</c:v>
                </c:pt>
                <c:pt idx="86">
                  <c:v>1.32</c:v>
                </c:pt>
                <c:pt idx="87">
                  <c:v>1.32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2.33</c:v>
                </c:pt>
                <c:pt idx="107">
                  <c:v>2.33</c:v>
                </c:pt>
                <c:pt idx="108">
                  <c:v>2.33</c:v>
                </c:pt>
                <c:pt idx="109">
                  <c:v>1</c:v>
                </c:pt>
                <c:pt idx="110">
                  <c:v>5</c:v>
                </c:pt>
                <c:pt idx="111">
                  <c:v>2</c:v>
                </c:pt>
                <c:pt idx="112">
                  <c:v>2</c:v>
                </c:pt>
                <c:pt idx="113">
                  <c:v>0.66</c:v>
                </c:pt>
                <c:pt idx="114">
                  <c:v>0.66</c:v>
                </c:pt>
                <c:pt idx="115">
                  <c:v>0.66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11'!$A$9:$A$152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43080"/>
        <c:axId val="376843656"/>
      </c:lineChart>
      <c:dateAx>
        <c:axId val="37684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8436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684365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84308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28"/>
          <c:y val="9.2985318107667747E-2"/>
          <c:w val="0.296337402885687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Red River Zoological Society Trap (#12) vs. City Trap Average</a:t>
            </a:r>
          </a:p>
        </c:rich>
      </c:tx>
      <c:layout>
        <c:manualLayout>
          <c:xMode val="edge"/>
          <c:yMode val="edge"/>
          <c:x val="0.23862375138734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192495921696574"/>
          <c:w val="0.92341842397336249"/>
          <c:h val="0.74225122349105765"/>
        </c:manualLayout>
      </c:layout>
      <c:lineChart>
        <c:grouping val="standard"/>
        <c:varyColors val="0"/>
        <c:ser>
          <c:idx val="0"/>
          <c:order val="0"/>
          <c:tx>
            <c:v>Trap 12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12'!$A$9:$A$151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'Trap 12'!$T$9:$T$131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25.67</c:v>
                </c:pt>
                <c:pt idx="30">
                  <c:v>25.67</c:v>
                </c:pt>
                <c:pt idx="31">
                  <c:v>25.67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5</c:v>
                </c:pt>
                <c:pt idx="36">
                  <c:v>3.33</c:v>
                </c:pt>
                <c:pt idx="37">
                  <c:v>3.33</c:v>
                </c:pt>
                <c:pt idx="38">
                  <c:v>3.33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10.32</c:v>
                </c:pt>
                <c:pt idx="44">
                  <c:v>10.32</c:v>
                </c:pt>
                <c:pt idx="45">
                  <c:v>10.32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12</c:v>
                </c:pt>
                <c:pt idx="54">
                  <c:v>8</c:v>
                </c:pt>
                <c:pt idx="55">
                  <c:v>4</c:v>
                </c:pt>
                <c:pt idx="56">
                  <c:v>42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46</c:v>
                </c:pt>
                <c:pt idx="62">
                  <c:v>69</c:v>
                </c:pt>
                <c:pt idx="63">
                  <c:v>73</c:v>
                </c:pt>
                <c:pt idx="64">
                  <c:v>153.31000000000003</c:v>
                </c:pt>
                <c:pt idx="65">
                  <c:v>153.31000000000003</c:v>
                </c:pt>
                <c:pt idx="66">
                  <c:v>153.31000000000003</c:v>
                </c:pt>
                <c:pt idx="67">
                  <c:v>26</c:v>
                </c:pt>
                <c:pt idx="68">
                  <c:v>14</c:v>
                </c:pt>
                <c:pt idx="69">
                  <c:v>10</c:v>
                </c:pt>
                <c:pt idx="70">
                  <c:v>2</c:v>
                </c:pt>
                <c:pt idx="71">
                  <c:v>35.659999999999997</c:v>
                </c:pt>
                <c:pt idx="72">
                  <c:v>35.659999999999997</c:v>
                </c:pt>
                <c:pt idx="73">
                  <c:v>35.659999999999997</c:v>
                </c:pt>
                <c:pt idx="74">
                  <c:v>24</c:v>
                </c:pt>
                <c:pt idx="75">
                  <c:v>19</c:v>
                </c:pt>
                <c:pt idx="76">
                  <c:v>99</c:v>
                </c:pt>
                <c:pt idx="77">
                  <c:v>31</c:v>
                </c:pt>
                <c:pt idx="78">
                  <c:v>13.33</c:v>
                </c:pt>
                <c:pt idx="79">
                  <c:v>13.33</c:v>
                </c:pt>
                <c:pt idx="80">
                  <c:v>13.33</c:v>
                </c:pt>
                <c:pt idx="81">
                  <c:v>51</c:v>
                </c:pt>
                <c:pt idx="82">
                  <c:v>26</c:v>
                </c:pt>
                <c:pt idx="83">
                  <c:v>86</c:v>
                </c:pt>
                <c:pt idx="84">
                  <c:v>41</c:v>
                </c:pt>
                <c:pt idx="85">
                  <c:v>12.32</c:v>
                </c:pt>
                <c:pt idx="86">
                  <c:v>12.32</c:v>
                </c:pt>
                <c:pt idx="87">
                  <c:v>12.32</c:v>
                </c:pt>
                <c:pt idx="88">
                  <c:v>24</c:v>
                </c:pt>
                <c:pt idx="89">
                  <c:v>7</c:v>
                </c:pt>
                <c:pt idx="90">
                  <c:v>6</c:v>
                </c:pt>
                <c:pt idx="91">
                  <c:v>13</c:v>
                </c:pt>
                <c:pt idx="92">
                  <c:v>8.34</c:v>
                </c:pt>
                <c:pt idx="93">
                  <c:v>8.34</c:v>
                </c:pt>
                <c:pt idx="94">
                  <c:v>8.34</c:v>
                </c:pt>
                <c:pt idx="95">
                  <c:v>50</c:v>
                </c:pt>
                <c:pt idx="96">
                  <c:v>66</c:v>
                </c:pt>
                <c:pt idx="97">
                  <c:v>9</c:v>
                </c:pt>
                <c:pt idx="98">
                  <c:v>25</c:v>
                </c:pt>
                <c:pt idx="99">
                  <c:v>14.66</c:v>
                </c:pt>
                <c:pt idx="100">
                  <c:v>14.66</c:v>
                </c:pt>
                <c:pt idx="101">
                  <c:v>14.66</c:v>
                </c:pt>
                <c:pt idx="102">
                  <c:v>16</c:v>
                </c:pt>
                <c:pt idx="103">
                  <c:v>23</c:v>
                </c:pt>
                <c:pt idx="104">
                  <c:v>8</c:v>
                </c:pt>
                <c:pt idx="105">
                  <c:v>16</c:v>
                </c:pt>
                <c:pt idx="106">
                  <c:v>8.34</c:v>
                </c:pt>
                <c:pt idx="107">
                  <c:v>8.34</c:v>
                </c:pt>
                <c:pt idx="108">
                  <c:v>8.34</c:v>
                </c:pt>
                <c:pt idx="109">
                  <c:v>33</c:v>
                </c:pt>
                <c:pt idx="110">
                  <c:v>23</c:v>
                </c:pt>
                <c:pt idx="111">
                  <c:v>23</c:v>
                </c:pt>
                <c:pt idx="112">
                  <c:v>7</c:v>
                </c:pt>
                <c:pt idx="113">
                  <c:v>22.32</c:v>
                </c:pt>
                <c:pt idx="114">
                  <c:v>22.32</c:v>
                </c:pt>
                <c:pt idx="115">
                  <c:v>22.32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41</c:v>
                </c:pt>
                <c:pt idx="120">
                  <c:v>7.75</c:v>
                </c:pt>
                <c:pt idx="121">
                  <c:v>7.75</c:v>
                </c:pt>
                <c:pt idx="122">
                  <c:v>7.75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12'!$A$9:$A$151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45384"/>
        <c:axId val="376845960"/>
      </c:lineChart>
      <c:dateAx>
        <c:axId val="37684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845960"/>
        <c:crosses val="autoZero"/>
        <c:auto val="1"/>
        <c:lblOffset val="100"/>
        <c:baseTimeUnit val="days"/>
      </c:dateAx>
      <c:valAx>
        <c:axId val="37684596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845384"/>
        <c:crossesAt val="40668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5252854812398134E-2"/>
          <c:w val="0.29633740288568688"/>
          <c:h val="3.915171288744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1812 25 1/2 Ave. S Trap (#13) vs. City Trap Average</a:t>
            </a:r>
          </a:p>
        </c:rich>
      </c:tx>
      <c:layout>
        <c:manualLayout>
          <c:xMode val="edge"/>
          <c:yMode val="edge"/>
          <c:x val="0.2841287458379980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77"/>
        </c:manualLayout>
      </c:layout>
      <c:lineChart>
        <c:grouping val="standard"/>
        <c:varyColors val="0"/>
        <c:ser>
          <c:idx val="0"/>
          <c:order val="0"/>
          <c:tx>
            <c:v>Trap 13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13'!$A$9:$A$152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13'!$T$9:$T$132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10.33</c:v>
                </c:pt>
                <c:pt idx="30">
                  <c:v>10.33</c:v>
                </c:pt>
                <c:pt idx="31">
                  <c:v>10.33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2.66</c:v>
                </c:pt>
                <c:pt idx="44">
                  <c:v>2.66</c:v>
                </c:pt>
                <c:pt idx="45">
                  <c:v>2.66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3</c:v>
                </c:pt>
                <c:pt idx="56">
                  <c:v>30</c:v>
                </c:pt>
                <c:pt idx="57">
                  <c:v>14.75</c:v>
                </c:pt>
                <c:pt idx="58">
                  <c:v>14.75</c:v>
                </c:pt>
                <c:pt idx="59">
                  <c:v>14.75</c:v>
                </c:pt>
                <c:pt idx="60">
                  <c:v>14.75</c:v>
                </c:pt>
                <c:pt idx="61">
                  <c:v>4</c:v>
                </c:pt>
                <c:pt idx="62">
                  <c:v>29</c:v>
                </c:pt>
                <c:pt idx="63">
                  <c:v>19</c:v>
                </c:pt>
                <c:pt idx="64">
                  <c:v>7.33</c:v>
                </c:pt>
                <c:pt idx="65">
                  <c:v>7.33</c:v>
                </c:pt>
                <c:pt idx="66">
                  <c:v>7.33</c:v>
                </c:pt>
                <c:pt idx="67">
                  <c:v>14</c:v>
                </c:pt>
                <c:pt idx="68">
                  <c:v>4</c:v>
                </c:pt>
                <c:pt idx="69">
                  <c:v>8</c:v>
                </c:pt>
                <c:pt idx="70">
                  <c:v>1</c:v>
                </c:pt>
                <c:pt idx="71">
                  <c:v>5.32</c:v>
                </c:pt>
                <c:pt idx="72">
                  <c:v>5.32</c:v>
                </c:pt>
                <c:pt idx="73">
                  <c:v>5.32</c:v>
                </c:pt>
                <c:pt idx="74">
                  <c:v>8</c:v>
                </c:pt>
                <c:pt idx="75">
                  <c:v>16</c:v>
                </c:pt>
                <c:pt idx="76">
                  <c:v>17</c:v>
                </c:pt>
                <c:pt idx="77">
                  <c:v>3</c:v>
                </c:pt>
                <c:pt idx="78">
                  <c:v>3.33</c:v>
                </c:pt>
                <c:pt idx="79">
                  <c:v>3.33</c:v>
                </c:pt>
                <c:pt idx="80">
                  <c:v>3.33</c:v>
                </c:pt>
                <c:pt idx="81">
                  <c:v>7</c:v>
                </c:pt>
                <c:pt idx="82">
                  <c:v>18</c:v>
                </c:pt>
                <c:pt idx="83">
                  <c:v>17</c:v>
                </c:pt>
                <c:pt idx="84">
                  <c:v>9</c:v>
                </c:pt>
                <c:pt idx="85">
                  <c:v>4.6500000000000004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5</c:v>
                </c:pt>
                <c:pt idx="89">
                  <c:v>0</c:v>
                </c:pt>
                <c:pt idx="90">
                  <c:v>7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2.33</c:v>
                </c:pt>
                <c:pt idx="100">
                  <c:v>2.33</c:v>
                </c:pt>
                <c:pt idx="101">
                  <c:v>2.33</c:v>
                </c:pt>
                <c:pt idx="102">
                  <c:v>9</c:v>
                </c:pt>
                <c:pt idx="103">
                  <c:v>6</c:v>
                </c:pt>
                <c:pt idx="104">
                  <c:v>7</c:v>
                </c:pt>
                <c:pt idx="105">
                  <c:v>12</c:v>
                </c:pt>
                <c:pt idx="106">
                  <c:v>2.0100000000000002</c:v>
                </c:pt>
                <c:pt idx="107">
                  <c:v>2.0100000000000002</c:v>
                </c:pt>
                <c:pt idx="108">
                  <c:v>2.0100000000000002</c:v>
                </c:pt>
                <c:pt idx="109">
                  <c:v>9</c:v>
                </c:pt>
                <c:pt idx="110">
                  <c:v>16</c:v>
                </c:pt>
                <c:pt idx="111">
                  <c:v>3</c:v>
                </c:pt>
                <c:pt idx="112">
                  <c:v>14</c:v>
                </c:pt>
                <c:pt idx="113">
                  <c:v>2.66</c:v>
                </c:pt>
                <c:pt idx="114">
                  <c:v>2.66</c:v>
                </c:pt>
                <c:pt idx="115">
                  <c:v>2.66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8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13'!$A$9:$A$152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47688"/>
        <c:axId val="377364488"/>
      </c:lineChart>
      <c:dateAx>
        <c:axId val="37684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36448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736448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684768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958934517207293"/>
          <c:y val="9.2985318107667747E-2"/>
          <c:w val="0.296337402885686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Fargo</a:t>
            </a:r>
            <a:r>
              <a:rPr lang="en-US" baseline="0"/>
              <a:t> Country Club</a:t>
            </a:r>
            <a:r>
              <a:rPr lang="en-US"/>
              <a:t>Trap (#14) vs. City Trap Average</a:t>
            </a:r>
          </a:p>
        </c:rich>
      </c:tx>
      <c:layout>
        <c:manualLayout>
          <c:xMode val="edge"/>
          <c:yMode val="edge"/>
          <c:x val="0.2685904550499478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2852386237514"/>
          <c:y val="0.16639477977161488"/>
          <c:w val="0.88790233074361757"/>
          <c:h val="0.66394779771615065"/>
        </c:manualLayout>
      </c:layout>
      <c:lineChart>
        <c:grouping val="standard"/>
        <c:varyColors val="0"/>
        <c:ser>
          <c:idx val="0"/>
          <c:order val="0"/>
          <c:tx>
            <c:v>Trap 14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14'!$A$9:$A$151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'Trap 14'!$T$11:$T$150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22.34</c:v>
                </c:pt>
                <c:pt idx="28">
                  <c:v>22.34</c:v>
                </c:pt>
                <c:pt idx="29">
                  <c:v>22.34</c:v>
                </c:pt>
                <c:pt idx="30">
                  <c:v>23</c:v>
                </c:pt>
                <c:pt idx="31">
                  <c:v>7</c:v>
                </c:pt>
                <c:pt idx="32">
                  <c:v>0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26</c:v>
                </c:pt>
                <c:pt idx="38">
                  <c:v>28</c:v>
                </c:pt>
                <c:pt idx="39">
                  <c:v>5</c:v>
                </c:pt>
                <c:pt idx="40">
                  <c:v>4</c:v>
                </c:pt>
                <c:pt idx="41">
                  <c:v>22.99</c:v>
                </c:pt>
                <c:pt idx="42">
                  <c:v>22.99</c:v>
                </c:pt>
                <c:pt idx="43">
                  <c:v>22.99</c:v>
                </c:pt>
                <c:pt idx="44">
                  <c:v>11</c:v>
                </c:pt>
                <c:pt idx="45">
                  <c:v>9</c:v>
                </c:pt>
                <c:pt idx="46">
                  <c:v>2</c:v>
                </c:pt>
                <c:pt idx="47">
                  <c:v>11</c:v>
                </c:pt>
                <c:pt idx="48">
                  <c:v>27.66</c:v>
                </c:pt>
                <c:pt idx="49">
                  <c:v>27.66</c:v>
                </c:pt>
                <c:pt idx="50">
                  <c:v>27.66</c:v>
                </c:pt>
                <c:pt idx="51">
                  <c:v>6</c:v>
                </c:pt>
                <c:pt idx="52">
                  <c:v>14</c:v>
                </c:pt>
                <c:pt idx="53">
                  <c:v>20</c:v>
                </c:pt>
                <c:pt idx="54">
                  <c:v>86</c:v>
                </c:pt>
                <c:pt idx="55">
                  <c:v>121.25</c:v>
                </c:pt>
                <c:pt idx="56">
                  <c:v>121.25</c:v>
                </c:pt>
                <c:pt idx="57">
                  <c:v>121.25</c:v>
                </c:pt>
                <c:pt idx="58">
                  <c:v>121.25</c:v>
                </c:pt>
                <c:pt idx="59">
                  <c:v>178</c:v>
                </c:pt>
                <c:pt idx="60">
                  <c:v>303</c:v>
                </c:pt>
                <c:pt idx="61">
                  <c:v>143</c:v>
                </c:pt>
                <c:pt idx="62">
                  <c:v>142.65000000000003</c:v>
                </c:pt>
                <c:pt idx="63">
                  <c:v>142.65000000000003</c:v>
                </c:pt>
                <c:pt idx="64">
                  <c:v>142.65000000000003</c:v>
                </c:pt>
                <c:pt idx="65">
                  <c:v>114</c:v>
                </c:pt>
                <c:pt idx="66">
                  <c:v>55</c:v>
                </c:pt>
                <c:pt idx="67">
                  <c:v>133</c:v>
                </c:pt>
                <c:pt idx="68">
                  <c:v>63</c:v>
                </c:pt>
                <c:pt idx="69">
                  <c:v>240.98</c:v>
                </c:pt>
                <c:pt idx="70">
                  <c:v>240.98</c:v>
                </c:pt>
                <c:pt idx="71">
                  <c:v>240.98</c:v>
                </c:pt>
                <c:pt idx="72">
                  <c:v>152</c:v>
                </c:pt>
                <c:pt idx="73">
                  <c:v>209</c:v>
                </c:pt>
                <c:pt idx="74">
                  <c:v>99</c:v>
                </c:pt>
                <c:pt idx="75">
                  <c:v>159</c:v>
                </c:pt>
                <c:pt idx="76">
                  <c:v>33.649999999999991</c:v>
                </c:pt>
                <c:pt idx="77">
                  <c:v>33.649999999999991</c:v>
                </c:pt>
                <c:pt idx="78">
                  <c:v>33.649999999999991</c:v>
                </c:pt>
                <c:pt idx="79">
                  <c:v>220</c:v>
                </c:pt>
                <c:pt idx="80">
                  <c:v>316</c:v>
                </c:pt>
                <c:pt idx="81">
                  <c:v>92</c:v>
                </c:pt>
                <c:pt idx="82">
                  <c:v>68</c:v>
                </c:pt>
                <c:pt idx="83">
                  <c:v>76.319999999999993</c:v>
                </c:pt>
                <c:pt idx="84">
                  <c:v>76.319999999999993</c:v>
                </c:pt>
                <c:pt idx="85">
                  <c:v>76.319999999999993</c:v>
                </c:pt>
                <c:pt idx="86">
                  <c:v>8</c:v>
                </c:pt>
                <c:pt idx="87">
                  <c:v>9</c:v>
                </c:pt>
                <c:pt idx="88">
                  <c:v>20</c:v>
                </c:pt>
                <c:pt idx="89">
                  <c:v>50</c:v>
                </c:pt>
                <c:pt idx="90">
                  <c:v>27.959999999999997</c:v>
                </c:pt>
                <c:pt idx="91">
                  <c:v>27.959999999999997</c:v>
                </c:pt>
                <c:pt idx="92">
                  <c:v>27.959999999999997</c:v>
                </c:pt>
                <c:pt idx="93">
                  <c:v>85</c:v>
                </c:pt>
                <c:pt idx="94">
                  <c:v>55</c:v>
                </c:pt>
                <c:pt idx="95">
                  <c:v>56</c:v>
                </c:pt>
                <c:pt idx="96">
                  <c:v>30</c:v>
                </c:pt>
                <c:pt idx="97">
                  <c:v>22.33</c:v>
                </c:pt>
                <c:pt idx="98">
                  <c:v>22.33</c:v>
                </c:pt>
                <c:pt idx="99">
                  <c:v>22.33</c:v>
                </c:pt>
                <c:pt idx="100">
                  <c:v>95</c:v>
                </c:pt>
                <c:pt idx="101">
                  <c:v>77</c:v>
                </c:pt>
                <c:pt idx="102">
                  <c:v>76</c:v>
                </c:pt>
                <c:pt idx="103">
                  <c:v>51</c:v>
                </c:pt>
                <c:pt idx="104">
                  <c:v>10.33</c:v>
                </c:pt>
                <c:pt idx="105">
                  <c:v>10.33</c:v>
                </c:pt>
                <c:pt idx="106">
                  <c:v>10.33</c:v>
                </c:pt>
                <c:pt idx="107">
                  <c:v>25</c:v>
                </c:pt>
                <c:pt idx="108">
                  <c:v>64</c:v>
                </c:pt>
                <c:pt idx="109">
                  <c:v>13</c:v>
                </c:pt>
                <c:pt idx="110">
                  <c:v>28</c:v>
                </c:pt>
                <c:pt idx="111">
                  <c:v>10.33</c:v>
                </c:pt>
                <c:pt idx="112">
                  <c:v>10.33</c:v>
                </c:pt>
                <c:pt idx="113">
                  <c:v>10.33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17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11</c:v>
                </c:pt>
                <c:pt idx="123">
                  <c:v>2</c:v>
                </c:pt>
                <c:pt idx="124">
                  <c:v>1</c:v>
                </c:pt>
                <c:pt idx="125">
                  <c:v>1.33</c:v>
                </c:pt>
                <c:pt idx="126">
                  <c:v>1.33</c:v>
                </c:pt>
                <c:pt idx="127">
                  <c:v>1.33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14'!$A$9:$A$151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66216"/>
        <c:axId val="377366792"/>
      </c:lineChart>
      <c:dateAx>
        <c:axId val="37736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3052164261933465"/>
              <c:y val="0.946166394779771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3667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736679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1.109877913429546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36621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847946725866509"/>
          <c:y val="5.8727569331158413E-2"/>
          <c:w val="0.29633740288568688"/>
          <c:h val="3.91517128874423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2202 34 1/2 Avenue South Trap (#15) vs. City Trap Average</a:t>
            </a:r>
          </a:p>
        </c:rich>
      </c:tx>
      <c:layout>
        <c:manualLayout>
          <c:xMode val="edge"/>
          <c:yMode val="edge"/>
          <c:x val="0.2508324084350721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15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15'!$A$9:$A$152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'Trap 15'!$T$9:$T$132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5.32</c:v>
                </c:pt>
                <c:pt idx="44">
                  <c:v>5.32</c:v>
                </c:pt>
                <c:pt idx="45">
                  <c:v>5.32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0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2.99</c:v>
                </c:pt>
                <c:pt idx="72">
                  <c:v>2.99</c:v>
                </c:pt>
                <c:pt idx="73">
                  <c:v>2.99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0.66</c:v>
                </c:pt>
                <c:pt idx="86">
                  <c:v>0.66</c:v>
                </c:pt>
                <c:pt idx="87">
                  <c:v>0.66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15'!$A$9:$A$152</c:f>
              <c:numCache>
                <c:formatCode>m/d;@</c:formatCode>
                <c:ptCount val="14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68520"/>
        <c:axId val="377369096"/>
      </c:lineChart>
      <c:dateAx>
        <c:axId val="37736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3690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736909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36852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49056603773582"/>
          <c:y val="5.8727569331158413E-2"/>
          <c:w val="0.29633740288568688"/>
          <c:h val="3.9151712887442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Osgood Golf Course Trap (#16) vs. City Trap Average</a:t>
            </a:r>
          </a:p>
        </c:rich>
      </c:tx>
      <c:layout>
        <c:manualLayout>
          <c:xMode val="edge"/>
          <c:yMode val="edge"/>
          <c:x val="0.2730299667036941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1675915649284734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16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16'!$A$9:$A$132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16'!$T$9:$T$152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6.33</c:v>
                </c:pt>
                <c:pt idx="30">
                  <c:v>6.33</c:v>
                </c:pt>
                <c:pt idx="31">
                  <c:v>6.33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15</c:v>
                </c:pt>
                <c:pt idx="57">
                  <c:v>23.25</c:v>
                </c:pt>
                <c:pt idx="58">
                  <c:v>23.25</c:v>
                </c:pt>
                <c:pt idx="59">
                  <c:v>23.25</c:v>
                </c:pt>
                <c:pt idx="60">
                  <c:v>23.25</c:v>
                </c:pt>
                <c:pt idx="61">
                  <c:v>12</c:v>
                </c:pt>
                <c:pt idx="62">
                  <c:v>28</c:v>
                </c:pt>
                <c:pt idx="63">
                  <c:v>19</c:v>
                </c:pt>
                <c:pt idx="64">
                  <c:v>22.319999999999997</c:v>
                </c:pt>
                <c:pt idx="65">
                  <c:v>22.319999999999997</c:v>
                </c:pt>
                <c:pt idx="66">
                  <c:v>22.319999999999997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7.32</c:v>
                </c:pt>
                <c:pt idx="72">
                  <c:v>7.32</c:v>
                </c:pt>
                <c:pt idx="73">
                  <c:v>7.32</c:v>
                </c:pt>
                <c:pt idx="74">
                  <c:v>6</c:v>
                </c:pt>
                <c:pt idx="75">
                  <c:v>6</c:v>
                </c:pt>
                <c:pt idx="76">
                  <c:v>26</c:v>
                </c:pt>
                <c:pt idx="77">
                  <c:v>13</c:v>
                </c:pt>
                <c:pt idx="78">
                  <c:v>3.3200000000000003</c:v>
                </c:pt>
                <c:pt idx="79">
                  <c:v>3.3200000000000003</c:v>
                </c:pt>
                <c:pt idx="80">
                  <c:v>3.3200000000000003</c:v>
                </c:pt>
                <c:pt idx="81">
                  <c:v>12</c:v>
                </c:pt>
                <c:pt idx="82">
                  <c:v>5</c:v>
                </c:pt>
                <c:pt idx="83">
                  <c:v>7</c:v>
                </c:pt>
                <c:pt idx="84">
                  <c:v>1</c:v>
                </c:pt>
                <c:pt idx="85">
                  <c:v>1.33</c:v>
                </c:pt>
                <c:pt idx="86">
                  <c:v>1.33</c:v>
                </c:pt>
                <c:pt idx="87">
                  <c:v>1.33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3</c:v>
                </c:pt>
                <c:pt idx="111">
                  <c:v>3</c:v>
                </c:pt>
                <c:pt idx="112">
                  <c:v>8</c:v>
                </c:pt>
                <c:pt idx="113">
                  <c:v>2.3199999999999998</c:v>
                </c:pt>
                <c:pt idx="114">
                  <c:v>2.3199999999999998</c:v>
                </c:pt>
                <c:pt idx="115">
                  <c:v>2.3199999999999998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3.25</c:v>
                </c:pt>
                <c:pt idx="121">
                  <c:v>3.25</c:v>
                </c:pt>
                <c:pt idx="122">
                  <c:v>3.25</c:v>
                </c:pt>
                <c:pt idx="123">
                  <c:v>3.25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70824"/>
        <c:axId val="377371400"/>
      </c:lineChart>
      <c:dateAx>
        <c:axId val="37737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3714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73714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37082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08"/>
          <c:y val="6.1990212071778177E-2"/>
          <c:w val="0.29633740288568688"/>
          <c:h val="3.91517128874428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1529 55th Ave. S Trap (#17) vs. City Trap Average</a:t>
            </a:r>
          </a:p>
        </c:rich>
      </c:tx>
      <c:layout>
        <c:manualLayout>
          <c:xMode val="edge"/>
          <c:yMode val="edge"/>
          <c:x val="0.2907880133185353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777"/>
        </c:manualLayout>
      </c:layout>
      <c:lineChart>
        <c:grouping val="standard"/>
        <c:varyColors val="0"/>
        <c:ser>
          <c:idx val="0"/>
          <c:order val="0"/>
          <c:tx>
            <c:v>Trap 17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17'!$A$9:$A$132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17'!$T$9:$T$133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2.66</c:v>
                </c:pt>
                <c:pt idx="44">
                  <c:v>2.66</c:v>
                </c:pt>
                <c:pt idx="45">
                  <c:v>2.66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4</c:v>
                </c:pt>
                <c:pt idx="62">
                  <c:v>15</c:v>
                </c:pt>
                <c:pt idx="63">
                  <c:v>2</c:v>
                </c:pt>
                <c:pt idx="64">
                  <c:v>1.66</c:v>
                </c:pt>
                <c:pt idx="65">
                  <c:v>1.66</c:v>
                </c:pt>
                <c:pt idx="66">
                  <c:v>1.66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1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1</c:v>
                </c:pt>
                <c:pt idx="84">
                  <c:v>0</c:v>
                </c:pt>
                <c:pt idx="85">
                  <c:v>0.66</c:v>
                </c:pt>
                <c:pt idx="86">
                  <c:v>0.66</c:v>
                </c:pt>
                <c:pt idx="87">
                  <c:v>0.66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1.9900000000000002</c:v>
                </c:pt>
                <c:pt idx="93">
                  <c:v>1.9900000000000002</c:v>
                </c:pt>
                <c:pt idx="94">
                  <c:v>1.9900000000000002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0.66</c:v>
                </c:pt>
                <c:pt idx="100">
                  <c:v>0.66</c:v>
                </c:pt>
                <c:pt idx="101">
                  <c:v>0.66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1.33</c:v>
                </c:pt>
                <c:pt idx="107">
                  <c:v>1.33</c:v>
                </c:pt>
                <c:pt idx="108">
                  <c:v>1.33</c:v>
                </c:pt>
                <c:pt idx="109">
                  <c:v>2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881160"/>
        <c:axId val="377881736"/>
      </c:lineChart>
      <c:dateAx>
        <c:axId val="37788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8817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788173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88116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517203107659783"/>
          <c:y val="9.2985318107667747E-2"/>
          <c:w val="0.29633740288568688"/>
          <c:h val="3.91517128874428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Timberline</a:t>
            </a:r>
            <a:r>
              <a:rPr lang="en-US" baseline="0"/>
              <a:t> </a:t>
            </a:r>
            <a:r>
              <a:rPr lang="en-US"/>
              <a:t>(#18) vs City Average</a:t>
            </a:r>
          </a:p>
        </c:rich>
      </c:tx>
      <c:layout>
        <c:manualLayout>
          <c:xMode val="edge"/>
          <c:yMode val="edge"/>
          <c:x val="0.2896781354051054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625971143178254E-2"/>
          <c:y val="0.15171288743884401"/>
          <c:w val="0.93007769145394004"/>
          <c:h val="0.72430668841761758"/>
        </c:manualLayout>
      </c:layout>
      <c:lineChart>
        <c:grouping val="standard"/>
        <c:varyColors val="0"/>
        <c:ser>
          <c:idx val="0"/>
          <c:order val="0"/>
          <c:tx>
            <c:strRef>
              <c:f>'Trap 18 '!$A$1:$C$1</c:f>
              <c:strCache>
                <c:ptCount val="1"/>
                <c:pt idx="0">
                  <c:v>Trap 18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18 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11.66</c:v>
                </c:pt>
                <c:pt idx="19">
                  <c:v>11.66</c:v>
                </c:pt>
                <c:pt idx="20">
                  <c:v>11.66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5.66</c:v>
                </c:pt>
                <c:pt idx="33">
                  <c:v>5.66</c:v>
                </c:pt>
                <c:pt idx="34">
                  <c:v>5.66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34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38</c:v>
                </c:pt>
                <c:pt idx="51">
                  <c:v>109</c:v>
                </c:pt>
                <c:pt idx="52">
                  <c:v>33</c:v>
                </c:pt>
                <c:pt idx="53">
                  <c:v>36.649999999999991</c:v>
                </c:pt>
                <c:pt idx="54">
                  <c:v>36.649999999999991</c:v>
                </c:pt>
                <c:pt idx="55">
                  <c:v>36.649999999999991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48.97999999999999</c:v>
                </c:pt>
                <c:pt idx="61">
                  <c:v>48.97999999999999</c:v>
                </c:pt>
                <c:pt idx="62">
                  <c:v>48.97999999999999</c:v>
                </c:pt>
                <c:pt idx="63">
                  <c:v>11</c:v>
                </c:pt>
                <c:pt idx="64">
                  <c:v>33</c:v>
                </c:pt>
                <c:pt idx="65">
                  <c:v>45</c:v>
                </c:pt>
                <c:pt idx="66">
                  <c:v>39</c:v>
                </c:pt>
                <c:pt idx="67">
                  <c:v>11.99</c:v>
                </c:pt>
                <c:pt idx="68">
                  <c:v>11.99</c:v>
                </c:pt>
                <c:pt idx="69">
                  <c:v>11.99</c:v>
                </c:pt>
                <c:pt idx="70">
                  <c:v>43</c:v>
                </c:pt>
                <c:pt idx="71">
                  <c:v>36</c:v>
                </c:pt>
                <c:pt idx="72">
                  <c:v>70</c:v>
                </c:pt>
                <c:pt idx="73">
                  <c:v>73</c:v>
                </c:pt>
                <c:pt idx="74">
                  <c:v>13.66</c:v>
                </c:pt>
                <c:pt idx="75">
                  <c:v>13.66</c:v>
                </c:pt>
                <c:pt idx="76">
                  <c:v>13.66</c:v>
                </c:pt>
                <c:pt idx="77">
                  <c:v>11</c:v>
                </c:pt>
                <c:pt idx="78">
                  <c:v>8</c:v>
                </c:pt>
                <c:pt idx="79">
                  <c:v>16</c:v>
                </c:pt>
                <c:pt idx="80">
                  <c:v>53</c:v>
                </c:pt>
                <c:pt idx="81">
                  <c:v>20.329999999999998</c:v>
                </c:pt>
                <c:pt idx="82">
                  <c:v>20.329999999999998</c:v>
                </c:pt>
                <c:pt idx="83">
                  <c:v>20.329999999999998</c:v>
                </c:pt>
                <c:pt idx="84">
                  <c:v>21</c:v>
                </c:pt>
                <c:pt idx="85">
                  <c:v>19</c:v>
                </c:pt>
                <c:pt idx="86">
                  <c:v>34</c:v>
                </c:pt>
                <c:pt idx="87">
                  <c:v>13</c:v>
                </c:pt>
                <c:pt idx="88">
                  <c:v>7.99</c:v>
                </c:pt>
                <c:pt idx="89">
                  <c:v>7.99</c:v>
                </c:pt>
                <c:pt idx="90">
                  <c:v>7.99</c:v>
                </c:pt>
                <c:pt idx="91">
                  <c:v>0</c:v>
                </c:pt>
                <c:pt idx="92">
                  <c:v>18</c:v>
                </c:pt>
                <c:pt idx="93">
                  <c:v>19</c:v>
                </c:pt>
                <c:pt idx="94">
                  <c:v>28</c:v>
                </c:pt>
                <c:pt idx="95">
                  <c:v>24.67</c:v>
                </c:pt>
                <c:pt idx="96">
                  <c:v>24.67</c:v>
                </c:pt>
                <c:pt idx="97">
                  <c:v>24.67</c:v>
                </c:pt>
                <c:pt idx="98">
                  <c:v>21</c:v>
                </c:pt>
                <c:pt idx="99">
                  <c:v>33</c:v>
                </c:pt>
                <c:pt idx="100">
                  <c:v>32</c:v>
                </c:pt>
                <c:pt idx="101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884616"/>
        <c:axId val="377885192"/>
      </c:lineChart>
      <c:dateAx>
        <c:axId val="377884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8851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788519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551386623164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88461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41176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41065482797195"/>
          <c:y val="7.0146818923327914E-2"/>
          <c:w val="0.43291460931429626"/>
          <c:h val="3.240908915749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3379</a:t>
            </a:r>
            <a:r>
              <a:rPr lang="en-US" baseline="0"/>
              <a:t> Adams st S </a:t>
            </a:r>
            <a:r>
              <a:rPr lang="en-US"/>
              <a:t>(#19)  vs. City Average</a:t>
            </a:r>
          </a:p>
        </c:rich>
      </c:tx>
      <c:layout>
        <c:manualLayout>
          <c:xMode val="edge"/>
          <c:yMode val="edge"/>
          <c:x val="0.27081021087682638"/>
          <c:y val="1.631321370309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955604883462836E-2"/>
          <c:y val="0.12887438825448613"/>
          <c:w val="0.91342952275249722"/>
          <c:h val="0.7340946166396336"/>
        </c:manualLayout>
      </c:layout>
      <c:lineChart>
        <c:grouping val="standard"/>
        <c:varyColors val="0"/>
        <c:ser>
          <c:idx val="0"/>
          <c:order val="0"/>
          <c:tx>
            <c:strRef>
              <c:f>'Trap 19'!$A$1:$C$1</c:f>
              <c:strCache>
                <c:ptCount val="1"/>
                <c:pt idx="0">
                  <c:v>Trap 19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19'!$T$9:$T$110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7</c:v>
                </c:pt>
                <c:pt idx="32">
                  <c:v>8.66</c:v>
                </c:pt>
                <c:pt idx="33">
                  <c:v>8.66</c:v>
                </c:pt>
                <c:pt idx="34">
                  <c:v>8.66</c:v>
                </c:pt>
                <c:pt idx="35">
                  <c:v>5</c:v>
                </c:pt>
                <c:pt idx="36">
                  <c:v>3</c:v>
                </c:pt>
                <c:pt idx="37">
                  <c:v>0</c:v>
                </c:pt>
                <c:pt idx="38">
                  <c:v>14</c:v>
                </c:pt>
                <c:pt idx="39">
                  <c:v>8.66</c:v>
                </c:pt>
                <c:pt idx="40">
                  <c:v>8.66</c:v>
                </c:pt>
                <c:pt idx="41">
                  <c:v>8.66</c:v>
                </c:pt>
                <c:pt idx="42">
                  <c:v>5</c:v>
                </c:pt>
                <c:pt idx="43">
                  <c:v>3</c:v>
                </c:pt>
                <c:pt idx="44">
                  <c:v>0</c:v>
                </c:pt>
                <c:pt idx="45">
                  <c:v>35</c:v>
                </c:pt>
                <c:pt idx="46">
                  <c:v>18.5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25</c:v>
                </c:pt>
                <c:pt idx="51">
                  <c:v>82</c:v>
                </c:pt>
                <c:pt idx="52">
                  <c:v>46</c:v>
                </c:pt>
                <c:pt idx="53">
                  <c:v>35.299999999999983</c:v>
                </c:pt>
                <c:pt idx="54">
                  <c:v>35.299999999999983</c:v>
                </c:pt>
                <c:pt idx="55">
                  <c:v>35.299999999999983</c:v>
                </c:pt>
                <c:pt idx="56">
                  <c:v>13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52.33</c:v>
                </c:pt>
                <c:pt idx="61">
                  <c:v>52.33</c:v>
                </c:pt>
                <c:pt idx="62">
                  <c:v>52.33</c:v>
                </c:pt>
                <c:pt idx="63">
                  <c:v>11</c:v>
                </c:pt>
                <c:pt idx="64">
                  <c:v>17</c:v>
                </c:pt>
                <c:pt idx="65">
                  <c:v>29</c:v>
                </c:pt>
                <c:pt idx="66">
                  <c:v>10</c:v>
                </c:pt>
                <c:pt idx="67">
                  <c:v>15.99</c:v>
                </c:pt>
                <c:pt idx="68">
                  <c:v>15.99</c:v>
                </c:pt>
                <c:pt idx="69">
                  <c:v>15.99</c:v>
                </c:pt>
                <c:pt idx="70">
                  <c:v>60</c:v>
                </c:pt>
                <c:pt idx="71">
                  <c:v>19</c:v>
                </c:pt>
                <c:pt idx="72">
                  <c:v>78</c:v>
                </c:pt>
                <c:pt idx="73">
                  <c:v>42</c:v>
                </c:pt>
                <c:pt idx="74">
                  <c:v>5.32</c:v>
                </c:pt>
                <c:pt idx="75">
                  <c:v>5.32</c:v>
                </c:pt>
                <c:pt idx="76">
                  <c:v>5.32</c:v>
                </c:pt>
                <c:pt idx="77">
                  <c:v>7</c:v>
                </c:pt>
                <c:pt idx="78">
                  <c:v>0</c:v>
                </c:pt>
                <c:pt idx="79">
                  <c:v>7</c:v>
                </c:pt>
                <c:pt idx="80">
                  <c:v>20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</c:v>
                </c:pt>
                <c:pt idx="85">
                  <c:v>18</c:v>
                </c:pt>
                <c:pt idx="86">
                  <c:v>3</c:v>
                </c:pt>
                <c:pt idx="87">
                  <c:v>12</c:v>
                </c:pt>
                <c:pt idx="88">
                  <c:v>3.66</c:v>
                </c:pt>
                <c:pt idx="89">
                  <c:v>3.66</c:v>
                </c:pt>
                <c:pt idx="90">
                  <c:v>3.66</c:v>
                </c:pt>
                <c:pt idx="91">
                  <c:v>5</c:v>
                </c:pt>
                <c:pt idx="92">
                  <c:v>13</c:v>
                </c:pt>
                <c:pt idx="93">
                  <c:v>1</c:v>
                </c:pt>
                <c:pt idx="94">
                  <c:v>6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888072"/>
        <c:axId val="378306568"/>
      </c:lineChart>
      <c:dateAx>
        <c:axId val="377888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3065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830656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25774877650938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88807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190899001109881"/>
          <c:y val="5.8727569331158413E-2"/>
          <c:w val="0.49379814204689454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County Culex Collections 2011</a:t>
            </a:r>
          </a:p>
        </c:rich>
      </c:tx>
      <c:layout>
        <c:manualLayout>
          <c:xMode val="edge"/>
          <c:yMode val="edge"/>
          <c:x val="0.3662597114317425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3840177580466"/>
          <c:y val="0.12234910277324652"/>
          <c:w val="0.75471698113207553"/>
          <c:h val="0.69820554649265953"/>
        </c:manualLayout>
      </c:layout>
      <c:lineChart>
        <c:grouping val="standard"/>
        <c:varyColors val="0"/>
        <c:ser>
          <c:idx val="0"/>
          <c:order val="0"/>
          <c:tx>
            <c:v>County total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'2011 County vs. Tarsalis'!$A$2:$A$107</c:f>
              <c:numCache>
                <c:formatCode>[$-409]d\-mmm;@</c:formatCode>
                <c:ptCount val="106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</c:numCache>
            </c:numRef>
          </c:cat>
          <c:val>
            <c:numRef>
              <c:f>'2011 County vs. Tarsalis'!$G$2:$G$136</c:f>
              <c:numCache>
                <c:formatCode>General</c:formatCode>
                <c:ptCount val="135"/>
                <c:pt idx="4">
                  <c:v>38</c:v>
                </c:pt>
                <c:pt idx="5">
                  <c:v>23.45</c:v>
                </c:pt>
                <c:pt idx="6">
                  <c:v>23.45</c:v>
                </c:pt>
                <c:pt idx="7">
                  <c:v>23.45</c:v>
                </c:pt>
                <c:pt idx="8">
                  <c:v>23.45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17</c:v>
                </c:pt>
                <c:pt idx="13">
                  <c:v>43.25</c:v>
                </c:pt>
                <c:pt idx="14">
                  <c:v>43.25</c:v>
                </c:pt>
                <c:pt idx="15">
                  <c:v>43.25</c:v>
                </c:pt>
                <c:pt idx="16">
                  <c:v>43.25</c:v>
                </c:pt>
                <c:pt idx="17">
                  <c:v>24</c:v>
                </c:pt>
                <c:pt idx="18">
                  <c:v>128</c:v>
                </c:pt>
                <c:pt idx="19">
                  <c:v>168</c:v>
                </c:pt>
                <c:pt idx="20">
                  <c:v>682.67000000000007</c:v>
                </c:pt>
                <c:pt idx="21">
                  <c:v>682.67000000000007</c:v>
                </c:pt>
                <c:pt idx="22">
                  <c:v>682.67000000000007</c:v>
                </c:pt>
                <c:pt idx="23">
                  <c:v>442</c:v>
                </c:pt>
                <c:pt idx="24">
                  <c:v>427</c:v>
                </c:pt>
                <c:pt idx="25">
                  <c:v>272.5</c:v>
                </c:pt>
                <c:pt idx="26">
                  <c:v>620.5</c:v>
                </c:pt>
                <c:pt idx="27">
                  <c:v>308.33000000000004</c:v>
                </c:pt>
                <c:pt idx="28">
                  <c:v>308.33000000000004</c:v>
                </c:pt>
                <c:pt idx="29">
                  <c:v>308.33000000000004</c:v>
                </c:pt>
                <c:pt idx="30">
                  <c:v>1032</c:v>
                </c:pt>
                <c:pt idx="31">
                  <c:v>755</c:v>
                </c:pt>
                <c:pt idx="32">
                  <c:v>290</c:v>
                </c:pt>
                <c:pt idx="33">
                  <c:v>327</c:v>
                </c:pt>
                <c:pt idx="34">
                  <c:v>586.75</c:v>
                </c:pt>
                <c:pt idx="35">
                  <c:v>586.75</c:v>
                </c:pt>
                <c:pt idx="36">
                  <c:v>586.75</c:v>
                </c:pt>
                <c:pt idx="37">
                  <c:v>290.5</c:v>
                </c:pt>
                <c:pt idx="38">
                  <c:v>140.5</c:v>
                </c:pt>
                <c:pt idx="39">
                  <c:v>247.5</c:v>
                </c:pt>
                <c:pt idx="40">
                  <c:v>513.5</c:v>
                </c:pt>
                <c:pt idx="41">
                  <c:v>611</c:v>
                </c:pt>
                <c:pt idx="42">
                  <c:v>611</c:v>
                </c:pt>
                <c:pt idx="43">
                  <c:v>611</c:v>
                </c:pt>
                <c:pt idx="44">
                  <c:v>437</c:v>
                </c:pt>
                <c:pt idx="45">
                  <c:v>538</c:v>
                </c:pt>
                <c:pt idx="46">
                  <c:v>352.6</c:v>
                </c:pt>
                <c:pt idx="47">
                  <c:v>1633.6</c:v>
                </c:pt>
                <c:pt idx="48">
                  <c:v>15339.5</c:v>
                </c:pt>
                <c:pt idx="49">
                  <c:v>15339.5</c:v>
                </c:pt>
                <c:pt idx="50">
                  <c:v>15339.5</c:v>
                </c:pt>
                <c:pt idx="51">
                  <c:v>15339.5</c:v>
                </c:pt>
                <c:pt idx="52">
                  <c:v>7871</c:v>
                </c:pt>
                <c:pt idx="53">
                  <c:v>0</c:v>
                </c:pt>
                <c:pt idx="54">
                  <c:v>0</c:v>
                </c:pt>
                <c:pt idx="55">
                  <c:v>6148.33</c:v>
                </c:pt>
                <c:pt idx="56">
                  <c:v>6148.33</c:v>
                </c:pt>
                <c:pt idx="57">
                  <c:v>6148.33</c:v>
                </c:pt>
                <c:pt idx="58">
                  <c:v>2697.5</c:v>
                </c:pt>
                <c:pt idx="59">
                  <c:v>2525.5</c:v>
                </c:pt>
                <c:pt idx="60">
                  <c:v>1822</c:v>
                </c:pt>
                <c:pt idx="61">
                  <c:v>1056</c:v>
                </c:pt>
                <c:pt idx="62">
                  <c:v>5656.34</c:v>
                </c:pt>
                <c:pt idx="63">
                  <c:v>5656.34</c:v>
                </c:pt>
                <c:pt idx="64">
                  <c:v>5656.34</c:v>
                </c:pt>
                <c:pt idx="65">
                  <c:v>3622</c:v>
                </c:pt>
                <c:pt idx="66">
                  <c:v>3229</c:v>
                </c:pt>
                <c:pt idx="67">
                  <c:v>3212</c:v>
                </c:pt>
                <c:pt idx="68">
                  <c:v>3108</c:v>
                </c:pt>
                <c:pt idx="69">
                  <c:v>1394</c:v>
                </c:pt>
                <c:pt idx="70">
                  <c:v>1394</c:v>
                </c:pt>
                <c:pt idx="71">
                  <c:v>1394</c:v>
                </c:pt>
                <c:pt idx="72">
                  <c:v>4653</c:v>
                </c:pt>
                <c:pt idx="73">
                  <c:v>4581</c:v>
                </c:pt>
                <c:pt idx="74">
                  <c:v>4412.5</c:v>
                </c:pt>
                <c:pt idx="75">
                  <c:v>3956.5</c:v>
                </c:pt>
                <c:pt idx="76">
                  <c:v>2105</c:v>
                </c:pt>
                <c:pt idx="77">
                  <c:v>2105</c:v>
                </c:pt>
                <c:pt idx="78">
                  <c:v>2105</c:v>
                </c:pt>
                <c:pt idx="79">
                  <c:v>822.9</c:v>
                </c:pt>
                <c:pt idx="80">
                  <c:v>738.4</c:v>
                </c:pt>
                <c:pt idx="81">
                  <c:v>1299</c:v>
                </c:pt>
                <c:pt idx="82">
                  <c:v>657</c:v>
                </c:pt>
                <c:pt idx="83">
                  <c:v>124.11</c:v>
                </c:pt>
                <c:pt idx="84">
                  <c:v>124.11</c:v>
                </c:pt>
                <c:pt idx="85">
                  <c:v>124.11</c:v>
                </c:pt>
                <c:pt idx="86">
                  <c:v>3583.5</c:v>
                </c:pt>
                <c:pt idx="87">
                  <c:v>3727.5</c:v>
                </c:pt>
                <c:pt idx="88">
                  <c:v>3548.5</c:v>
                </c:pt>
                <c:pt idx="89">
                  <c:v>2817.5</c:v>
                </c:pt>
                <c:pt idx="90">
                  <c:v>1255.99</c:v>
                </c:pt>
                <c:pt idx="91">
                  <c:v>1255.99</c:v>
                </c:pt>
                <c:pt idx="92">
                  <c:v>1255.99</c:v>
                </c:pt>
                <c:pt idx="93">
                  <c:v>1391.5</c:v>
                </c:pt>
                <c:pt idx="94">
                  <c:v>2036.5</c:v>
                </c:pt>
                <c:pt idx="95">
                  <c:v>1806.5</c:v>
                </c:pt>
                <c:pt idx="96">
                  <c:v>1686.5</c:v>
                </c:pt>
                <c:pt idx="97">
                  <c:v>978</c:v>
                </c:pt>
                <c:pt idx="98">
                  <c:v>978</c:v>
                </c:pt>
                <c:pt idx="99">
                  <c:v>978</c:v>
                </c:pt>
                <c:pt idx="100">
                  <c:v>847</c:v>
                </c:pt>
                <c:pt idx="101">
                  <c:v>1896</c:v>
                </c:pt>
                <c:pt idx="102">
                  <c:v>1229.5</c:v>
                </c:pt>
                <c:pt idx="103">
                  <c:v>1519.5</c:v>
                </c:pt>
                <c:pt idx="104">
                  <c:v>954.49</c:v>
                </c:pt>
                <c:pt idx="105">
                  <c:v>954.49</c:v>
                </c:pt>
                <c:pt idx="106">
                  <c:v>954.49</c:v>
                </c:pt>
                <c:pt idx="107">
                  <c:v>175</c:v>
                </c:pt>
                <c:pt idx="108">
                  <c:v>76</c:v>
                </c:pt>
                <c:pt idx="109">
                  <c:v>112</c:v>
                </c:pt>
                <c:pt idx="110">
                  <c:v>538.20000000000005</c:v>
                </c:pt>
                <c:pt idx="111">
                  <c:v>846.2</c:v>
                </c:pt>
                <c:pt idx="112">
                  <c:v>846.2</c:v>
                </c:pt>
                <c:pt idx="113">
                  <c:v>846.2</c:v>
                </c:pt>
                <c:pt idx="114">
                  <c:v>846.2</c:v>
                </c:pt>
                <c:pt idx="115">
                  <c:v>332</c:v>
                </c:pt>
                <c:pt idx="116">
                  <c:v>235.5</c:v>
                </c:pt>
                <c:pt idx="117">
                  <c:v>258.5</c:v>
                </c:pt>
                <c:pt idx="118">
                  <c:v>250.67000000000002</c:v>
                </c:pt>
                <c:pt idx="119">
                  <c:v>250.67000000000002</c:v>
                </c:pt>
                <c:pt idx="120">
                  <c:v>250.67000000000002</c:v>
                </c:pt>
                <c:pt idx="121">
                  <c:v>78.5</c:v>
                </c:pt>
                <c:pt idx="122">
                  <c:v>48.5</c:v>
                </c:pt>
                <c:pt idx="123">
                  <c:v>31.5</c:v>
                </c:pt>
                <c:pt idx="124">
                  <c:v>42.5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Culex total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'2011 County vs. Tarsalis'!$A$2:$A$107</c:f>
              <c:numCache>
                <c:formatCode>[$-409]d\-mmm;@</c:formatCode>
                <c:ptCount val="106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</c:numCache>
            </c:numRef>
          </c:cat>
          <c:val>
            <c:numRef>
              <c:f>'2011 County vs. Tarsalis'!$I$2:$I$136</c:f>
              <c:numCache>
                <c:formatCode>General</c:formatCode>
                <c:ptCount val="135"/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2.5</c:v>
                </c:pt>
                <c:pt idx="33">
                  <c:v>4.5</c:v>
                </c:pt>
                <c:pt idx="34">
                  <c:v>3.67</c:v>
                </c:pt>
                <c:pt idx="35">
                  <c:v>3.67</c:v>
                </c:pt>
                <c:pt idx="36">
                  <c:v>3.67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16</c:v>
                </c:pt>
                <c:pt idx="47">
                  <c:v>31</c:v>
                </c:pt>
                <c:pt idx="48">
                  <c:v>35.75</c:v>
                </c:pt>
                <c:pt idx="49">
                  <c:v>35.75</c:v>
                </c:pt>
                <c:pt idx="50">
                  <c:v>35.75</c:v>
                </c:pt>
                <c:pt idx="51">
                  <c:v>35.75</c:v>
                </c:pt>
                <c:pt idx="52">
                  <c:v>71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23</c:v>
                </c:pt>
                <c:pt idx="59">
                  <c:v>36</c:v>
                </c:pt>
                <c:pt idx="60">
                  <c:v>9</c:v>
                </c:pt>
                <c:pt idx="61">
                  <c:v>39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124.5</c:v>
                </c:pt>
                <c:pt idx="66">
                  <c:v>179.5</c:v>
                </c:pt>
                <c:pt idx="67">
                  <c:v>329</c:v>
                </c:pt>
                <c:pt idx="68">
                  <c:v>168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4">
                  <c:v>113.5</c:v>
                </c:pt>
                <c:pt idx="75">
                  <c:v>153.5</c:v>
                </c:pt>
                <c:pt idx="76">
                  <c:v>66.33</c:v>
                </c:pt>
                <c:pt idx="77">
                  <c:v>66.33</c:v>
                </c:pt>
                <c:pt idx="78">
                  <c:v>66.33</c:v>
                </c:pt>
                <c:pt idx="79">
                  <c:v>63</c:v>
                </c:pt>
                <c:pt idx="80">
                  <c:v>80</c:v>
                </c:pt>
                <c:pt idx="81">
                  <c:v>195</c:v>
                </c:pt>
                <c:pt idx="86">
                  <c:v>125</c:v>
                </c:pt>
                <c:pt idx="87">
                  <c:v>164</c:v>
                </c:pt>
                <c:pt idx="88">
                  <c:v>117</c:v>
                </c:pt>
                <c:pt idx="89">
                  <c:v>77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8</c:v>
                </c:pt>
                <c:pt idx="94">
                  <c:v>126</c:v>
                </c:pt>
                <c:pt idx="95">
                  <c:v>162</c:v>
                </c:pt>
                <c:pt idx="96">
                  <c:v>194</c:v>
                </c:pt>
                <c:pt idx="97">
                  <c:v>86.67</c:v>
                </c:pt>
                <c:pt idx="98">
                  <c:v>86.67</c:v>
                </c:pt>
                <c:pt idx="99">
                  <c:v>86.67</c:v>
                </c:pt>
                <c:pt idx="100">
                  <c:v>191.5</c:v>
                </c:pt>
                <c:pt idx="101">
                  <c:v>305.5</c:v>
                </c:pt>
                <c:pt idx="102">
                  <c:v>184</c:v>
                </c:pt>
                <c:pt idx="103">
                  <c:v>139</c:v>
                </c:pt>
                <c:pt idx="104">
                  <c:v>104.66</c:v>
                </c:pt>
                <c:pt idx="105">
                  <c:v>104.66</c:v>
                </c:pt>
                <c:pt idx="106">
                  <c:v>104.66</c:v>
                </c:pt>
                <c:pt idx="107">
                  <c:v>30</c:v>
                </c:pt>
                <c:pt idx="108">
                  <c:v>9</c:v>
                </c:pt>
                <c:pt idx="110">
                  <c:v>27.4</c:v>
                </c:pt>
                <c:pt idx="111">
                  <c:v>25.9</c:v>
                </c:pt>
                <c:pt idx="112">
                  <c:v>25.9</c:v>
                </c:pt>
                <c:pt idx="113">
                  <c:v>25.9</c:v>
                </c:pt>
                <c:pt idx="114">
                  <c:v>25.9</c:v>
                </c:pt>
                <c:pt idx="115">
                  <c:v>33</c:v>
                </c:pt>
                <c:pt idx="116">
                  <c:v>9.5</c:v>
                </c:pt>
                <c:pt idx="117">
                  <c:v>7.5</c:v>
                </c:pt>
                <c:pt idx="118">
                  <c:v>14.67</c:v>
                </c:pt>
                <c:pt idx="119">
                  <c:v>14.67</c:v>
                </c:pt>
                <c:pt idx="120">
                  <c:v>14.67</c:v>
                </c:pt>
                <c:pt idx="121">
                  <c:v>0.5</c:v>
                </c:pt>
                <c:pt idx="122">
                  <c:v>1.5</c:v>
                </c:pt>
                <c:pt idx="123">
                  <c:v>3.5</c:v>
                </c:pt>
                <c:pt idx="12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'2011 County vs. Tarsalis'!$E$1</c:f>
              <c:strCache>
                <c:ptCount val="1"/>
                <c:pt idx="0">
                  <c:v>Metro Total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'2011 County vs. Tarsalis'!$E$2:$E$136</c:f>
              <c:numCache>
                <c:formatCode>General</c:formatCode>
                <c:ptCount val="135"/>
                <c:pt idx="4">
                  <c:v>19</c:v>
                </c:pt>
                <c:pt idx="5">
                  <c:v>14.25</c:v>
                </c:pt>
                <c:pt idx="6">
                  <c:v>14.25</c:v>
                </c:pt>
                <c:pt idx="7">
                  <c:v>14.25</c:v>
                </c:pt>
                <c:pt idx="8">
                  <c:v>14.25</c:v>
                </c:pt>
                <c:pt idx="11">
                  <c:v>2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80</c:v>
                </c:pt>
                <c:pt idx="19">
                  <c:v>120</c:v>
                </c:pt>
                <c:pt idx="20">
                  <c:v>418.67</c:v>
                </c:pt>
                <c:pt idx="21">
                  <c:v>418.67</c:v>
                </c:pt>
                <c:pt idx="22">
                  <c:v>418.67</c:v>
                </c:pt>
                <c:pt idx="23">
                  <c:v>281</c:v>
                </c:pt>
                <c:pt idx="24">
                  <c:v>266</c:v>
                </c:pt>
                <c:pt idx="25">
                  <c:v>114</c:v>
                </c:pt>
                <c:pt idx="26">
                  <c:v>462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486</c:v>
                </c:pt>
                <c:pt idx="31">
                  <c:v>209</c:v>
                </c:pt>
                <c:pt idx="32">
                  <c:v>136</c:v>
                </c:pt>
                <c:pt idx="33">
                  <c:v>173</c:v>
                </c:pt>
                <c:pt idx="34">
                  <c:v>313.75</c:v>
                </c:pt>
                <c:pt idx="35">
                  <c:v>313.75</c:v>
                </c:pt>
                <c:pt idx="36">
                  <c:v>313.75</c:v>
                </c:pt>
                <c:pt idx="37">
                  <c:v>222</c:v>
                </c:pt>
                <c:pt idx="38">
                  <c:v>72</c:v>
                </c:pt>
                <c:pt idx="39">
                  <c:v>39</c:v>
                </c:pt>
                <c:pt idx="40">
                  <c:v>305</c:v>
                </c:pt>
                <c:pt idx="41">
                  <c:v>319</c:v>
                </c:pt>
                <c:pt idx="42">
                  <c:v>319</c:v>
                </c:pt>
                <c:pt idx="43">
                  <c:v>319</c:v>
                </c:pt>
                <c:pt idx="44">
                  <c:v>208</c:v>
                </c:pt>
                <c:pt idx="45">
                  <c:v>309</c:v>
                </c:pt>
                <c:pt idx="46">
                  <c:v>242</c:v>
                </c:pt>
                <c:pt idx="47">
                  <c:v>1523</c:v>
                </c:pt>
                <c:pt idx="48">
                  <c:v>1827.5</c:v>
                </c:pt>
                <c:pt idx="49">
                  <c:v>1827.5</c:v>
                </c:pt>
                <c:pt idx="50">
                  <c:v>1827.5</c:v>
                </c:pt>
                <c:pt idx="51">
                  <c:v>1827.5</c:v>
                </c:pt>
                <c:pt idx="52">
                  <c:v>3679</c:v>
                </c:pt>
                <c:pt idx="53">
                  <c:v>0</c:v>
                </c:pt>
                <c:pt idx="54">
                  <c:v>0</c:v>
                </c:pt>
                <c:pt idx="55">
                  <c:v>2160.33</c:v>
                </c:pt>
                <c:pt idx="56">
                  <c:v>2160.33</c:v>
                </c:pt>
                <c:pt idx="57">
                  <c:v>2160.33</c:v>
                </c:pt>
                <c:pt idx="58">
                  <c:v>1457</c:v>
                </c:pt>
                <c:pt idx="59">
                  <c:v>1285</c:v>
                </c:pt>
                <c:pt idx="60">
                  <c:v>1205</c:v>
                </c:pt>
                <c:pt idx="61">
                  <c:v>439</c:v>
                </c:pt>
                <c:pt idx="62">
                  <c:v>1870.34</c:v>
                </c:pt>
                <c:pt idx="63">
                  <c:v>1870.34</c:v>
                </c:pt>
                <c:pt idx="64">
                  <c:v>1870.34</c:v>
                </c:pt>
                <c:pt idx="65">
                  <c:v>1602</c:v>
                </c:pt>
                <c:pt idx="66">
                  <c:v>1209</c:v>
                </c:pt>
                <c:pt idx="67">
                  <c:v>2023</c:v>
                </c:pt>
                <c:pt idx="68">
                  <c:v>1919</c:v>
                </c:pt>
                <c:pt idx="69">
                  <c:v>914.33</c:v>
                </c:pt>
                <c:pt idx="70">
                  <c:v>914.33</c:v>
                </c:pt>
                <c:pt idx="71">
                  <c:v>914.33</c:v>
                </c:pt>
                <c:pt idx="72">
                  <c:v>3479</c:v>
                </c:pt>
                <c:pt idx="73">
                  <c:v>3407</c:v>
                </c:pt>
                <c:pt idx="74">
                  <c:v>3385</c:v>
                </c:pt>
                <c:pt idx="75">
                  <c:v>2929</c:v>
                </c:pt>
                <c:pt idx="76">
                  <c:v>1545.67</c:v>
                </c:pt>
                <c:pt idx="77">
                  <c:v>1545.67</c:v>
                </c:pt>
                <c:pt idx="78">
                  <c:v>1545.67</c:v>
                </c:pt>
                <c:pt idx="79">
                  <c:v>359.5</c:v>
                </c:pt>
                <c:pt idx="80">
                  <c:v>275</c:v>
                </c:pt>
                <c:pt idx="81">
                  <c:v>564</c:v>
                </c:pt>
                <c:pt idx="82">
                  <c:v>657</c:v>
                </c:pt>
                <c:pt idx="83">
                  <c:v>124.11</c:v>
                </c:pt>
                <c:pt idx="84">
                  <c:v>124.11</c:v>
                </c:pt>
                <c:pt idx="85">
                  <c:v>124.11</c:v>
                </c:pt>
                <c:pt idx="86">
                  <c:v>2659</c:v>
                </c:pt>
                <c:pt idx="87">
                  <c:v>2803</c:v>
                </c:pt>
                <c:pt idx="88">
                  <c:v>2886</c:v>
                </c:pt>
                <c:pt idx="89">
                  <c:v>2155</c:v>
                </c:pt>
                <c:pt idx="90">
                  <c:v>1040.33</c:v>
                </c:pt>
                <c:pt idx="91">
                  <c:v>1040.33</c:v>
                </c:pt>
                <c:pt idx="92">
                  <c:v>1040.33</c:v>
                </c:pt>
                <c:pt idx="93">
                  <c:v>1162</c:v>
                </c:pt>
                <c:pt idx="94">
                  <c:v>1807</c:v>
                </c:pt>
                <c:pt idx="95">
                  <c:v>1282</c:v>
                </c:pt>
                <c:pt idx="96">
                  <c:v>1162</c:v>
                </c:pt>
                <c:pt idx="97">
                  <c:v>782.67</c:v>
                </c:pt>
                <c:pt idx="98">
                  <c:v>782.67</c:v>
                </c:pt>
                <c:pt idx="99">
                  <c:v>782.67</c:v>
                </c:pt>
                <c:pt idx="100">
                  <c:v>478</c:v>
                </c:pt>
                <c:pt idx="101">
                  <c:v>1527</c:v>
                </c:pt>
                <c:pt idx="102">
                  <c:v>882</c:v>
                </c:pt>
                <c:pt idx="103">
                  <c:v>1172</c:v>
                </c:pt>
                <c:pt idx="104">
                  <c:v>535.16</c:v>
                </c:pt>
                <c:pt idx="105">
                  <c:v>535.16</c:v>
                </c:pt>
                <c:pt idx="106">
                  <c:v>535.16</c:v>
                </c:pt>
                <c:pt idx="107">
                  <c:v>175</c:v>
                </c:pt>
                <c:pt idx="108">
                  <c:v>76</c:v>
                </c:pt>
                <c:pt idx="109">
                  <c:v>112</c:v>
                </c:pt>
                <c:pt idx="110">
                  <c:v>431</c:v>
                </c:pt>
                <c:pt idx="111">
                  <c:v>739</c:v>
                </c:pt>
                <c:pt idx="112">
                  <c:v>739</c:v>
                </c:pt>
                <c:pt idx="113">
                  <c:v>739</c:v>
                </c:pt>
                <c:pt idx="114">
                  <c:v>739</c:v>
                </c:pt>
                <c:pt idx="115">
                  <c:v>157</c:v>
                </c:pt>
                <c:pt idx="116">
                  <c:v>89</c:v>
                </c:pt>
                <c:pt idx="117">
                  <c:v>112</c:v>
                </c:pt>
                <c:pt idx="118">
                  <c:v>132</c:v>
                </c:pt>
                <c:pt idx="119">
                  <c:v>132</c:v>
                </c:pt>
                <c:pt idx="120">
                  <c:v>132</c:v>
                </c:pt>
                <c:pt idx="121">
                  <c:v>62</c:v>
                </c:pt>
                <c:pt idx="122">
                  <c:v>32</c:v>
                </c:pt>
                <c:pt idx="123">
                  <c:v>20</c:v>
                </c:pt>
                <c:pt idx="124">
                  <c:v>31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4584"/>
        <c:axId val="374545160"/>
      </c:lineChart>
      <c:dateAx>
        <c:axId val="374544584"/>
        <c:scaling>
          <c:orientation val="minMax"/>
          <c:max val="40422"/>
          <c:min val="40318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406215316315202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en-US"/>
            </a:pPr>
            <a:endParaRPr lang="en-US"/>
          </a:p>
        </c:txPr>
        <c:crossAx val="3745451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454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 Count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8254486133781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544584"/>
        <c:crosses val="autoZero"/>
        <c:crossBetween val="between"/>
      </c:valAx>
      <c:spPr>
        <a:gradFill rotWithShape="0">
          <a:gsLst>
            <a:gs pos="0">
              <a:srgbClr val="CCFFFF">
                <a:gamma/>
                <a:shade val="46275"/>
                <a:invGamma/>
              </a:srgbClr>
            </a:gs>
            <a:gs pos="100000">
              <a:srgbClr val="CC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78801331853532"/>
          <c:y val="7.177814029363784E-2"/>
          <c:w val="0.39511653718094469"/>
          <c:h val="4.8939641109298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Round</a:t>
            </a:r>
            <a:r>
              <a:rPr lang="en-US" baseline="0"/>
              <a:t> Hill vs. City Average</a:t>
            </a:r>
            <a:endParaRPr lang="en-US"/>
          </a:p>
        </c:rich>
      </c:tx>
      <c:layout>
        <c:manualLayout>
          <c:xMode val="edge"/>
          <c:yMode val="edge"/>
          <c:x val="0.43746680286008743"/>
          <c:y val="2.36941303177167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656950822924527E-2"/>
          <c:y val="0.15094789241814457"/>
          <c:w val="0.75318915064115965"/>
          <c:h val="0.73341203108900566"/>
        </c:manualLayout>
      </c:layout>
      <c:lineChart>
        <c:grouping val="standard"/>
        <c:varyColors val="0"/>
        <c:ser>
          <c:idx val="0"/>
          <c:order val="0"/>
          <c:tx>
            <c:strRef>
              <c:f>'Trap 20'!$A$1:$C$1</c:f>
              <c:strCache>
                <c:ptCount val="1"/>
                <c:pt idx="0">
                  <c:v>Trap 20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'Web Graph Info.'!$A$7:$A$151</c:f>
              <c:numCache>
                <c:formatCode>m/d;@</c:formatCode>
                <c:ptCount val="145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  <c:pt idx="144">
                  <c:v>40812</c:v>
                </c:pt>
              </c:numCache>
            </c:numRef>
          </c:cat>
          <c:val>
            <c:numRef>
              <c:f>'Trap 20'!$T$9:$T$152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</c:v>
                </c:pt>
                <c:pt idx="27">
                  <c:v>10</c:v>
                </c:pt>
                <c:pt idx="28">
                  <c:v>8</c:v>
                </c:pt>
                <c:pt idx="29">
                  <c:v>42.34</c:v>
                </c:pt>
                <c:pt idx="30">
                  <c:v>42.34</c:v>
                </c:pt>
                <c:pt idx="31">
                  <c:v>42.34</c:v>
                </c:pt>
                <c:pt idx="32">
                  <c:v>18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8.33</c:v>
                </c:pt>
                <c:pt idx="37">
                  <c:v>8.33</c:v>
                </c:pt>
                <c:pt idx="38">
                  <c:v>8.33</c:v>
                </c:pt>
                <c:pt idx="39">
                  <c:v>84</c:v>
                </c:pt>
                <c:pt idx="40">
                  <c:v>56</c:v>
                </c:pt>
                <c:pt idx="41">
                  <c:v>11</c:v>
                </c:pt>
                <c:pt idx="42">
                  <c:v>24</c:v>
                </c:pt>
                <c:pt idx="43">
                  <c:v>89.33</c:v>
                </c:pt>
                <c:pt idx="44">
                  <c:v>89.33</c:v>
                </c:pt>
                <c:pt idx="45">
                  <c:v>89.33</c:v>
                </c:pt>
                <c:pt idx="46">
                  <c:v>35</c:v>
                </c:pt>
                <c:pt idx="47">
                  <c:v>17</c:v>
                </c:pt>
                <c:pt idx="48">
                  <c:v>4</c:v>
                </c:pt>
                <c:pt idx="49">
                  <c:v>32</c:v>
                </c:pt>
                <c:pt idx="50">
                  <c:v>25.01</c:v>
                </c:pt>
                <c:pt idx="51">
                  <c:v>25.01</c:v>
                </c:pt>
                <c:pt idx="52">
                  <c:v>25.01</c:v>
                </c:pt>
                <c:pt idx="53">
                  <c:v>22</c:v>
                </c:pt>
                <c:pt idx="54">
                  <c:v>28</c:v>
                </c:pt>
                <c:pt idx="55">
                  <c:v>47</c:v>
                </c:pt>
                <c:pt idx="56">
                  <c:v>234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625</c:v>
                </c:pt>
                <c:pt idx="62">
                  <c:v>1192</c:v>
                </c:pt>
                <c:pt idx="63">
                  <c:v>0</c:v>
                </c:pt>
                <c:pt idx="64">
                  <c:v>496</c:v>
                </c:pt>
                <c:pt idx="65">
                  <c:v>496</c:v>
                </c:pt>
                <c:pt idx="66">
                  <c:v>496</c:v>
                </c:pt>
                <c:pt idx="67">
                  <c:v>313</c:v>
                </c:pt>
                <c:pt idx="68">
                  <c:v>76</c:v>
                </c:pt>
                <c:pt idx="69">
                  <c:v>259</c:v>
                </c:pt>
                <c:pt idx="70">
                  <c:v>72</c:v>
                </c:pt>
                <c:pt idx="71">
                  <c:v>245.99</c:v>
                </c:pt>
                <c:pt idx="72">
                  <c:v>245.99</c:v>
                </c:pt>
                <c:pt idx="73">
                  <c:v>245.99</c:v>
                </c:pt>
                <c:pt idx="74">
                  <c:v>450</c:v>
                </c:pt>
                <c:pt idx="75">
                  <c:v>102</c:v>
                </c:pt>
                <c:pt idx="76">
                  <c:v>30</c:v>
                </c:pt>
                <c:pt idx="77">
                  <c:v>242</c:v>
                </c:pt>
                <c:pt idx="78">
                  <c:v>52.989999999999995</c:v>
                </c:pt>
                <c:pt idx="79">
                  <c:v>52.989999999999995</c:v>
                </c:pt>
                <c:pt idx="80">
                  <c:v>52.989999999999995</c:v>
                </c:pt>
                <c:pt idx="81">
                  <c:v>151</c:v>
                </c:pt>
                <c:pt idx="82">
                  <c:v>281</c:v>
                </c:pt>
                <c:pt idx="83">
                  <c:v>66</c:v>
                </c:pt>
                <c:pt idx="84">
                  <c:v>71</c:v>
                </c:pt>
                <c:pt idx="85">
                  <c:v>129.66000000000003</c:v>
                </c:pt>
                <c:pt idx="86">
                  <c:v>129.66000000000003</c:v>
                </c:pt>
                <c:pt idx="87">
                  <c:v>129.66000000000003</c:v>
                </c:pt>
                <c:pt idx="88">
                  <c:v>17</c:v>
                </c:pt>
                <c:pt idx="89">
                  <c:v>4</c:v>
                </c:pt>
                <c:pt idx="90">
                  <c:v>37</c:v>
                </c:pt>
                <c:pt idx="91">
                  <c:v>27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5</c:v>
                </c:pt>
                <c:pt idx="96">
                  <c:v>15</c:v>
                </c:pt>
                <c:pt idx="97">
                  <c:v>9</c:v>
                </c:pt>
                <c:pt idx="98">
                  <c:v>58</c:v>
                </c:pt>
                <c:pt idx="99">
                  <c:v>9.33</c:v>
                </c:pt>
                <c:pt idx="100">
                  <c:v>9.33</c:v>
                </c:pt>
                <c:pt idx="101">
                  <c:v>9.33</c:v>
                </c:pt>
                <c:pt idx="102">
                  <c:v>37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25</c:v>
                </c:pt>
                <c:pt idx="110">
                  <c:v>22</c:v>
                </c:pt>
                <c:pt idx="111">
                  <c:v>43</c:v>
                </c:pt>
                <c:pt idx="112">
                  <c:v>35</c:v>
                </c:pt>
                <c:pt idx="113">
                  <c:v>14.99</c:v>
                </c:pt>
                <c:pt idx="114">
                  <c:v>14.99</c:v>
                </c:pt>
                <c:pt idx="115">
                  <c:v>14.99</c:v>
                </c:pt>
                <c:pt idx="116">
                  <c:v>17</c:v>
                </c:pt>
                <c:pt idx="117">
                  <c:v>2</c:v>
                </c:pt>
                <c:pt idx="118">
                  <c:v>18</c:v>
                </c:pt>
                <c:pt idx="119">
                  <c:v>25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6</c:v>
                </c:pt>
                <c:pt idx="126">
                  <c:v>6</c:v>
                </c:pt>
                <c:pt idx="127">
                  <c:v>9.34</c:v>
                </c:pt>
                <c:pt idx="128">
                  <c:v>9.34</c:v>
                </c:pt>
                <c:pt idx="129">
                  <c:v>9.34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marker>
            <c:symbol val="none"/>
          </c:marker>
          <c:cat>
            <c:numRef>
              <c:f>'Web Graph Info.'!$A$7:$A$151</c:f>
              <c:numCache>
                <c:formatCode>m/d;@</c:formatCode>
                <c:ptCount val="145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  <c:pt idx="143">
                  <c:v>40811</c:v>
                </c:pt>
                <c:pt idx="144">
                  <c:v>40812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tx1"/>
              </a:solidFill>
            </a:ln>
          </c:spPr>
        </c:hiLowLines>
        <c:marker val="1"/>
        <c:smooth val="0"/>
        <c:axId val="378308296"/>
        <c:axId val="378308872"/>
      </c:lineChart>
      <c:dateAx>
        <c:axId val="378308296"/>
        <c:scaling>
          <c:orientation val="minMax"/>
        </c:scaling>
        <c:delete val="0"/>
        <c:axPos val="b"/>
        <c:title>
          <c:overlay val="0"/>
        </c:title>
        <c:numFmt formatCode="m/d/yy;@" sourceLinked="0"/>
        <c:majorTickMark val="none"/>
        <c:minorTickMark val="none"/>
        <c:tickLblPos val="nextTo"/>
        <c:crossAx val="378308872"/>
        <c:crosses val="autoZero"/>
        <c:auto val="1"/>
        <c:lblOffset val="100"/>
        <c:baseTimeUnit val="days"/>
      </c:dateAx>
      <c:valAx>
        <c:axId val="37830887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378308296"/>
        <c:crosses val="autoZero"/>
        <c:crossBetween val="between"/>
      </c:valAx>
      <c:spPr>
        <a:gradFill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</c:spPr>
    </c:plotArea>
    <c:legend>
      <c:legendPos val="r"/>
      <c:layout>
        <c:manualLayout>
          <c:xMode val="edge"/>
          <c:yMode val="edge"/>
          <c:x val="0.29652025876746724"/>
          <c:y val="7.4377181043004864E-2"/>
          <c:w val="0.42155941436840338"/>
          <c:h val="3.6975394230810296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effectLst>
      <a:outerShdw blurRad="50800" dist="50800" dir="5400000" algn="ctr" rotWithShape="0">
        <a:schemeClr val="accent6">
          <a:lumMod val="75000"/>
        </a:schemeClr>
      </a:outerShdw>
    </a:effectLst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1523 4th Avenue South Trap (#21) vs. City Trap Average</a:t>
            </a:r>
          </a:p>
        </c:rich>
      </c:tx>
      <c:layout>
        <c:manualLayout>
          <c:xMode val="edge"/>
          <c:yMode val="edge"/>
          <c:x val="0.26193118756936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21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21'!$A$9:$A$132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21'!$T$9:$T$140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</c:v>
                </c:pt>
                <c:pt idx="40">
                  <c:v>14</c:v>
                </c:pt>
                <c:pt idx="41">
                  <c:v>2</c:v>
                </c:pt>
                <c:pt idx="42">
                  <c:v>5</c:v>
                </c:pt>
                <c:pt idx="43">
                  <c:v>1.33</c:v>
                </c:pt>
                <c:pt idx="44">
                  <c:v>1.33</c:v>
                </c:pt>
                <c:pt idx="45">
                  <c:v>1.33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4.66</c:v>
                </c:pt>
                <c:pt idx="51">
                  <c:v>4.66</c:v>
                </c:pt>
                <c:pt idx="52">
                  <c:v>4.66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18</c:v>
                </c:pt>
                <c:pt idx="57">
                  <c:v>18</c:v>
                </c:pt>
                <c:pt idx="58">
                  <c:v>12.25</c:v>
                </c:pt>
                <c:pt idx="59">
                  <c:v>12.25</c:v>
                </c:pt>
                <c:pt idx="60">
                  <c:v>12.25</c:v>
                </c:pt>
                <c:pt idx="61">
                  <c:v>12.25</c:v>
                </c:pt>
                <c:pt idx="62">
                  <c:v>20</c:v>
                </c:pt>
                <c:pt idx="63">
                  <c:v>26</c:v>
                </c:pt>
                <c:pt idx="64">
                  <c:v>8</c:v>
                </c:pt>
                <c:pt idx="65">
                  <c:v>9.99</c:v>
                </c:pt>
                <c:pt idx="66">
                  <c:v>9.99</c:v>
                </c:pt>
                <c:pt idx="67">
                  <c:v>9.99</c:v>
                </c:pt>
                <c:pt idx="68">
                  <c:v>8</c:v>
                </c:pt>
                <c:pt idx="69">
                  <c:v>7</c:v>
                </c:pt>
                <c:pt idx="70">
                  <c:v>1</c:v>
                </c:pt>
                <c:pt idx="71">
                  <c:v>0</c:v>
                </c:pt>
                <c:pt idx="72">
                  <c:v>6.98</c:v>
                </c:pt>
                <c:pt idx="73">
                  <c:v>6.98</c:v>
                </c:pt>
                <c:pt idx="74">
                  <c:v>6.98</c:v>
                </c:pt>
                <c:pt idx="75">
                  <c:v>9</c:v>
                </c:pt>
                <c:pt idx="76">
                  <c:v>10</c:v>
                </c:pt>
                <c:pt idx="77">
                  <c:v>4</c:v>
                </c:pt>
                <c:pt idx="78">
                  <c:v>9.66</c:v>
                </c:pt>
                <c:pt idx="79">
                  <c:v>9.66</c:v>
                </c:pt>
                <c:pt idx="80">
                  <c:v>9.66</c:v>
                </c:pt>
                <c:pt idx="81">
                  <c:v>28</c:v>
                </c:pt>
                <c:pt idx="82">
                  <c:v>7</c:v>
                </c:pt>
                <c:pt idx="83">
                  <c:v>22</c:v>
                </c:pt>
                <c:pt idx="84">
                  <c:v>23</c:v>
                </c:pt>
                <c:pt idx="85">
                  <c:v>1.9900000000000002</c:v>
                </c:pt>
                <c:pt idx="86">
                  <c:v>1.9900000000000002</c:v>
                </c:pt>
                <c:pt idx="87">
                  <c:v>1.9900000000000002</c:v>
                </c:pt>
                <c:pt idx="88">
                  <c:v>2</c:v>
                </c:pt>
                <c:pt idx="89">
                  <c:v>5</c:v>
                </c:pt>
                <c:pt idx="90">
                  <c:v>6</c:v>
                </c:pt>
                <c:pt idx="91">
                  <c:v>10</c:v>
                </c:pt>
                <c:pt idx="92">
                  <c:v>5.34</c:v>
                </c:pt>
                <c:pt idx="93">
                  <c:v>5.34</c:v>
                </c:pt>
                <c:pt idx="94">
                  <c:v>5.34</c:v>
                </c:pt>
                <c:pt idx="95">
                  <c:v>6</c:v>
                </c:pt>
                <c:pt idx="96">
                  <c:v>13</c:v>
                </c:pt>
                <c:pt idx="97">
                  <c:v>3</c:v>
                </c:pt>
                <c:pt idx="98">
                  <c:v>9</c:v>
                </c:pt>
                <c:pt idx="99">
                  <c:v>5.32</c:v>
                </c:pt>
                <c:pt idx="100">
                  <c:v>5.32</c:v>
                </c:pt>
                <c:pt idx="101">
                  <c:v>5.32</c:v>
                </c:pt>
                <c:pt idx="102">
                  <c:v>1</c:v>
                </c:pt>
                <c:pt idx="103">
                  <c:v>5</c:v>
                </c:pt>
                <c:pt idx="104">
                  <c:v>9</c:v>
                </c:pt>
                <c:pt idx="105">
                  <c:v>3</c:v>
                </c:pt>
                <c:pt idx="106">
                  <c:v>5.33</c:v>
                </c:pt>
                <c:pt idx="107">
                  <c:v>5.33</c:v>
                </c:pt>
                <c:pt idx="108">
                  <c:v>5.33</c:v>
                </c:pt>
                <c:pt idx="109">
                  <c:v>2</c:v>
                </c:pt>
                <c:pt idx="110">
                  <c:v>10</c:v>
                </c:pt>
                <c:pt idx="111">
                  <c:v>8</c:v>
                </c:pt>
                <c:pt idx="112">
                  <c:v>3</c:v>
                </c:pt>
                <c:pt idx="113">
                  <c:v>4.99</c:v>
                </c:pt>
                <c:pt idx="114">
                  <c:v>4.99</c:v>
                </c:pt>
                <c:pt idx="115">
                  <c:v>4.99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4</c:v>
                </c:pt>
                <c:pt idx="120">
                  <c:v>1.75</c:v>
                </c:pt>
                <c:pt idx="121">
                  <c:v>1.75</c:v>
                </c:pt>
                <c:pt idx="122">
                  <c:v>1.75</c:v>
                </c:pt>
                <c:pt idx="123">
                  <c:v>1.75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0600"/>
        <c:axId val="378311176"/>
      </c:lineChart>
      <c:dateAx>
        <c:axId val="37831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3111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831117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31060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625971143174252"/>
          <c:y val="7.3409461663947823E-2"/>
          <c:w val="0.29633740288568688"/>
          <c:h val="3.91517128874435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453 20th Avenue E Trap (#22) vs. City Trap Average</a:t>
            </a:r>
          </a:p>
        </c:rich>
      </c:tx>
      <c:layout>
        <c:manualLayout>
          <c:xMode val="edge"/>
          <c:yMode val="edge"/>
          <c:x val="0.2819089900110988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376835236543813"/>
          <c:w val="0.90677025527192012"/>
          <c:h val="0.75040783034260061"/>
        </c:manualLayout>
      </c:layout>
      <c:lineChart>
        <c:grouping val="standard"/>
        <c:varyColors val="0"/>
        <c:ser>
          <c:idx val="0"/>
          <c:order val="0"/>
          <c:tx>
            <c:v>Trap 22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22'!$A$9:$A$132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22'!$T$9:$T$132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1</c:v>
                </c:pt>
                <c:pt idx="27">
                  <c:v>9</c:v>
                </c:pt>
                <c:pt idx="28">
                  <c:v>12</c:v>
                </c:pt>
                <c:pt idx="29">
                  <c:v>25.67</c:v>
                </c:pt>
                <c:pt idx="30">
                  <c:v>25.67</c:v>
                </c:pt>
                <c:pt idx="31">
                  <c:v>25.67</c:v>
                </c:pt>
                <c:pt idx="32">
                  <c:v>51</c:v>
                </c:pt>
                <c:pt idx="33">
                  <c:v>23</c:v>
                </c:pt>
                <c:pt idx="34">
                  <c:v>1</c:v>
                </c:pt>
                <c:pt idx="35">
                  <c:v>10</c:v>
                </c:pt>
                <c:pt idx="36">
                  <c:v>10.66</c:v>
                </c:pt>
                <c:pt idx="37">
                  <c:v>10.66</c:v>
                </c:pt>
                <c:pt idx="38">
                  <c:v>10.66</c:v>
                </c:pt>
                <c:pt idx="39">
                  <c:v>35</c:v>
                </c:pt>
                <c:pt idx="40">
                  <c:v>38</c:v>
                </c:pt>
                <c:pt idx="41">
                  <c:v>3</c:v>
                </c:pt>
                <c:pt idx="42">
                  <c:v>23</c:v>
                </c:pt>
                <c:pt idx="43">
                  <c:v>29.67</c:v>
                </c:pt>
                <c:pt idx="44">
                  <c:v>29.67</c:v>
                </c:pt>
                <c:pt idx="45">
                  <c:v>29.67</c:v>
                </c:pt>
                <c:pt idx="46">
                  <c:v>57</c:v>
                </c:pt>
                <c:pt idx="47">
                  <c:v>18</c:v>
                </c:pt>
                <c:pt idx="48">
                  <c:v>5</c:v>
                </c:pt>
                <c:pt idx="49">
                  <c:v>20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23</c:v>
                </c:pt>
                <c:pt idx="54">
                  <c:v>40</c:v>
                </c:pt>
                <c:pt idx="55">
                  <c:v>54</c:v>
                </c:pt>
                <c:pt idx="56">
                  <c:v>236</c:v>
                </c:pt>
                <c:pt idx="57">
                  <c:v>320.5</c:v>
                </c:pt>
                <c:pt idx="58">
                  <c:v>320.5</c:v>
                </c:pt>
                <c:pt idx="59">
                  <c:v>320.5</c:v>
                </c:pt>
                <c:pt idx="60">
                  <c:v>320.5</c:v>
                </c:pt>
                <c:pt idx="61">
                  <c:v>449</c:v>
                </c:pt>
                <c:pt idx="62">
                  <c:v>527</c:v>
                </c:pt>
                <c:pt idx="63">
                  <c:v>430</c:v>
                </c:pt>
                <c:pt idx="64">
                  <c:v>317.33</c:v>
                </c:pt>
                <c:pt idx="65">
                  <c:v>317.33</c:v>
                </c:pt>
                <c:pt idx="66">
                  <c:v>317.33</c:v>
                </c:pt>
                <c:pt idx="67">
                  <c:v>377</c:v>
                </c:pt>
                <c:pt idx="68">
                  <c:v>209</c:v>
                </c:pt>
                <c:pt idx="69">
                  <c:v>287</c:v>
                </c:pt>
                <c:pt idx="70">
                  <c:v>69</c:v>
                </c:pt>
                <c:pt idx="71">
                  <c:v>171.32000000000002</c:v>
                </c:pt>
                <c:pt idx="72">
                  <c:v>171.32000000000002</c:v>
                </c:pt>
                <c:pt idx="73">
                  <c:v>171.32000000000002</c:v>
                </c:pt>
                <c:pt idx="74">
                  <c:v>149</c:v>
                </c:pt>
                <c:pt idx="75">
                  <c:v>296</c:v>
                </c:pt>
                <c:pt idx="76">
                  <c:v>369</c:v>
                </c:pt>
                <c:pt idx="77">
                  <c:v>449</c:v>
                </c:pt>
                <c:pt idx="78">
                  <c:v>208.65000000000003</c:v>
                </c:pt>
                <c:pt idx="79">
                  <c:v>208.65000000000003</c:v>
                </c:pt>
                <c:pt idx="80">
                  <c:v>208.65000000000003</c:v>
                </c:pt>
                <c:pt idx="81">
                  <c:v>969</c:v>
                </c:pt>
                <c:pt idx="82">
                  <c:v>819</c:v>
                </c:pt>
                <c:pt idx="83">
                  <c:v>428</c:v>
                </c:pt>
                <c:pt idx="84">
                  <c:v>723</c:v>
                </c:pt>
                <c:pt idx="85">
                  <c:v>25.65</c:v>
                </c:pt>
                <c:pt idx="86">
                  <c:v>25.65</c:v>
                </c:pt>
                <c:pt idx="87">
                  <c:v>25.65</c:v>
                </c:pt>
                <c:pt idx="88">
                  <c:v>42</c:v>
                </c:pt>
                <c:pt idx="89">
                  <c:v>48</c:v>
                </c:pt>
                <c:pt idx="90">
                  <c:v>105</c:v>
                </c:pt>
                <c:pt idx="91">
                  <c:v>71</c:v>
                </c:pt>
                <c:pt idx="92">
                  <c:v>66.66</c:v>
                </c:pt>
                <c:pt idx="93">
                  <c:v>66.66</c:v>
                </c:pt>
                <c:pt idx="94">
                  <c:v>66.66</c:v>
                </c:pt>
                <c:pt idx="95">
                  <c:v>730</c:v>
                </c:pt>
                <c:pt idx="96">
                  <c:v>551</c:v>
                </c:pt>
                <c:pt idx="97">
                  <c:v>661</c:v>
                </c:pt>
                <c:pt idx="98">
                  <c:v>322</c:v>
                </c:pt>
                <c:pt idx="99">
                  <c:v>213.98000000000002</c:v>
                </c:pt>
                <c:pt idx="100">
                  <c:v>213.98000000000002</c:v>
                </c:pt>
                <c:pt idx="101">
                  <c:v>213.98000000000002</c:v>
                </c:pt>
                <c:pt idx="102">
                  <c:v>386</c:v>
                </c:pt>
                <c:pt idx="103">
                  <c:v>278</c:v>
                </c:pt>
                <c:pt idx="104">
                  <c:v>345</c:v>
                </c:pt>
                <c:pt idx="105">
                  <c:v>285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120</c:v>
                </c:pt>
                <c:pt idx="110">
                  <c:v>199</c:v>
                </c:pt>
                <c:pt idx="111">
                  <c:v>143</c:v>
                </c:pt>
                <c:pt idx="112">
                  <c:v>344</c:v>
                </c:pt>
                <c:pt idx="113">
                  <c:v>73.969999999999985</c:v>
                </c:pt>
                <c:pt idx="114">
                  <c:v>73.969999999999985</c:v>
                </c:pt>
                <c:pt idx="115">
                  <c:v>73.969999999999985</c:v>
                </c:pt>
                <c:pt idx="116">
                  <c:v>39</c:v>
                </c:pt>
                <c:pt idx="117">
                  <c:v>18</c:v>
                </c:pt>
                <c:pt idx="118">
                  <c:v>24</c:v>
                </c:pt>
                <c:pt idx="119">
                  <c:v>47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2904"/>
        <c:axId val="378313480"/>
      </c:lineChart>
      <c:dateAx>
        <c:axId val="37831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277469478360004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31348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8313480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31290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739178690348627"/>
          <c:y val="6.0358890701468187E-2"/>
          <c:w val="0.29633740288568688"/>
          <c:h val="3.9151712887443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1051 38 1/2 Avenue West Trap (#23) vs. City Trap Average</a:t>
            </a:r>
          </a:p>
        </c:rich>
      </c:tx>
      <c:layout>
        <c:manualLayout>
          <c:xMode val="edge"/>
          <c:yMode val="edge"/>
          <c:x val="0.2552719200887902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23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23'!$T$9:$T$132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0.67</c:v>
                </c:pt>
                <c:pt idx="51">
                  <c:v>0.67</c:v>
                </c:pt>
                <c:pt idx="52">
                  <c:v>0.67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15</c:v>
                </c:pt>
                <c:pt idx="63">
                  <c:v>5</c:v>
                </c:pt>
                <c:pt idx="64">
                  <c:v>6.66</c:v>
                </c:pt>
                <c:pt idx="65">
                  <c:v>6.66</c:v>
                </c:pt>
                <c:pt idx="66">
                  <c:v>6.66</c:v>
                </c:pt>
                <c:pt idx="67">
                  <c:v>10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5.32</c:v>
                </c:pt>
                <c:pt idx="72">
                  <c:v>5.32</c:v>
                </c:pt>
                <c:pt idx="73">
                  <c:v>5.32</c:v>
                </c:pt>
                <c:pt idx="74">
                  <c:v>4</c:v>
                </c:pt>
                <c:pt idx="75">
                  <c:v>4</c:v>
                </c:pt>
                <c:pt idx="76">
                  <c:v>11</c:v>
                </c:pt>
                <c:pt idx="77">
                  <c:v>2</c:v>
                </c:pt>
                <c:pt idx="78">
                  <c:v>4.32</c:v>
                </c:pt>
                <c:pt idx="79">
                  <c:v>4.32</c:v>
                </c:pt>
                <c:pt idx="80">
                  <c:v>4.32</c:v>
                </c:pt>
                <c:pt idx="81">
                  <c:v>4</c:v>
                </c:pt>
                <c:pt idx="82">
                  <c:v>1</c:v>
                </c:pt>
                <c:pt idx="83">
                  <c:v>8</c:v>
                </c:pt>
                <c:pt idx="84">
                  <c:v>1</c:v>
                </c:pt>
                <c:pt idx="85">
                  <c:v>0.33</c:v>
                </c:pt>
                <c:pt idx="86">
                  <c:v>0.33</c:v>
                </c:pt>
                <c:pt idx="87">
                  <c:v>0.33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1.9900000000000002</c:v>
                </c:pt>
                <c:pt idx="93">
                  <c:v>1.9900000000000002</c:v>
                </c:pt>
                <c:pt idx="94">
                  <c:v>1.9900000000000002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0.66</c:v>
                </c:pt>
                <c:pt idx="107">
                  <c:v>0.66</c:v>
                </c:pt>
                <c:pt idx="108">
                  <c:v>0.66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98664"/>
        <c:axId val="378799240"/>
      </c:lineChart>
      <c:dateAx>
        <c:axId val="378798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79924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879924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79866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627081021090884"/>
          <c:y val="6.8515497553027049E-2"/>
          <c:w val="0.29633740288568838"/>
          <c:h val="3.91517128874423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30 Park Drive Trap (#24) vs. City Trap Average</a:t>
            </a:r>
          </a:p>
        </c:rich>
      </c:tx>
      <c:layout>
        <c:manualLayout>
          <c:xMode val="edge"/>
          <c:yMode val="edge"/>
          <c:x val="0.304106548279719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2341842397336249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24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24'!$A$9:$A$132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24'!$T$9:$T$132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15</c:v>
                </c:pt>
                <c:pt idx="29">
                  <c:v>26.67</c:v>
                </c:pt>
                <c:pt idx="30">
                  <c:v>26.67</c:v>
                </c:pt>
                <c:pt idx="31">
                  <c:v>26.67</c:v>
                </c:pt>
                <c:pt idx="32">
                  <c:v>15</c:v>
                </c:pt>
                <c:pt idx="33">
                  <c:v>10</c:v>
                </c:pt>
                <c:pt idx="34">
                  <c:v>15</c:v>
                </c:pt>
                <c:pt idx="35">
                  <c:v>14</c:v>
                </c:pt>
                <c:pt idx="36">
                  <c:v>8.67</c:v>
                </c:pt>
                <c:pt idx="37">
                  <c:v>8.67</c:v>
                </c:pt>
                <c:pt idx="38">
                  <c:v>8.67</c:v>
                </c:pt>
                <c:pt idx="39">
                  <c:v>29</c:v>
                </c:pt>
                <c:pt idx="40">
                  <c:v>2</c:v>
                </c:pt>
                <c:pt idx="41">
                  <c:v>12</c:v>
                </c:pt>
                <c:pt idx="42">
                  <c:v>28</c:v>
                </c:pt>
                <c:pt idx="43">
                  <c:v>20.99</c:v>
                </c:pt>
                <c:pt idx="44">
                  <c:v>20.99</c:v>
                </c:pt>
                <c:pt idx="45">
                  <c:v>20.99</c:v>
                </c:pt>
                <c:pt idx="46">
                  <c:v>13</c:v>
                </c:pt>
                <c:pt idx="47">
                  <c:v>1</c:v>
                </c:pt>
                <c:pt idx="48">
                  <c:v>4</c:v>
                </c:pt>
                <c:pt idx="49">
                  <c:v>39</c:v>
                </c:pt>
                <c:pt idx="50">
                  <c:v>23.340000000000003</c:v>
                </c:pt>
                <c:pt idx="51">
                  <c:v>23.340000000000003</c:v>
                </c:pt>
                <c:pt idx="52">
                  <c:v>23.340000000000003</c:v>
                </c:pt>
                <c:pt idx="53">
                  <c:v>18</c:v>
                </c:pt>
                <c:pt idx="54">
                  <c:v>33</c:v>
                </c:pt>
                <c:pt idx="55">
                  <c:v>15</c:v>
                </c:pt>
                <c:pt idx="56">
                  <c:v>109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248</c:v>
                </c:pt>
                <c:pt idx="62">
                  <c:v>247</c:v>
                </c:pt>
                <c:pt idx="63">
                  <c:v>177</c:v>
                </c:pt>
                <c:pt idx="64">
                  <c:v>116.32</c:v>
                </c:pt>
                <c:pt idx="65">
                  <c:v>116.32</c:v>
                </c:pt>
                <c:pt idx="66">
                  <c:v>116.32</c:v>
                </c:pt>
                <c:pt idx="67">
                  <c:v>98</c:v>
                </c:pt>
                <c:pt idx="68">
                  <c:v>184</c:v>
                </c:pt>
                <c:pt idx="69">
                  <c:v>41</c:v>
                </c:pt>
                <c:pt idx="70">
                  <c:v>12</c:v>
                </c:pt>
                <c:pt idx="71">
                  <c:v>73.989999999999995</c:v>
                </c:pt>
                <c:pt idx="72">
                  <c:v>73.989999999999995</c:v>
                </c:pt>
                <c:pt idx="73">
                  <c:v>73.989999999999995</c:v>
                </c:pt>
                <c:pt idx="74">
                  <c:v>83</c:v>
                </c:pt>
                <c:pt idx="75">
                  <c:v>27</c:v>
                </c:pt>
                <c:pt idx="76">
                  <c:v>64</c:v>
                </c:pt>
                <c:pt idx="77">
                  <c:v>81</c:v>
                </c:pt>
                <c:pt idx="78">
                  <c:v>82.639999999999986</c:v>
                </c:pt>
                <c:pt idx="79">
                  <c:v>82.639999999999986</c:v>
                </c:pt>
                <c:pt idx="80">
                  <c:v>82.639999999999986</c:v>
                </c:pt>
                <c:pt idx="81">
                  <c:v>219</c:v>
                </c:pt>
                <c:pt idx="82">
                  <c:v>183</c:v>
                </c:pt>
                <c:pt idx="83">
                  <c:v>131</c:v>
                </c:pt>
                <c:pt idx="84">
                  <c:v>140</c:v>
                </c:pt>
                <c:pt idx="85">
                  <c:v>57.649999999999991</c:v>
                </c:pt>
                <c:pt idx="86">
                  <c:v>57.649999999999991</c:v>
                </c:pt>
                <c:pt idx="87">
                  <c:v>57.649999999999991</c:v>
                </c:pt>
                <c:pt idx="88">
                  <c:v>0</c:v>
                </c:pt>
                <c:pt idx="89">
                  <c:v>4</c:v>
                </c:pt>
                <c:pt idx="90">
                  <c:v>40</c:v>
                </c:pt>
                <c:pt idx="91">
                  <c:v>53</c:v>
                </c:pt>
                <c:pt idx="92">
                  <c:v>21.33</c:v>
                </c:pt>
                <c:pt idx="93">
                  <c:v>21.33</c:v>
                </c:pt>
                <c:pt idx="94">
                  <c:v>21.33</c:v>
                </c:pt>
                <c:pt idx="95">
                  <c:v>59</c:v>
                </c:pt>
                <c:pt idx="96">
                  <c:v>150</c:v>
                </c:pt>
                <c:pt idx="97">
                  <c:v>260</c:v>
                </c:pt>
                <c:pt idx="98">
                  <c:v>0</c:v>
                </c:pt>
                <c:pt idx="99">
                  <c:v>56.319999999999993</c:v>
                </c:pt>
                <c:pt idx="100">
                  <c:v>56.319999999999993</c:v>
                </c:pt>
                <c:pt idx="101">
                  <c:v>56.319999999999993</c:v>
                </c:pt>
                <c:pt idx="102">
                  <c:v>45</c:v>
                </c:pt>
                <c:pt idx="103">
                  <c:v>60</c:v>
                </c:pt>
                <c:pt idx="104">
                  <c:v>91</c:v>
                </c:pt>
                <c:pt idx="105">
                  <c:v>47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52</c:v>
                </c:pt>
                <c:pt idx="110">
                  <c:v>94</c:v>
                </c:pt>
                <c:pt idx="111">
                  <c:v>106</c:v>
                </c:pt>
                <c:pt idx="112">
                  <c:v>46</c:v>
                </c:pt>
                <c:pt idx="113">
                  <c:v>43.649999999999991</c:v>
                </c:pt>
                <c:pt idx="114">
                  <c:v>43.649999999999991</c:v>
                </c:pt>
                <c:pt idx="115">
                  <c:v>43.649999999999991</c:v>
                </c:pt>
                <c:pt idx="116">
                  <c:v>8</c:v>
                </c:pt>
                <c:pt idx="117">
                  <c:v>6</c:v>
                </c:pt>
                <c:pt idx="118">
                  <c:v>5</c:v>
                </c:pt>
                <c:pt idx="119">
                  <c:v>28</c:v>
                </c:pt>
                <c:pt idx="120">
                  <c:v>16.25</c:v>
                </c:pt>
                <c:pt idx="121">
                  <c:v>16.25</c:v>
                </c:pt>
                <c:pt idx="122">
                  <c:v>16.25</c:v>
                </c:pt>
                <c:pt idx="123">
                  <c:v>16.25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00968"/>
        <c:axId val="378801544"/>
      </c:lineChart>
      <c:dateAx>
        <c:axId val="37880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8015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880154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80096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736958934522096"/>
          <c:y val="6.1990212071778177E-2"/>
          <c:w val="0.29633740288568688"/>
          <c:h val="3.91517128874434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2640</a:t>
            </a:r>
            <a:r>
              <a:rPr lang="en-US" baseline="0"/>
              <a:t> Gress </a:t>
            </a:r>
            <a:r>
              <a:rPr lang="en-US"/>
              <a:t>Avenue NW Trap (#25) vs. City Trap Average</a:t>
            </a:r>
          </a:p>
        </c:rich>
      </c:tx>
      <c:layout>
        <c:manualLayout>
          <c:xMode val="edge"/>
          <c:yMode val="edge"/>
          <c:x val="0.2752497225305052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050570962479607"/>
          <c:w val="0.92341842397336249"/>
          <c:h val="0.75367047308329627"/>
        </c:manualLayout>
      </c:layout>
      <c:lineChart>
        <c:grouping val="standard"/>
        <c:varyColors val="0"/>
        <c:ser>
          <c:idx val="0"/>
          <c:order val="0"/>
          <c:tx>
            <c:v>Trap 25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25 '!$A$9:$A$132</c:f>
              <c:numCache>
                <c:formatCode>m/d;@</c:formatCode>
                <c:ptCount val="124"/>
                <c:pt idx="0">
                  <c:v>40303</c:v>
                </c:pt>
                <c:pt idx="1">
                  <c:v>40304</c:v>
                </c:pt>
                <c:pt idx="2">
                  <c:v>40305</c:v>
                </c:pt>
                <c:pt idx="3">
                  <c:v>40306</c:v>
                </c:pt>
                <c:pt idx="4">
                  <c:v>40307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40313</c:v>
                </c:pt>
                <c:pt idx="11">
                  <c:v>40314</c:v>
                </c:pt>
                <c:pt idx="12">
                  <c:v>40315</c:v>
                </c:pt>
                <c:pt idx="13">
                  <c:v>40316</c:v>
                </c:pt>
                <c:pt idx="14">
                  <c:v>40317</c:v>
                </c:pt>
                <c:pt idx="15">
                  <c:v>40318</c:v>
                </c:pt>
                <c:pt idx="16">
                  <c:v>40319</c:v>
                </c:pt>
                <c:pt idx="17">
                  <c:v>40320</c:v>
                </c:pt>
                <c:pt idx="18">
                  <c:v>40321</c:v>
                </c:pt>
                <c:pt idx="19">
                  <c:v>40322</c:v>
                </c:pt>
                <c:pt idx="20">
                  <c:v>40323</c:v>
                </c:pt>
                <c:pt idx="21">
                  <c:v>40324</c:v>
                </c:pt>
                <c:pt idx="22">
                  <c:v>40325</c:v>
                </c:pt>
                <c:pt idx="23">
                  <c:v>40326</c:v>
                </c:pt>
                <c:pt idx="24">
                  <c:v>40327</c:v>
                </c:pt>
                <c:pt idx="25">
                  <c:v>40328</c:v>
                </c:pt>
                <c:pt idx="26">
                  <c:v>40329</c:v>
                </c:pt>
                <c:pt idx="27">
                  <c:v>40330</c:v>
                </c:pt>
                <c:pt idx="28">
                  <c:v>40331</c:v>
                </c:pt>
                <c:pt idx="29">
                  <c:v>40332</c:v>
                </c:pt>
                <c:pt idx="30">
                  <c:v>40333</c:v>
                </c:pt>
                <c:pt idx="31">
                  <c:v>40334</c:v>
                </c:pt>
                <c:pt idx="32">
                  <c:v>40335</c:v>
                </c:pt>
                <c:pt idx="33">
                  <c:v>40336</c:v>
                </c:pt>
                <c:pt idx="34">
                  <c:v>40337</c:v>
                </c:pt>
                <c:pt idx="35">
                  <c:v>40338</c:v>
                </c:pt>
                <c:pt idx="36">
                  <c:v>40339</c:v>
                </c:pt>
                <c:pt idx="37">
                  <c:v>40340</c:v>
                </c:pt>
                <c:pt idx="38">
                  <c:v>40341</c:v>
                </c:pt>
                <c:pt idx="39">
                  <c:v>40342</c:v>
                </c:pt>
                <c:pt idx="40">
                  <c:v>40343</c:v>
                </c:pt>
                <c:pt idx="41">
                  <c:v>40344</c:v>
                </c:pt>
                <c:pt idx="42">
                  <c:v>40345</c:v>
                </c:pt>
                <c:pt idx="43">
                  <c:v>40346</c:v>
                </c:pt>
                <c:pt idx="44">
                  <c:v>40347</c:v>
                </c:pt>
                <c:pt idx="45">
                  <c:v>40348</c:v>
                </c:pt>
                <c:pt idx="46">
                  <c:v>40349</c:v>
                </c:pt>
                <c:pt idx="47">
                  <c:v>40350</c:v>
                </c:pt>
                <c:pt idx="48">
                  <c:v>40351</c:v>
                </c:pt>
                <c:pt idx="49">
                  <c:v>40352</c:v>
                </c:pt>
                <c:pt idx="50">
                  <c:v>40353</c:v>
                </c:pt>
                <c:pt idx="51">
                  <c:v>40354</c:v>
                </c:pt>
                <c:pt idx="52">
                  <c:v>40355</c:v>
                </c:pt>
                <c:pt idx="53">
                  <c:v>40356</c:v>
                </c:pt>
                <c:pt idx="54">
                  <c:v>40357</c:v>
                </c:pt>
                <c:pt idx="55">
                  <c:v>40358</c:v>
                </c:pt>
                <c:pt idx="56">
                  <c:v>40359</c:v>
                </c:pt>
                <c:pt idx="57">
                  <c:v>40360</c:v>
                </c:pt>
                <c:pt idx="58">
                  <c:v>40361</c:v>
                </c:pt>
                <c:pt idx="59">
                  <c:v>40362</c:v>
                </c:pt>
                <c:pt idx="60">
                  <c:v>40363</c:v>
                </c:pt>
                <c:pt idx="61">
                  <c:v>40364</c:v>
                </c:pt>
                <c:pt idx="62">
                  <c:v>40365</c:v>
                </c:pt>
                <c:pt idx="63">
                  <c:v>40366</c:v>
                </c:pt>
                <c:pt idx="64">
                  <c:v>40367</c:v>
                </c:pt>
                <c:pt idx="65">
                  <c:v>40368</c:v>
                </c:pt>
                <c:pt idx="66">
                  <c:v>40369</c:v>
                </c:pt>
                <c:pt idx="67">
                  <c:v>40370</c:v>
                </c:pt>
                <c:pt idx="68">
                  <c:v>40371</c:v>
                </c:pt>
                <c:pt idx="69">
                  <c:v>40372</c:v>
                </c:pt>
                <c:pt idx="70">
                  <c:v>40373</c:v>
                </c:pt>
                <c:pt idx="71">
                  <c:v>40374</c:v>
                </c:pt>
                <c:pt idx="72">
                  <c:v>40375</c:v>
                </c:pt>
                <c:pt idx="73">
                  <c:v>40376</c:v>
                </c:pt>
                <c:pt idx="74">
                  <c:v>40377</c:v>
                </c:pt>
                <c:pt idx="75">
                  <c:v>40378</c:v>
                </c:pt>
                <c:pt idx="76">
                  <c:v>40379</c:v>
                </c:pt>
                <c:pt idx="77">
                  <c:v>40380</c:v>
                </c:pt>
                <c:pt idx="78">
                  <c:v>40381</c:v>
                </c:pt>
                <c:pt idx="79">
                  <c:v>40382</c:v>
                </c:pt>
                <c:pt idx="80">
                  <c:v>40383</c:v>
                </c:pt>
                <c:pt idx="81">
                  <c:v>40384</c:v>
                </c:pt>
                <c:pt idx="82">
                  <c:v>40385</c:v>
                </c:pt>
                <c:pt idx="83">
                  <c:v>40386</c:v>
                </c:pt>
                <c:pt idx="84">
                  <c:v>40387</c:v>
                </c:pt>
                <c:pt idx="85">
                  <c:v>40388</c:v>
                </c:pt>
                <c:pt idx="86">
                  <c:v>40389</c:v>
                </c:pt>
                <c:pt idx="87">
                  <c:v>40390</c:v>
                </c:pt>
                <c:pt idx="88">
                  <c:v>40391</c:v>
                </c:pt>
                <c:pt idx="89">
                  <c:v>40392</c:v>
                </c:pt>
                <c:pt idx="90">
                  <c:v>40393</c:v>
                </c:pt>
                <c:pt idx="91">
                  <c:v>40394</c:v>
                </c:pt>
                <c:pt idx="92">
                  <c:v>40395</c:v>
                </c:pt>
                <c:pt idx="93">
                  <c:v>40396</c:v>
                </c:pt>
                <c:pt idx="94">
                  <c:v>40397</c:v>
                </c:pt>
                <c:pt idx="95">
                  <c:v>40398</c:v>
                </c:pt>
                <c:pt idx="96">
                  <c:v>40399</c:v>
                </c:pt>
                <c:pt idx="97">
                  <c:v>40400</c:v>
                </c:pt>
                <c:pt idx="98">
                  <c:v>40401</c:v>
                </c:pt>
                <c:pt idx="99">
                  <c:v>40402</c:v>
                </c:pt>
                <c:pt idx="100">
                  <c:v>40403</c:v>
                </c:pt>
                <c:pt idx="101">
                  <c:v>40404</c:v>
                </c:pt>
                <c:pt idx="102">
                  <c:v>40405</c:v>
                </c:pt>
                <c:pt idx="103">
                  <c:v>40406</c:v>
                </c:pt>
                <c:pt idx="104">
                  <c:v>40407</c:v>
                </c:pt>
                <c:pt idx="105">
                  <c:v>40408</c:v>
                </c:pt>
                <c:pt idx="106">
                  <c:v>40409</c:v>
                </c:pt>
                <c:pt idx="107">
                  <c:v>40410</c:v>
                </c:pt>
                <c:pt idx="108">
                  <c:v>40411</c:v>
                </c:pt>
                <c:pt idx="109">
                  <c:v>40412</c:v>
                </c:pt>
                <c:pt idx="110">
                  <c:v>40413</c:v>
                </c:pt>
                <c:pt idx="111">
                  <c:v>40414</c:v>
                </c:pt>
                <c:pt idx="112">
                  <c:v>40415</c:v>
                </c:pt>
                <c:pt idx="113">
                  <c:v>40416</c:v>
                </c:pt>
                <c:pt idx="114">
                  <c:v>40417</c:v>
                </c:pt>
                <c:pt idx="115">
                  <c:v>40418</c:v>
                </c:pt>
                <c:pt idx="116">
                  <c:v>40419</c:v>
                </c:pt>
                <c:pt idx="117">
                  <c:v>40420</c:v>
                </c:pt>
                <c:pt idx="118">
                  <c:v>40421</c:v>
                </c:pt>
                <c:pt idx="119">
                  <c:v>40422</c:v>
                </c:pt>
                <c:pt idx="120">
                  <c:v>40423</c:v>
                </c:pt>
                <c:pt idx="121">
                  <c:v>40424</c:v>
                </c:pt>
                <c:pt idx="122">
                  <c:v>40425</c:v>
                </c:pt>
                <c:pt idx="123">
                  <c:v>40426</c:v>
                </c:pt>
              </c:numCache>
            </c:numRef>
          </c:cat>
          <c:val>
            <c:numRef>
              <c:f>'Trap 25 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26</c:v>
                </c:pt>
                <c:pt idx="29">
                  <c:v>35.67</c:v>
                </c:pt>
                <c:pt idx="30">
                  <c:v>35.67</c:v>
                </c:pt>
                <c:pt idx="31">
                  <c:v>35.67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13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17</c:v>
                </c:pt>
                <c:pt idx="40">
                  <c:v>20</c:v>
                </c:pt>
                <c:pt idx="41">
                  <c:v>3</c:v>
                </c:pt>
                <c:pt idx="42">
                  <c:v>26</c:v>
                </c:pt>
                <c:pt idx="43">
                  <c:v>28.340000000000003</c:v>
                </c:pt>
                <c:pt idx="44">
                  <c:v>28.340000000000003</c:v>
                </c:pt>
                <c:pt idx="45">
                  <c:v>28.340000000000003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4.99</c:v>
                </c:pt>
                <c:pt idx="51">
                  <c:v>4.99</c:v>
                </c:pt>
                <c:pt idx="52">
                  <c:v>4.99</c:v>
                </c:pt>
                <c:pt idx="53">
                  <c:v>16</c:v>
                </c:pt>
                <c:pt idx="54">
                  <c:v>12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</c:v>
                </c:pt>
                <c:pt idx="62">
                  <c:v>0</c:v>
                </c:pt>
                <c:pt idx="63">
                  <c:v>114</c:v>
                </c:pt>
                <c:pt idx="64">
                  <c:v>107.64999999999999</c:v>
                </c:pt>
                <c:pt idx="65">
                  <c:v>18</c:v>
                </c:pt>
                <c:pt idx="66">
                  <c:v>19</c:v>
                </c:pt>
                <c:pt idx="67">
                  <c:v>21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240</c:v>
                </c:pt>
                <c:pt idx="75">
                  <c:v>97</c:v>
                </c:pt>
                <c:pt idx="76">
                  <c:v>0</c:v>
                </c:pt>
                <c:pt idx="77">
                  <c:v>82</c:v>
                </c:pt>
                <c:pt idx="78">
                  <c:v>75.629999999999981</c:v>
                </c:pt>
                <c:pt idx="79">
                  <c:v>75.629999999999981</c:v>
                </c:pt>
                <c:pt idx="80">
                  <c:v>75.629999999999981</c:v>
                </c:pt>
                <c:pt idx="81">
                  <c:v>140</c:v>
                </c:pt>
                <c:pt idx="82">
                  <c:v>157</c:v>
                </c:pt>
                <c:pt idx="83">
                  <c:v>386</c:v>
                </c:pt>
                <c:pt idx="84">
                  <c:v>0</c:v>
                </c:pt>
                <c:pt idx="85">
                  <c:v>49.319999999999993</c:v>
                </c:pt>
                <c:pt idx="86">
                  <c:v>49.319999999999993</c:v>
                </c:pt>
                <c:pt idx="87">
                  <c:v>49.319999999999993</c:v>
                </c:pt>
                <c:pt idx="88">
                  <c:v>58</c:v>
                </c:pt>
                <c:pt idx="89">
                  <c:v>35</c:v>
                </c:pt>
                <c:pt idx="90">
                  <c:v>68</c:v>
                </c:pt>
                <c:pt idx="91">
                  <c:v>66</c:v>
                </c:pt>
                <c:pt idx="92">
                  <c:v>27.319999999999997</c:v>
                </c:pt>
                <c:pt idx="93">
                  <c:v>27.319999999999997</c:v>
                </c:pt>
                <c:pt idx="94">
                  <c:v>27.319999999999997</c:v>
                </c:pt>
                <c:pt idx="95">
                  <c:v>8</c:v>
                </c:pt>
                <c:pt idx="96">
                  <c:v>0</c:v>
                </c:pt>
                <c:pt idx="97">
                  <c:v>1</c:v>
                </c:pt>
                <c:pt idx="98">
                  <c:v>5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</c:v>
                </c:pt>
                <c:pt idx="103">
                  <c:v>15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03272"/>
        <c:axId val="378803848"/>
      </c:lineChart>
      <c:dateAx>
        <c:axId val="37880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8038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880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803272"/>
        <c:crosses val="autoZero"/>
        <c:crossBetween val="between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5.8727569331158413E-2"/>
          <c:w val="0.29633740288568688"/>
          <c:h val="3.91517128874423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Harwood Trap (#26) vs. County Average</a:t>
            </a:r>
          </a:p>
        </c:rich>
      </c:tx>
      <c:layout>
        <c:manualLayout>
          <c:xMode val="edge"/>
          <c:yMode val="edge"/>
          <c:x val="0.2763596004439513"/>
          <c:y val="6.52528548124041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398042414355628"/>
          <c:w val="0.92563817980022156"/>
          <c:h val="0.76019575856454791"/>
        </c:manualLayout>
      </c:layout>
      <c:lineChart>
        <c:grouping val="standard"/>
        <c:varyColors val="0"/>
        <c:ser>
          <c:idx val="0"/>
          <c:order val="0"/>
          <c:tx>
            <c:v>Trap 26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26'!$A$9:$A$110</c:f>
              <c:numCache>
                <c:formatCode>m/d;@</c:formatCode>
                <c:ptCount val="102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</c:numCache>
            </c:numRef>
          </c:cat>
          <c:val>
            <c:numRef>
              <c:f>'Trap 26'!$T$9:$T$110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0.5</c:v>
                </c:pt>
                <c:pt idx="9">
                  <c:v>1.5</c:v>
                </c:pt>
                <c:pt idx="10">
                  <c:v>1.5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7.67</c:v>
                </c:pt>
                <c:pt idx="19">
                  <c:v>7.67</c:v>
                </c:pt>
                <c:pt idx="20">
                  <c:v>7.67</c:v>
                </c:pt>
                <c:pt idx="21">
                  <c:v>5.5</c:v>
                </c:pt>
                <c:pt idx="22">
                  <c:v>5.5</c:v>
                </c:pt>
                <c:pt idx="23">
                  <c:v>3.75</c:v>
                </c:pt>
                <c:pt idx="24">
                  <c:v>3.75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</c:v>
                </c:pt>
                <c:pt idx="29">
                  <c:v>0</c:v>
                </c:pt>
                <c:pt idx="30">
                  <c:v>4.5</c:v>
                </c:pt>
                <c:pt idx="31">
                  <c:v>4.5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2.5</c:v>
                </c:pt>
                <c:pt idx="36">
                  <c:v>2.5</c:v>
                </c:pt>
                <c:pt idx="37">
                  <c:v>5</c:v>
                </c:pt>
                <c:pt idx="38">
                  <c:v>5</c:v>
                </c:pt>
                <c:pt idx="39">
                  <c:v>6.99</c:v>
                </c:pt>
                <c:pt idx="40">
                  <c:v>6.99</c:v>
                </c:pt>
                <c:pt idx="41">
                  <c:v>6.99</c:v>
                </c:pt>
                <c:pt idx="42">
                  <c:v>3.5</c:v>
                </c:pt>
                <c:pt idx="43">
                  <c:v>3.5</c:v>
                </c:pt>
                <c:pt idx="44">
                  <c:v>16.5</c:v>
                </c:pt>
                <c:pt idx="45">
                  <c:v>16.5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97</c:v>
                </c:pt>
                <c:pt idx="51">
                  <c:v>200</c:v>
                </c:pt>
                <c:pt idx="53">
                  <c:v>51.33</c:v>
                </c:pt>
                <c:pt idx="54">
                  <c:v>51.33</c:v>
                </c:pt>
                <c:pt idx="55">
                  <c:v>51.33</c:v>
                </c:pt>
                <c:pt idx="56">
                  <c:v>45.5</c:v>
                </c:pt>
                <c:pt idx="57">
                  <c:v>45.5</c:v>
                </c:pt>
                <c:pt idx="58">
                  <c:v>22</c:v>
                </c:pt>
                <c:pt idx="59">
                  <c:v>22</c:v>
                </c:pt>
                <c:pt idx="60">
                  <c:v>245</c:v>
                </c:pt>
                <c:pt idx="61">
                  <c:v>245</c:v>
                </c:pt>
                <c:pt idx="62">
                  <c:v>245</c:v>
                </c:pt>
                <c:pt idx="63">
                  <c:v>74</c:v>
                </c:pt>
                <c:pt idx="64">
                  <c:v>74</c:v>
                </c:pt>
                <c:pt idx="65">
                  <c:v>20.5</c:v>
                </c:pt>
                <c:pt idx="66">
                  <c:v>20.5</c:v>
                </c:pt>
                <c:pt idx="67">
                  <c:v>24.33</c:v>
                </c:pt>
                <c:pt idx="68">
                  <c:v>24.33</c:v>
                </c:pt>
                <c:pt idx="69">
                  <c:v>24.33</c:v>
                </c:pt>
                <c:pt idx="70">
                  <c:v>27</c:v>
                </c:pt>
                <c:pt idx="71">
                  <c:v>27</c:v>
                </c:pt>
                <c:pt idx="72">
                  <c:v>69</c:v>
                </c:pt>
                <c:pt idx="73">
                  <c:v>69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7</c:v>
                </c:pt>
                <c:pt idx="80">
                  <c:v>7.25</c:v>
                </c:pt>
                <c:pt idx="81">
                  <c:v>7.25</c:v>
                </c:pt>
                <c:pt idx="82">
                  <c:v>7.25</c:v>
                </c:pt>
                <c:pt idx="83">
                  <c:v>7.25</c:v>
                </c:pt>
                <c:pt idx="84">
                  <c:v>10.5</c:v>
                </c:pt>
                <c:pt idx="85">
                  <c:v>10.5</c:v>
                </c:pt>
                <c:pt idx="86">
                  <c:v>0</c:v>
                </c:pt>
                <c:pt idx="87">
                  <c:v>0</c:v>
                </c:pt>
                <c:pt idx="88">
                  <c:v>0.66</c:v>
                </c:pt>
                <c:pt idx="89">
                  <c:v>0.66</c:v>
                </c:pt>
                <c:pt idx="90">
                  <c:v>0.66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11</c:v>
                </c:pt>
                <c:pt idx="99">
                  <c:v>11</c:v>
                </c:pt>
                <c:pt idx="100">
                  <c:v>5.5</c:v>
                </c:pt>
                <c:pt idx="101">
                  <c:v>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05576"/>
        <c:axId val="395976712"/>
      </c:lineChart>
      <c:dateAx>
        <c:axId val="3788055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9767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597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 </a:t>
                </a:r>
              </a:p>
            </c:rich>
          </c:tx>
          <c:layout>
            <c:manualLayout>
              <c:xMode val="edge"/>
              <c:yMode val="edge"/>
              <c:x val="0"/>
              <c:y val="0.44371941272430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805576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22353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409544950055496"/>
          <c:y val="4.7308319738988594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Arthur Trap (#27)  vs.</a:t>
            </a:r>
            <a:r>
              <a:rPr lang="en-US" baseline="0"/>
              <a:t> </a:t>
            </a:r>
            <a:r>
              <a:rPr lang="en-US"/>
              <a:t>County Average  </a:t>
            </a:r>
          </a:p>
        </c:rich>
      </c:tx>
      <c:layout>
        <c:manualLayout>
          <c:xMode val="edge"/>
          <c:yMode val="edge"/>
          <c:x val="0.31631520532747986"/>
          <c:y val="1.63132137030994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071778140293662"/>
          <c:w val="0.91231964483906758"/>
          <c:h val="0.73898858075040752"/>
        </c:manualLayout>
      </c:layout>
      <c:lineChart>
        <c:grouping val="standard"/>
        <c:varyColors val="0"/>
        <c:ser>
          <c:idx val="0"/>
          <c:order val="0"/>
          <c:tx>
            <c:strRef>
              <c:f>'Trap 27'!$A$1:$C$1</c:f>
              <c:strCache>
                <c:ptCount val="1"/>
                <c:pt idx="0">
                  <c:v>Trap 27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27'!$T$9:$T$110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0</c:v>
                </c:pt>
                <c:pt idx="16">
                  <c:v>18</c:v>
                </c:pt>
                <c:pt idx="17">
                  <c:v>18</c:v>
                </c:pt>
                <c:pt idx="18">
                  <c:v>38.67</c:v>
                </c:pt>
                <c:pt idx="19">
                  <c:v>38.67</c:v>
                </c:pt>
                <c:pt idx="20">
                  <c:v>38.67</c:v>
                </c:pt>
                <c:pt idx="21">
                  <c:v>6.5</c:v>
                </c:pt>
                <c:pt idx="22">
                  <c:v>6.5</c:v>
                </c:pt>
                <c:pt idx="23">
                  <c:v>21.5</c:v>
                </c:pt>
                <c:pt idx="24">
                  <c:v>21.5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27.5</c:v>
                </c:pt>
                <c:pt idx="29">
                  <c:v>27.5</c:v>
                </c:pt>
                <c:pt idx="30">
                  <c:v>21.5</c:v>
                </c:pt>
                <c:pt idx="31">
                  <c:v>21.5</c:v>
                </c:pt>
                <c:pt idx="32">
                  <c:v>26.33</c:v>
                </c:pt>
                <c:pt idx="33">
                  <c:v>26.33</c:v>
                </c:pt>
                <c:pt idx="34">
                  <c:v>26.33</c:v>
                </c:pt>
                <c:pt idx="35">
                  <c:v>9.5</c:v>
                </c:pt>
                <c:pt idx="36">
                  <c:v>9.5</c:v>
                </c:pt>
                <c:pt idx="37">
                  <c:v>31</c:v>
                </c:pt>
                <c:pt idx="38">
                  <c:v>31</c:v>
                </c:pt>
                <c:pt idx="39">
                  <c:v>32.659999999999997</c:v>
                </c:pt>
                <c:pt idx="40">
                  <c:v>32.659999999999997</c:v>
                </c:pt>
                <c:pt idx="41">
                  <c:v>32.659999999999997</c:v>
                </c:pt>
                <c:pt idx="42">
                  <c:v>16.5</c:v>
                </c:pt>
                <c:pt idx="43">
                  <c:v>16.5</c:v>
                </c:pt>
                <c:pt idx="44">
                  <c:v>82.5</c:v>
                </c:pt>
                <c:pt idx="45">
                  <c:v>82.5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181</c:v>
                </c:pt>
                <c:pt idx="50">
                  <c:v>445</c:v>
                </c:pt>
                <c:pt idx="51">
                  <c:v>444</c:v>
                </c:pt>
                <c:pt idx="52">
                  <c:v>444</c:v>
                </c:pt>
                <c:pt idx="53">
                  <c:v>191.63</c:v>
                </c:pt>
                <c:pt idx="54">
                  <c:v>191.63</c:v>
                </c:pt>
                <c:pt idx="55">
                  <c:v>191.63</c:v>
                </c:pt>
                <c:pt idx="56">
                  <c:v>37.5</c:v>
                </c:pt>
                <c:pt idx="57">
                  <c:v>37.5</c:v>
                </c:pt>
                <c:pt idx="58">
                  <c:v>13</c:v>
                </c:pt>
                <c:pt idx="59">
                  <c:v>13</c:v>
                </c:pt>
                <c:pt idx="60">
                  <c:v>46.97999999999999</c:v>
                </c:pt>
                <c:pt idx="61">
                  <c:v>46.97999999999999</c:v>
                </c:pt>
                <c:pt idx="62">
                  <c:v>46.97999999999999</c:v>
                </c:pt>
                <c:pt idx="63">
                  <c:v>207.5</c:v>
                </c:pt>
                <c:pt idx="64">
                  <c:v>207.5</c:v>
                </c:pt>
                <c:pt idx="65">
                  <c:v>117</c:v>
                </c:pt>
                <c:pt idx="66">
                  <c:v>117</c:v>
                </c:pt>
                <c:pt idx="67">
                  <c:v>56.309999999999988</c:v>
                </c:pt>
                <c:pt idx="68">
                  <c:v>56.309999999999988</c:v>
                </c:pt>
                <c:pt idx="69">
                  <c:v>56.309999999999988</c:v>
                </c:pt>
                <c:pt idx="70">
                  <c:v>80.5</c:v>
                </c:pt>
                <c:pt idx="71">
                  <c:v>80.5</c:v>
                </c:pt>
                <c:pt idx="72">
                  <c:v>261</c:v>
                </c:pt>
                <c:pt idx="73">
                  <c:v>261</c:v>
                </c:pt>
                <c:pt idx="74">
                  <c:v>16.32</c:v>
                </c:pt>
                <c:pt idx="75">
                  <c:v>16.32</c:v>
                </c:pt>
                <c:pt idx="76">
                  <c:v>16.32</c:v>
                </c:pt>
                <c:pt idx="77">
                  <c:v>18</c:v>
                </c:pt>
                <c:pt idx="78">
                  <c:v>18</c:v>
                </c:pt>
                <c:pt idx="79">
                  <c:v>89</c:v>
                </c:pt>
                <c:pt idx="80">
                  <c:v>39.25</c:v>
                </c:pt>
                <c:pt idx="81">
                  <c:v>39.25</c:v>
                </c:pt>
                <c:pt idx="82">
                  <c:v>39.25</c:v>
                </c:pt>
                <c:pt idx="83">
                  <c:v>39.25</c:v>
                </c:pt>
                <c:pt idx="84">
                  <c:v>124.5</c:v>
                </c:pt>
                <c:pt idx="85">
                  <c:v>124.5</c:v>
                </c:pt>
                <c:pt idx="86">
                  <c:v>117.5</c:v>
                </c:pt>
                <c:pt idx="87">
                  <c:v>117.5</c:v>
                </c:pt>
                <c:pt idx="88">
                  <c:v>16.66</c:v>
                </c:pt>
                <c:pt idx="89">
                  <c:v>16.66</c:v>
                </c:pt>
                <c:pt idx="90">
                  <c:v>16.66</c:v>
                </c:pt>
                <c:pt idx="91">
                  <c:v>11.5</c:v>
                </c:pt>
                <c:pt idx="92">
                  <c:v>11.5</c:v>
                </c:pt>
                <c:pt idx="93">
                  <c:v>26</c:v>
                </c:pt>
                <c:pt idx="94">
                  <c:v>26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73</c:v>
                </c:pt>
                <c:pt idx="99">
                  <c:v>73</c:v>
                </c:pt>
                <c:pt idx="100">
                  <c:v>44.5</c:v>
                </c:pt>
                <c:pt idx="101">
                  <c:v>44.5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79592"/>
        <c:axId val="395980168"/>
      </c:lineChart>
      <c:dateAx>
        <c:axId val="395979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9801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598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290375203915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979592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742508324090996"/>
          <c:y val="5.0570962479608475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HunterTrap (#28) vs. County Average</a:t>
            </a:r>
          </a:p>
        </c:rich>
      </c:tx>
      <c:layout>
        <c:manualLayout>
          <c:xMode val="edge"/>
          <c:yMode val="edge"/>
          <c:x val="0.32630410654830388"/>
          <c:y val="6.52528548124041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398042414355628"/>
          <c:w val="0.92563817980022156"/>
          <c:h val="0.76019575856454791"/>
        </c:manualLayout>
      </c:layout>
      <c:lineChart>
        <c:grouping val="standard"/>
        <c:varyColors val="0"/>
        <c:ser>
          <c:idx val="0"/>
          <c:order val="0"/>
          <c:tx>
            <c:v>Trap 28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Info.'!$A$17:$A$151</c:f>
              <c:numCache>
                <c:formatCode>m/d;@</c:formatCode>
                <c:ptCount val="135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  <c:pt idx="17">
                  <c:v>40695</c:v>
                </c:pt>
                <c:pt idx="18">
                  <c:v>40696</c:v>
                </c:pt>
                <c:pt idx="19">
                  <c:v>40697</c:v>
                </c:pt>
                <c:pt idx="20">
                  <c:v>40698</c:v>
                </c:pt>
                <c:pt idx="21">
                  <c:v>40699</c:v>
                </c:pt>
                <c:pt idx="22">
                  <c:v>40700</c:v>
                </c:pt>
                <c:pt idx="23">
                  <c:v>40701</c:v>
                </c:pt>
                <c:pt idx="24">
                  <c:v>40702</c:v>
                </c:pt>
                <c:pt idx="25">
                  <c:v>40703</c:v>
                </c:pt>
                <c:pt idx="26">
                  <c:v>40704</c:v>
                </c:pt>
                <c:pt idx="27">
                  <c:v>40705</c:v>
                </c:pt>
                <c:pt idx="28">
                  <c:v>40706</c:v>
                </c:pt>
                <c:pt idx="29">
                  <c:v>40707</c:v>
                </c:pt>
                <c:pt idx="30">
                  <c:v>40708</c:v>
                </c:pt>
                <c:pt idx="31">
                  <c:v>40709</c:v>
                </c:pt>
                <c:pt idx="32">
                  <c:v>40710</c:v>
                </c:pt>
                <c:pt idx="33">
                  <c:v>40711</c:v>
                </c:pt>
                <c:pt idx="34">
                  <c:v>40712</c:v>
                </c:pt>
                <c:pt idx="35">
                  <c:v>40713</c:v>
                </c:pt>
                <c:pt idx="36">
                  <c:v>40714</c:v>
                </c:pt>
                <c:pt idx="37">
                  <c:v>40715</c:v>
                </c:pt>
                <c:pt idx="38">
                  <c:v>40716</c:v>
                </c:pt>
                <c:pt idx="39">
                  <c:v>40717</c:v>
                </c:pt>
                <c:pt idx="40">
                  <c:v>40718</c:v>
                </c:pt>
                <c:pt idx="41">
                  <c:v>40719</c:v>
                </c:pt>
                <c:pt idx="42">
                  <c:v>40720</c:v>
                </c:pt>
                <c:pt idx="43">
                  <c:v>40721</c:v>
                </c:pt>
                <c:pt idx="44">
                  <c:v>40722</c:v>
                </c:pt>
                <c:pt idx="45">
                  <c:v>40723</c:v>
                </c:pt>
                <c:pt idx="46">
                  <c:v>40724</c:v>
                </c:pt>
                <c:pt idx="47">
                  <c:v>40725</c:v>
                </c:pt>
                <c:pt idx="48">
                  <c:v>40726</c:v>
                </c:pt>
                <c:pt idx="49">
                  <c:v>40727</c:v>
                </c:pt>
                <c:pt idx="50">
                  <c:v>40728</c:v>
                </c:pt>
                <c:pt idx="51">
                  <c:v>40729</c:v>
                </c:pt>
                <c:pt idx="52">
                  <c:v>40730</c:v>
                </c:pt>
                <c:pt idx="53">
                  <c:v>40731</c:v>
                </c:pt>
                <c:pt idx="54">
                  <c:v>40732</c:v>
                </c:pt>
                <c:pt idx="55">
                  <c:v>40733</c:v>
                </c:pt>
                <c:pt idx="56">
                  <c:v>40734</c:v>
                </c:pt>
                <c:pt idx="57">
                  <c:v>40735</c:v>
                </c:pt>
                <c:pt idx="58">
                  <c:v>40736</c:v>
                </c:pt>
                <c:pt idx="59">
                  <c:v>40737</c:v>
                </c:pt>
                <c:pt idx="60">
                  <c:v>40738</c:v>
                </c:pt>
                <c:pt idx="61">
                  <c:v>40739</c:v>
                </c:pt>
                <c:pt idx="62">
                  <c:v>40740</c:v>
                </c:pt>
                <c:pt idx="63">
                  <c:v>40741</c:v>
                </c:pt>
                <c:pt idx="64">
                  <c:v>40742</c:v>
                </c:pt>
                <c:pt idx="65">
                  <c:v>40743</c:v>
                </c:pt>
                <c:pt idx="66">
                  <c:v>40744</c:v>
                </c:pt>
                <c:pt idx="67">
                  <c:v>40745</c:v>
                </c:pt>
                <c:pt idx="68">
                  <c:v>40746</c:v>
                </c:pt>
                <c:pt idx="69">
                  <c:v>40747</c:v>
                </c:pt>
                <c:pt idx="70">
                  <c:v>40748</c:v>
                </c:pt>
                <c:pt idx="71">
                  <c:v>40749</c:v>
                </c:pt>
                <c:pt idx="72">
                  <c:v>40750</c:v>
                </c:pt>
                <c:pt idx="73">
                  <c:v>40751</c:v>
                </c:pt>
                <c:pt idx="74">
                  <c:v>40752</c:v>
                </c:pt>
                <c:pt idx="75">
                  <c:v>40753</c:v>
                </c:pt>
                <c:pt idx="76">
                  <c:v>40754</c:v>
                </c:pt>
                <c:pt idx="77">
                  <c:v>40755</c:v>
                </c:pt>
                <c:pt idx="78">
                  <c:v>40756</c:v>
                </c:pt>
                <c:pt idx="79">
                  <c:v>40757</c:v>
                </c:pt>
                <c:pt idx="80">
                  <c:v>40758</c:v>
                </c:pt>
                <c:pt idx="81">
                  <c:v>40759</c:v>
                </c:pt>
                <c:pt idx="82">
                  <c:v>40760</c:v>
                </c:pt>
                <c:pt idx="83">
                  <c:v>40761</c:v>
                </c:pt>
                <c:pt idx="84">
                  <c:v>40762</c:v>
                </c:pt>
                <c:pt idx="85">
                  <c:v>40763</c:v>
                </c:pt>
                <c:pt idx="86">
                  <c:v>40764</c:v>
                </c:pt>
                <c:pt idx="87">
                  <c:v>40765</c:v>
                </c:pt>
                <c:pt idx="88">
                  <c:v>40766</c:v>
                </c:pt>
                <c:pt idx="89">
                  <c:v>40767</c:v>
                </c:pt>
                <c:pt idx="90">
                  <c:v>40768</c:v>
                </c:pt>
                <c:pt idx="91">
                  <c:v>40769</c:v>
                </c:pt>
                <c:pt idx="92">
                  <c:v>40770</c:v>
                </c:pt>
                <c:pt idx="93">
                  <c:v>40771</c:v>
                </c:pt>
                <c:pt idx="94">
                  <c:v>40772</c:v>
                </c:pt>
                <c:pt idx="95">
                  <c:v>40773</c:v>
                </c:pt>
                <c:pt idx="96">
                  <c:v>40774</c:v>
                </c:pt>
                <c:pt idx="97">
                  <c:v>40775</c:v>
                </c:pt>
                <c:pt idx="98">
                  <c:v>40776</c:v>
                </c:pt>
                <c:pt idx="99">
                  <c:v>40777</c:v>
                </c:pt>
                <c:pt idx="100">
                  <c:v>40778</c:v>
                </c:pt>
                <c:pt idx="101">
                  <c:v>40779</c:v>
                </c:pt>
                <c:pt idx="102">
                  <c:v>40780</c:v>
                </c:pt>
                <c:pt idx="103">
                  <c:v>40781</c:v>
                </c:pt>
                <c:pt idx="104">
                  <c:v>40782</c:v>
                </c:pt>
                <c:pt idx="105">
                  <c:v>40783</c:v>
                </c:pt>
                <c:pt idx="106">
                  <c:v>40784</c:v>
                </c:pt>
                <c:pt idx="107">
                  <c:v>40785</c:v>
                </c:pt>
                <c:pt idx="108">
                  <c:v>40786</c:v>
                </c:pt>
                <c:pt idx="109">
                  <c:v>40787</c:v>
                </c:pt>
                <c:pt idx="110">
                  <c:v>40788</c:v>
                </c:pt>
                <c:pt idx="111">
                  <c:v>40789</c:v>
                </c:pt>
                <c:pt idx="112">
                  <c:v>40790</c:v>
                </c:pt>
                <c:pt idx="113">
                  <c:v>40791</c:v>
                </c:pt>
                <c:pt idx="114">
                  <c:v>40792</c:v>
                </c:pt>
                <c:pt idx="115">
                  <c:v>40793</c:v>
                </c:pt>
                <c:pt idx="116">
                  <c:v>40794</c:v>
                </c:pt>
                <c:pt idx="117">
                  <c:v>40795</c:v>
                </c:pt>
                <c:pt idx="118">
                  <c:v>40796</c:v>
                </c:pt>
                <c:pt idx="119">
                  <c:v>40797</c:v>
                </c:pt>
                <c:pt idx="120">
                  <c:v>40798</c:v>
                </c:pt>
                <c:pt idx="121">
                  <c:v>40799</c:v>
                </c:pt>
                <c:pt idx="122">
                  <c:v>40800</c:v>
                </c:pt>
                <c:pt idx="123">
                  <c:v>40801</c:v>
                </c:pt>
                <c:pt idx="124">
                  <c:v>40802</c:v>
                </c:pt>
                <c:pt idx="125">
                  <c:v>40803</c:v>
                </c:pt>
                <c:pt idx="126">
                  <c:v>40804</c:v>
                </c:pt>
                <c:pt idx="127">
                  <c:v>40805</c:v>
                </c:pt>
                <c:pt idx="128">
                  <c:v>40806</c:v>
                </c:pt>
                <c:pt idx="129">
                  <c:v>40807</c:v>
                </c:pt>
                <c:pt idx="130">
                  <c:v>40808</c:v>
                </c:pt>
                <c:pt idx="131">
                  <c:v>40809</c:v>
                </c:pt>
                <c:pt idx="132">
                  <c:v>40810</c:v>
                </c:pt>
                <c:pt idx="133">
                  <c:v>40811</c:v>
                </c:pt>
                <c:pt idx="134">
                  <c:v>40812</c:v>
                </c:pt>
              </c:numCache>
            </c:numRef>
          </c:cat>
          <c:val>
            <c:numRef>
              <c:f>'Trap 28'!$T$9:$T$110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29.5</c:v>
                </c:pt>
                <c:pt idx="22">
                  <c:v>29.5</c:v>
                </c:pt>
                <c:pt idx="23">
                  <c:v>36.5</c:v>
                </c:pt>
                <c:pt idx="24">
                  <c:v>36.5</c:v>
                </c:pt>
                <c:pt idx="25">
                  <c:v>66.649999999999991</c:v>
                </c:pt>
                <c:pt idx="26">
                  <c:v>66.649999999999991</c:v>
                </c:pt>
                <c:pt idx="27">
                  <c:v>66.649999999999991</c:v>
                </c:pt>
                <c:pt idx="28">
                  <c:v>176.5</c:v>
                </c:pt>
                <c:pt idx="29">
                  <c:v>176.5</c:v>
                </c:pt>
                <c:pt idx="30">
                  <c:v>36</c:v>
                </c:pt>
                <c:pt idx="31">
                  <c:v>36</c:v>
                </c:pt>
                <c:pt idx="32">
                  <c:v>42.34</c:v>
                </c:pt>
                <c:pt idx="33">
                  <c:v>42.34</c:v>
                </c:pt>
                <c:pt idx="34">
                  <c:v>42.34</c:v>
                </c:pt>
                <c:pt idx="35">
                  <c:v>16</c:v>
                </c:pt>
                <c:pt idx="36">
                  <c:v>16</c:v>
                </c:pt>
                <c:pt idx="37">
                  <c:v>20</c:v>
                </c:pt>
                <c:pt idx="38">
                  <c:v>20</c:v>
                </c:pt>
                <c:pt idx="39">
                  <c:v>31.340000000000003</c:v>
                </c:pt>
                <c:pt idx="40">
                  <c:v>31.340000000000003</c:v>
                </c:pt>
                <c:pt idx="41">
                  <c:v>31.340000000000003</c:v>
                </c:pt>
                <c:pt idx="42">
                  <c:v>14.5</c:v>
                </c:pt>
                <c:pt idx="43">
                  <c:v>14.5</c:v>
                </c:pt>
                <c:pt idx="44">
                  <c:v>54.5</c:v>
                </c:pt>
                <c:pt idx="45">
                  <c:v>103.5</c:v>
                </c:pt>
                <c:pt idx="46">
                  <c:v>103.5</c:v>
                </c:pt>
                <c:pt idx="47">
                  <c:v>103.5</c:v>
                </c:pt>
                <c:pt idx="48">
                  <c:v>103.5</c:v>
                </c:pt>
                <c:pt idx="49">
                  <c:v>150</c:v>
                </c:pt>
                <c:pt idx="50">
                  <c:v>150</c:v>
                </c:pt>
                <c:pt idx="51">
                  <c:v>488</c:v>
                </c:pt>
                <c:pt idx="52">
                  <c:v>488</c:v>
                </c:pt>
                <c:pt idx="53">
                  <c:v>209.66000000000003</c:v>
                </c:pt>
                <c:pt idx="54">
                  <c:v>209.66000000000003</c:v>
                </c:pt>
                <c:pt idx="55">
                  <c:v>209.66000000000003</c:v>
                </c:pt>
                <c:pt idx="56">
                  <c:v>48</c:v>
                </c:pt>
                <c:pt idx="57">
                  <c:v>48</c:v>
                </c:pt>
                <c:pt idx="58">
                  <c:v>57.5</c:v>
                </c:pt>
                <c:pt idx="59">
                  <c:v>57.5</c:v>
                </c:pt>
                <c:pt idx="60">
                  <c:v>119.64999999999999</c:v>
                </c:pt>
                <c:pt idx="61">
                  <c:v>119.64999999999999</c:v>
                </c:pt>
                <c:pt idx="62">
                  <c:v>119.64999999999999</c:v>
                </c:pt>
                <c:pt idx="63">
                  <c:v>62.5</c:v>
                </c:pt>
                <c:pt idx="64">
                  <c:v>62.5</c:v>
                </c:pt>
                <c:pt idx="65">
                  <c:v>31.5</c:v>
                </c:pt>
                <c:pt idx="66">
                  <c:v>31.5</c:v>
                </c:pt>
                <c:pt idx="67">
                  <c:v>16.659999999999997</c:v>
                </c:pt>
                <c:pt idx="68">
                  <c:v>16.659999999999997</c:v>
                </c:pt>
                <c:pt idx="69">
                  <c:v>16.659999999999997</c:v>
                </c:pt>
                <c:pt idx="70">
                  <c:v>10.5</c:v>
                </c:pt>
                <c:pt idx="71">
                  <c:v>10.5</c:v>
                </c:pt>
                <c:pt idx="72">
                  <c:v>0</c:v>
                </c:pt>
                <c:pt idx="73">
                  <c:v>0</c:v>
                </c:pt>
                <c:pt idx="74">
                  <c:v>4.32</c:v>
                </c:pt>
                <c:pt idx="75">
                  <c:v>4.32</c:v>
                </c:pt>
                <c:pt idx="76">
                  <c:v>4.32</c:v>
                </c:pt>
                <c:pt idx="77">
                  <c:v>2.5</c:v>
                </c:pt>
                <c:pt idx="78">
                  <c:v>2.5</c:v>
                </c:pt>
                <c:pt idx="79">
                  <c:v>4</c:v>
                </c:pt>
                <c:pt idx="80">
                  <c:v>2.75</c:v>
                </c:pt>
                <c:pt idx="81">
                  <c:v>2.75</c:v>
                </c:pt>
                <c:pt idx="82">
                  <c:v>2.75</c:v>
                </c:pt>
                <c:pt idx="83">
                  <c:v>2.75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7.66</c:v>
                </c:pt>
                <c:pt idx="89">
                  <c:v>7.66</c:v>
                </c:pt>
                <c:pt idx="90">
                  <c:v>7.66</c:v>
                </c:pt>
                <c:pt idx="91">
                  <c:v>20.5</c:v>
                </c:pt>
                <c:pt idx="92">
                  <c:v>20.5</c:v>
                </c:pt>
                <c:pt idx="93">
                  <c:v>48.5</c:v>
                </c:pt>
                <c:pt idx="94">
                  <c:v>48.5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30</c:v>
                </c:pt>
                <c:pt idx="99">
                  <c:v>30</c:v>
                </c:pt>
                <c:pt idx="100">
                  <c:v>32</c:v>
                </c:pt>
                <c:pt idx="10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'Web Graph Info.'!$A$17:$A$151</c:f>
              <c:numCache>
                <c:formatCode>m/d;@</c:formatCode>
                <c:ptCount val="135"/>
                <c:pt idx="0">
                  <c:v>40678</c:v>
                </c:pt>
                <c:pt idx="1">
                  <c:v>40679</c:v>
                </c:pt>
                <c:pt idx="2">
                  <c:v>40680</c:v>
                </c:pt>
                <c:pt idx="3">
                  <c:v>40681</c:v>
                </c:pt>
                <c:pt idx="4">
                  <c:v>40682</c:v>
                </c:pt>
                <c:pt idx="5">
                  <c:v>40683</c:v>
                </c:pt>
                <c:pt idx="6">
                  <c:v>40684</c:v>
                </c:pt>
                <c:pt idx="7">
                  <c:v>40685</c:v>
                </c:pt>
                <c:pt idx="8">
                  <c:v>40686</c:v>
                </c:pt>
                <c:pt idx="9">
                  <c:v>40687</c:v>
                </c:pt>
                <c:pt idx="10">
                  <c:v>40688</c:v>
                </c:pt>
                <c:pt idx="11">
                  <c:v>40689</c:v>
                </c:pt>
                <c:pt idx="12">
                  <c:v>40690</c:v>
                </c:pt>
                <c:pt idx="13">
                  <c:v>40691</c:v>
                </c:pt>
                <c:pt idx="14">
                  <c:v>40692</c:v>
                </c:pt>
                <c:pt idx="15">
                  <c:v>40693</c:v>
                </c:pt>
                <c:pt idx="16">
                  <c:v>40694</c:v>
                </c:pt>
                <c:pt idx="17">
                  <c:v>40695</c:v>
                </c:pt>
                <c:pt idx="18">
                  <c:v>40696</c:v>
                </c:pt>
                <c:pt idx="19">
                  <c:v>40697</c:v>
                </c:pt>
                <c:pt idx="20">
                  <c:v>40698</c:v>
                </c:pt>
                <c:pt idx="21">
                  <c:v>40699</c:v>
                </c:pt>
                <c:pt idx="22">
                  <c:v>40700</c:v>
                </c:pt>
                <c:pt idx="23">
                  <c:v>40701</c:v>
                </c:pt>
                <c:pt idx="24">
                  <c:v>40702</c:v>
                </c:pt>
                <c:pt idx="25">
                  <c:v>40703</c:v>
                </c:pt>
                <c:pt idx="26">
                  <c:v>40704</c:v>
                </c:pt>
                <c:pt idx="27">
                  <c:v>40705</c:v>
                </c:pt>
                <c:pt idx="28">
                  <c:v>40706</c:v>
                </c:pt>
                <c:pt idx="29">
                  <c:v>40707</c:v>
                </c:pt>
                <c:pt idx="30">
                  <c:v>40708</c:v>
                </c:pt>
                <c:pt idx="31">
                  <c:v>40709</c:v>
                </c:pt>
                <c:pt idx="32">
                  <c:v>40710</c:v>
                </c:pt>
                <c:pt idx="33">
                  <c:v>40711</c:v>
                </c:pt>
                <c:pt idx="34">
                  <c:v>40712</c:v>
                </c:pt>
                <c:pt idx="35">
                  <c:v>40713</c:v>
                </c:pt>
                <c:pt idx="36">
                  <c:v>40714</c:v>
                </c:pt>
                <c:pt idx="37">
                  <c:v>40715</c:v>
                </c:pt>
                <c:pt idx="38">
                  <c:v>40716</c:v>
                </c:pt>
                <c:pt idx="39">
                  <c:v>40717</c:v>
                </c:pt>
                <c:pt idx="40">
                  <c:v>40718</c:v>
                </c:pt>
                <c:pt idx="41">
                  <c:v>40719</c:v>
                </c:pt>
                <c:pt idx="42">
                  <c:v>40720</c:v>
                </c:pt>
                <c:pt idx="43">
                  <c:v>40721</c:v>
                </c:pt>
                <c:pt idx="44">
                  <c:v>40722</c:v>
                </c:pt>
                <c:pt idx="45">
                  <c:v>40723</c:v>
                </c:pt>
                <c:pt idx="46">
                  <c:v>40724</c:v>
                </c:pt>
                <c:pt idx="47">
                  <c:v>40725</c:v>
                </c:pt>
                <c:pt idx="48">
                  <c:v>40726</c:v>
                </c:pt>
                <c:pt idx="49">
                  <c:v>40727</c:v>
                </c:pt>
                <c:pt idx="50">
                  <c:v>40728</c:v>
                </c:pt>
                <c:pt idx="51">
                  <c:v>40729</c:v>
                </c:pt>
                <c:pt idx="52">
                  <c:v>40730</c:v>
                </c:pt>
                <c:pt idx="53">
                  <c:v>40731</c:v>
                </c:pt>
                <c:pt idx="54">
                  <c:v>40732</c:v>
                </c:pt>
                <c:pt idx="55">
                  <c:v>40733</c:v>
                </c:pt>
                <c:pt idx="56">
                  <c:v>40734</c:v>
                </c:pt>
                <c:pt idx="57">
                  <c:v>40735</c:v>
                </c:pt>
                <c:pt idx="58">
                  <c:v>40736</c:v>
                </c:pt>
                <c:pt idx="59">
                  <c:v>40737</c:v>
                </c:pt>
                <c:pt idx="60">
                  <c:v>40738</c:v>
                </c:pt>
                <c:pt idx="61">
                  <c:v>40739</c:v>
                </c:pt>
                <c:pt idx="62">
                  <c:v>40740</c:v>
                </c:pt>
                <c:pt idx="63">
                  <c:v>40741</c:v>
                </c:pt>
                <c:pt idx="64">
                  <c:v>40742</c:v>
                </c:pt>
                <c:pt idx="65">
                  <c:v>40743</c:v>
                </c:pt>
                <c:pt idx="66">
                  <c:v>40744</c:v>
                </c:pt>
                <c:pt idx="67">
                  <c:v>40745</c:v>
                </c:pt>
                <c:pt idx="68">
                  <c:v>40746</c:v>
                </c:pt>
                <c:pt idx="69">
                  <c:v>40747</c:v>
                </c:pt>
                <c:pt idx="70">
                  <c:v>40748</c:v>
                </c:pt>
                <c:pt idx="71">
                  <c:v>40749</c:v>
                </c:pt>
                <c:pt idx="72">
                  <c:v>40750</c:v>
                </c:pt>
                <c:pt idx="73">
                  <c:v>40751</c:v>
                </c:pt>
                <c:pt idx="74">
                  <c:v>40752</c:v>
                </c:pt>
                <c:pt idx="75">
                  <c:v>40753</c:v>
                </c:pt>
                <c:pt idx="76">
                  <c:v>40754</c:v>
                </c:pt>
                <c:pt idx="77">
                  <c:v>40755</c:v>
                </c:pt>
                <c:pt idx="78">
                  <c:v>40756</c:v>
                </c:pt>
                <c:pt idx="79">
                  <c:v>40757</c:v>
                </c:pt>
                <c:pt idx="80">
                  <c:v>40758</c:v>
                </c:pt>
                <c:pt idx="81">
                  <c:v>40759</c:v>
                </c:pt>
                <c:pt idx="82">
                  <c:v>40760</c:v>
                </c:pt>
                <c:pt idx="83">
                  <c:v>40761</c:v>
                </c:pt>
                <c:pt idx="84">
                  <c:v>40762</c:v>
                </c:pt>
                <c:pt idx="85">
                  <c:v>40763</c:v>
                </c:pt>
                <c:pt idx="86">
                  <c:v>40764</c:v>
                </c:pt>
                <c:pt idx="87">
                  <c:v>40765</c:v>
                </c:pt>
                <c:pt idx="88">
                  <c:v>40766</c:v>
                </c:pt>
                <c:pt idx="89">
                  <c:v>40767</c:v>
                </c:pt>
                <c:pt idx="90">
                  <c:v>40768</c:v>
                </c:pt>
                <c:pt idx="91">
                  <c:v>40769</c:v>
                </c:pt>
                <c:pt idx="92">
                  <c:v>40770</c:v>
                </c:pt>
                <c:pt idx="93">
                  <c:v>40771</c:v>
                </c:pt>
                <c:pt idx="94">
                  <c:v>40772</c:v>
                </c:pt>
                <c:pt idx="95">
                  <c:v>40773</c:v>
                </c:pt>
                <c:pt idx="96">
                  <c:v>40774</c:v>
                </c:pt>
                <c:pt idx="97">
                  <c:v>40775</c:v>
                </c:pt>
                <c:pt idx="98">
                  <c:v>40776</c:v>
                </c:pt>
                <c:pt idx="99">
                  <c:v>40777</c:v>
                </c:pt>
                <c:pt idx="100">
                  <c:v>40778</c:v>
                </c:pt>
                <c:pt idx="101">
                  <c:v>40779</c:v>
                </c:pt>
                <c:pt idx="102">
                  <c:v>40780</c:v>
                </c:pt>
                <c:pt idx="103">
                  <c:v>40781</c:v>
                </c:pt>
                <c:pt idx="104">
                  <c:v>40782</c:v>
                </c:pt>
                <c:pt idx="105">
                  <c:v>40783</c:v>
                </c:pt>
                <c:pt idx="106">
                  <c:v>40784</c:v>
                </c:pt>
                <c:pt idx="107">
                  <c:v>40785</c:v>
                </c:pt>
                <c:pt idx="108">
                  <c:v>40786</c:v>
                </c:pt>
                <c:pt idx="109">
                  <c:v>40787</c:v>
                </c:pt>
                <c:pt idx="110">
                  <c:v>40788</c:v>
                </c:pt>
                <c:pt idx="111">
                  <c:v>40789</c:v>
                </c:pt>
                <c:pt idx="112">
                  <c:v>40790</c:v>
                </c:pt>
                <c:pt idx="113">
                  <c:v>40791</c:v>
                </c:pt>
                <c:pt idx="114">
                  <c:v>40792</c:v>
                </c:pt>
                <c:pt idx="115">
                  <c:v>40793</c:v>
                </c:pt>
                <c:pt idx="116">
                  <c:v>40794</c:v>
                </c:pt>
                <c:pt idx="117">
                  <c:v>40795</c:v>
                </c:pt>
                <c:pt idx="118">
                  <c:v>40796</c:v>
                </c:pt>
                <c:pt idx="119">
                  <c:v>40797</c:v>
                </c:pt>
                <c:pt idx="120">
                  <c:v>40798</c:v>
                </c:pt>
                <c:pt idx="121">
                  <c:v>40799</c:v>
                </c:pt>
                <c:pt idx="122">
                  <c:v>40800</c:v>
                </c:pt>
                <c:pt idx="123">
                  <c:v>40801</c:v>
                </c:pt>
                <c:pt idx="124">
                  <c:v>40802</c:v>
                </c:pt>
                <c:pt idx="125">
                  <c:v>40803</c:v>
                </c:pt>
                <c:pt idx="126">
                  <c:v>40804</c:v>
                </c:pt>
                <c:pt idx="127">
                  <c:v>40805</c:v>
                </c:pt>
                <c:pt idx="128">
                  <c:v>40806</c:v>
                </c:pt>
                <c:pt idx="129">
                  <c:v>40807</c:v>
                </c:pt>
                <c:pt idx="130">
                  <c:v>40808</c:v>
                </c:pt>
                <c:pt idx="131">
                  <c:v>40809</c:v>
                </c:pt>
                <c:pt idx="132">
                  <c:v>40810</c:v>
                </c:pt>
                <c:pt idx="133">
                  <c:v>40811</c:v>
                </c:pt>
                <c:pt idx="134">
                  <c:v>40812</c:v>
                </c:pt>
              </c:numCache>
            </c:numRef>
          </c:cat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83048"/>
        <c:axId val="395983624"/>
      </c:lineChart>
      <c:dateAx>
        <c:axId val="395983048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9836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5983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371941272430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983048"/>
        <c:crossesAt val="39221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1765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08"/>
          <c:y val="5.7096247960854524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Gardner Trap (#29) vs. County Average</a:t>
            </a:r>
          </a:p>
        </c:rich>
      </c:tx>
      <c:layout>
        <c:manualLayout>
          <c:xMode val="edge"/>
          <c:yMode val="edge"/>
          <c:x val="0.2807991120976692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050570962479607"/>
          <c:w val="0.92563817980022156"/>
          <c:h val="0.75367047308329627"/>
        </c:manualLayout>
      </c:layout>
      <c:lineChart>
        <c:grouping val="standard"/>
        <c:varyColors val="0"/>
        <c:ser>
          <c:idx val="0"/>
          <c:order val="0"/>
          <c:tx>
            <c:v>Trap 29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29 '!$A$9:$A$137</c:f>
              <c:numCache>
                <c:formatCode>m/d;@</c:formatCode>
                <c:ptCount val="129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</c:numCache>
            </c:numRef>
          </c:cat>
          <c:val>
            <c:numRef>
              <c:f>'Trap 29 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2.5</c:v>
                </c:pt>
                <c:pt idx="8">
                  <c:v>2.5</c:v>
                </c:pt>
                <c:pt idx="9">
                  <c:v>3</c:v>
                </c:pt>
                <c:pt idx="10">
                  <c:v>3</c:v>
                </c:pt>
                <c:pt idx="11">
                  <c:v>6.75</c:v>
                </c:pt>
                <c:pt idx="12">
                  <c:v>6.75</c:v>
                </c:pt>
                <c:pt idx="13">
                  <c:v>6.75</c:v>
                </c:pt>
                <c:pt idx="14">
                  <c:v>6.75</c:v>
                </c:pt>
                <c:pt idx="15">
                  <c:v>0</c:v>
                </c:pt>
                <c:pt idx="16">
                  <c:v>3.5</c:v>
                </c:pt>
                <c:pt idx="17">
                  <c:v>3.5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43.5</c:v>
                </c:pt>
                <c:pt idx="22">
                  <c:v>43.5</c:v>
                </c:pt>
                <c:pt idx="23">
                  <c:v>13.5</c:v>
                </c:pt>
                <c:pt idx="24">
                  <c:v>13.5</c:v>
                </c:pt>
                <c:pt idx="25">
                  <c:v>13.67</c:v>
                </c:pt>
                <c:pt idx="26">
                  <c:v>13.67</c:v>
                </c:pt>
                <c:pt idx="27">
                  <c:v>13.67</c:v>
                </c:pt>
                <c:pt idx="28">
                  <c:v>42</c:v>
                </c:pt>
                <c:pt idx="29">
                  <c:v>42</c:v>
                </c:pt>
                <c:pt idx="30">
                  <c:v>16.5</c:v>
                </c:pt>
                <c:pt idx="31">
                  <c:v>16.5</c:v>
                </c:pt>
                <c:pt idx="32">
                  <c:v>17.330000000000002</c:v>
                </c:pt>
                <c:pt idx="33">
                  <c:v>17.330000000000002</c:v>
                </c:pt>
                <c:pt idx="34">
                  <c:v>17.330000000000002</c:v>
                </c:pt>
                <c:pt idx="35">
                  <c:v>17.5</c:v>
                </c:pt>
                <c:pt idx="36">
                  <c:v>17.5</c:v>
                </c:pt>
                <c:pt idx="37">
                  <c:v>19.5</c:v>
                </c:pt>
                <c:pt idx="38">
                  <c:v>19.5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8</c:v>
                </c:pt>
                <c:pt idx="43">
                  <c:v>8</c:v>
                </c:pt>
                <c:pt idx="44">
                  <c:v>370</c:v>
                </c:pt>
                <c:pt idx="45">
                  <c:v>370</c:v>
                </c:pt>
                <c:pt idx="46">
                  <c:v>258.75</c:v>
                </c:pt>
                <c:pt idx="47">
                  <c:v>258.75</c:v>
                </c:pt>
                <c:pt idx="48">
                  <c:v>258.75</c:v>
                </c:pt>
                <c:pt idx="49">
                  <c:v>258.75</c:v>
                </c:pt>
                <c:pt idx="50">
                  <c:v>672</c:v>
                </c:pt>
                <c:pt idx="51">
                  <c:v>1052</c:v>
                </c:pt>
                <c:pt idx="52">
                  <c:v>1052</c:v>
                </c:pt>
                <c:pt idx="53">
                  <c:v>258.65000000000003</c:v>
                </c:pt>
                <c:pt idx="54">
                  <c:v>258.65000000000003</c:v>
                </c:pt>
                <c:pt idx="55">
                  <c:v>258.65000000000003</c:v>
                </c:pt>
                <c:pt idx="56">
                  <c:v>142.5</c:v>
                </c:pt>
                <c:pt idx="57">
                  <c:v>142.5</c:v>
                </c:pt>
                <c:pt idx="58">
                  <c:v>28.5</c:v>
                </c:pt>
                <c:pt idx="59">
                  <c:v>28.5</c:v>
                </c:pt>
                <c:pt idx="60">
                  <c:v>341</c:v>
                </c:pt>
                <c:pt idx="61">
                  <c:v>341</c:v>
                </c:pt>
                <c:pt idx="62">
                  <c:v>341</c:v>
                </c:pt>
                <c:pt idx="63">
                  <c:v>0</c:v>
                </c:pt>
                <c:pt idx="64">
                  <c:v>0</c:v>
                </c:pt>
                <c:pt idx="65">
                  <c:v>108.5</c:v>
                </c:pt>
                <c:pt idx="66">
                  <c:v>108.5</c:v>
                </c:pt>
                <c:pt idx="67">
                  <c:v>42.969999999999985</c:v>
                </c:pt>
                <c:pt idx="68">
                  <c:v>42.969999999999985</c:v>
                </c:pt>
                <c:pt idx="69">
                  <c:v>42.969999999999985</c:v>
                </c:pt>
                <c:pt idx="70">
                  <c:v>55</c:v>
                </c:pt>
                <c:pt idx="71">
                  <c:v>55</c:v>
                </c:pt>
                <c:pt idx="72">
                  <c:v>105</c:v>
                </c:pt>
                <c:pt idx="73">
                  <c:v>105</c:v>
                </c:pt>
                <c:pt idx="74">
                  <c:v>16.32</c:v>
                </c:pt>
                <c:pt idx="75">
                  <c:v>16.32</c:v>
                </c:pt>
                <c:pt idx="76">
                  <c:v>16.32</c:v>
                </c:pt>
                <c:pt idx="77">
                  <c:v>8</c:v>
                </c:pt>
                <c:pt idx="78">
                  <c:v>8</c:v>
                </c:pt>
                <c:pt idx="79">
                  <c:v>6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25.5</c:v>
                </c:pt>
                <c:pt idx="85">
                  <c:v>25.5</c:v>
                </c:pt>
                <c:pt idx="86">
                  <c:v>25</c:v>
                </c:pt>
                <c:pt idx="87">
                  <c:v>25</c:v>
                </c:pt>
                <c:pt idx="88">
                  <c:v>3.33</c:v>
                </c:pt>
                <c:pt idx="89">
                  <c:v>3.33</c:v>
                </c:pt>
                <c:pt idx="90">
                  <c:v>3.33</c:v>
                </c:pt>
                <c:pt idx="91">
                  <c:v>5</c:v>
                </c:pt>
                <c:pt idx="92">
                  <c:v>5</c:v>
                </c:pt>
                <c:pt idx="93">
                  <c:v>14.5</c:v>
                </c:pt>
                <c:pt idx="94">
                  <c:v>14.5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28</c:v>
                </c:pt>
                <c:pt idx="101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'Trap 29 '!$A$9:$A$137</c:f>
              <c:numCache>
                <c:formatCode>m/d;@</c:formatCode>
                <c:ptCount val="129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</c:numCache>
            </c:numRef>
          </c:cat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cat>
            <c:numRef>
              <c:f>'Trap 29 '!$A$9:$A$137</c:f>
              <c:numCache>
                <c:formatCode>m/d;@</c:formatCode>
                <c:ptCount val="129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06120"/>
        <c:axId val="396306696"/>
      </c:lineChart>
      <c:dateAx>
        <c:axId val="396306120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3066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630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Mosqitoes</a:t>
                </a:r>
              </a:p>
            </c:rich>
          </c:tx>
          <c:layout>
            <c:manualLayout>
              <c:xMode val="edge"/>
              <c:yMode val="edge"/>
              <c:x val="0"/>
              <c:y val="0.45350734094616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306120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19422863488345"/>
          <c:y val="6.1990212071778177E-2"/>
          <c:w val="0.43291460931429759"/>
          <c:h val="3.240908915749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Percentage Culex</a:t>
            </a:r>
          </a:p>
        </c:rich>
      </c:tx>
      <c:layout>
        <c:manualLayout>
          <c:xMode val="edge"/>
          <c:yMode val="edge"/>
          <c:x val="0.38772247168622215"/>
          <c:y val="3.861003861003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6326197375565"/>
          <c:y val="0.19691156813987892"/>
          <c:w val="0.83683426269874173"/>
          <c:h val="0.44787729223973877"/>
        </c:manualLayout>
      </c:layout>
      <c:lineChart>
        <c:grouping val="standard"/>
        <c:varyColors val="0"/>
        <c:ser>
          <c:idx val="0"/>
          <c:order val="0"/>
          <c:tx>
            <c:strRef>
              <c:f>'2011 County vs. Tarsalis'!$K$1</c:f>
              <c:strCache>
                <c:ptCount val="1"/>
                <c:pt idx="0">
                  <c:v>Percentage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'2011 County vs. Tarsalis'!$A$2:$A$116</c:f>
              <c:numCache>
                <c:formatCode>[$-409]d\-mmm;@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'2011 County vs. Tarsalis'!$K$2:$K$115</c:f>
              <c:numCache>
                <c:formatCode>0.00%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0.21739130434782611</c:v>
                </c:pt>
                <c:pt idx="6">
                  <c:v>0.21739130434782611</c:v>
                </c:pt>
                <c:pt idx="7">
                  <c:v>0.21739130434782611</c:v>
                </c:pt>
                <c:pt idx="8">
                  <c:v>0.21739130434782611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2.0833333333333332E-2</c:v>
                </c:pt>
                <c:pt idx="19">
                  <c:v>2.0833333333333332E-2</c:v>
                </c:pt>
                <c:pt idx="20">
                  <c:v>6.3257575757575757E-3</c:v>
                </c:pt>
                <c:pt idx="21">
                  <c:v>6.3257575757575757E-3</c:v>
                </c:pt>
                <c:pt idx="22">
                  <c:v>6.3257575757575757E-3</c:v>
                </c:pt>
                <c:pt idx="23">
                  <c:v>2.4844720496894408E-2</c:v>
                </c:pt>
                <c:pt idx="24">
                  <c:v>1.8633540372670808E-2</c:v>
                </c:pt>
                <c:pt idx="25">
                  <c:v>0</c:v>
                </c:pt>
                <c:pt idx="26">
                  <c:v>1.6116035455278001E-3</c:v>
                </c:pt>
                <c:pt idx="27">
                  <c:v>3.2432783057114128E-3</c:v>
                </c:pt>
                <c:pt idx="28">
                  <c:v>3.2432783057114128E-3</c:v>
                </c:pt>
                <c:pt idx="29">
                  <c:v>3.2432783057114128E-3</c:v>
                </c:pt>
                <c:pt idx="30">
                  <c:v>0</c:v>
                </c:pt>
                <c:pt idx="31">
                  <c:v>0</c:v>
                </c:pt>
                <c:pt idx="32">
                  <c:v>8.6206896551724137E-3</c:v>
                </c:pt>
                <c:pt idx="33">
                  <c:v>1.3761467889908258E-2</c:v>
                </c:pt>
                <c:pt idx="34">
                  <c:v>6.2547933532168722E-3</c:v>
                </c:pt>
                <c:pt idx="35">
                  <c:v>6.2547933532168722E-3</c:v>
                </c:pt>
                <c:pt idx="36">
                  <c:v>6.2547933532168722E-3</c:v>
                </c:pt>
                <c:pt idx="37">
                  <c:v>0</c:v>
                </c:pt>
                <c:pt idx="38">
                  <c:v>7.1174377224199285E-3</c:v>
                </c:pt>
                <c:pt idx="39">
                  <c:v>0</c:v>
                </c:pt>
                <c:pt idx="40">
                  <c:v>1.9474196689386564E-3</c:v>
                </c:pt>
                <c:pt idx="41">
                  <c:v>8.1833060556464818E-3</c:v>
                </c:pt>
                <c:pt idx="42">
                  <c:v>8.1833060556464818E-3</c:v>
                </c:pt>
                <c:pt idx="43">
                  <c:v>8.1833060556464818E-3</c:v>
                </c:pt>
                <c:pt idx="44">
                  <c:v>9.1533180778032037E-3</c:v>
                </c:pt>
                <c:pt idx="45">
                  <c:v>9.2936802973977699E-3</c:v>
                </c:pt>
                <c:pt idx="46">
                  <c:v>4.537719795802609E-2</c:v>
                </c:pt>
                <c:pt idx="47">
                  <c:v>1.897649363369246E-2</c:v>
                </c:pt>
                <c:pt idx="48">
                  <c:v>2.3305844388669776E-3</c:v>
                </c:pt>
                <c:pt idx="49">
                  <c:v>2.3305844388669776E-3</c:v>
                </c:pt>
                <c:pt idx="50">
                  <c:v>2.3305844388669776E-3</c:v>
                </c:pt>
                <c:pt idx="51">
                  <c:v>2.3305844388669776E-3</c:v>
                </c:pt>
                <c:pt idx="52">
                  <c:v>9.0204548342014985E-3</c:v>
                </c:pt>
                <c:pt idx="53">
                  <c:v>0</c:v>
                </c:pt>
                <c:pt idx="54">
                  <c:v>0</c:v>
                </c:pt>
                <c:pt idx="55">
                  <c:v>3.0902700408078293E-3</c:v>
                </c:pt>
                <c:pt idx="56">
                  <c:v>3.0902700408078293E-3</c:v>
                </c:pt>
                <c:pt idx="57">
                  <c:v>3.0902700408078293E-3</c:v>
                </c:pt>
                <c:pt idx="58">
                  <c:v>8.5264133456904537E-3</c:v>
                </c:pt>
                <c:pt idx="59">
                  <c:v>1.4254603048901207E-2</c:v>
                </c:pt>
                <c:pt idx="60">
                  <c:v>4.9396267837541162E-3</c:v>
                </c:pt>
                <c:pt idx="61">
                  <c:v>3.6931818181818184E-2</c:v>
                </c:pt>
                <c:pt idx="62">
                  <c:v>8.6628455856613985E-3</c:v>
                </c:pt>
                <c:pt idx="63">
                  <c:v>8.6628455856613985E-3</c:v>
                </c:pt>
                <c:pt idx="64">
                  <c:v>8.6628455856613985E-3</c:v>
                </c:pt>
                <c:pt idx="65">
                  <c:v>3.4373274434014355E-2</c:v>
                </c:pt>
                <c:pt idx="66">
                  <c:v>5.5589965933725609E-2</c:v>
                </c:pt>
                <c:pt idx="67">
                  <c:v>0.10242839352428394</c:v>
                </c:pt>
                <c:pt idx="68">
                  <c:v>5.4054054054054057E-2</c:v>
                </c:pt>
                <c:pt idx="69">
                  <c:v>7.1018651362984214E-2</c:v>
                </c:pt>
                <c:pt idx="70">
                  <c:v>7.1018651362984214E-2</c:v>
                </c:pt>
                <c:pt idx="71">
                  <c:v>7.1018651362984214E-2</c:v>
                </c:pt>
                <c:pt idx="72">
                  <c:v>0</c:v>
                </c:pt>
                <c:pt idx="73">
                  <c:v>0</c:v>
                </c:pt>
                <c:pt idx="74">
                  <c:v>2.5722379603399435E-2</c:v>
                </c:pt>
                <c:pt idx="75">
                  <c:v>3.8796916466573995E-2</c:v>
                </c:pt>
                <c:pt idx="76">
                  <c:v>3.1510688836104514E-2</c:v>
                </c:pt>
                <c:pt idx="77">
                  <c:v>3.1510688836104514E-2</c:v>
                </c:pt>
                <c:pt idx="78">
                  <c:v>3.1510688836104514E-2</c:v>
                </c:pt>
                <c:pt idx="79">
                  <c:v>7.6558512577469928E-2</c:v>
                </c:pt>
                <c:pt idx="80">
                  <c:v>0.10834236186348863</c:v>
                </c:pt>
                <c:pt idx="81">
                  <c:v>0.15011547344110854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3.4882098507046183E-2</c:v>
                </c:pt>
                <c:pt idx="87">
                  <c:v>4.3997317236753854E-2</c:v>
                </c:pt>
                <c:pt idx="88">
                  <c:v>3.2971678173876286E-2</c:v>
                </c:pt>
                <c:pt idx="89">
                  <c:v>2.732919254658385E-2</c:v>
                </c:pt>
                <c:pt idx="90">
                  <c:v>2.6274094538969259E-2</c:v>
                </c:pt>
                <c:pt idx="91">
                  <c:v>2.6274094538969259E-2</c:v>
                </c:pt>
                <c:pt idx="92">
                  <c:v>2.6274094538969259E-2</c:v>
                </c:pt>
                <c:pt idx="93">
                  <c:v>5.7491915199425082E-3</c:v>
                </c:pt>
                <c:pt idx="94">
                  <c:v>6.1870856862263686E-2</c:v>
                </c:pt>
                <c:pt idx="95">
                  <c:v>8.967616938831996E-2</c:v>
                </c:pt>
                <c:pt idx="96">
                  <c:v>0.11503112955825674</c:v>
                </c:pt>
                <c:pt idx="97">
                  <c:v>8.8619631901840495E-2</c:v>
                </c:pt>
                <c:pt idx="98">
                  <c:v>8.8619631901840495E-2</c:v>
                </c:pt>
                <c:pt idx="99">
                  <c:v>8.8619631901840495E-2</c:v>
                </c:pt>
                <c:pt idx="100">
                  <c:v>0.22609208972845338</c:v>
                </c:pt>
                <c:pt idx="101">
                  <c:v>0.16112869198312235</c:v>
                </c:pt>
                <c:pt idx="102">
                  <c:v>0.14965433102887352</c:v>
                </c:pt>
                <c:pt idx="103">
                  <c:v>9.1477459690687726E-2</c:v>
                </c:pt>
                <c:pt idx="104">
                  <c:v>0.10965017967710505</c:v>
                </c:pt>
                <c:pt idx="105">
                  <c:v>0.10965017967710505</c:v>
                </c:pt>
                <c:pt idx="106">
                  <c:v>0.10965017967710505</c:v>
                </c:pt>
                <c:pt idx="107">
                  <c:v>0.17142857142857143</c:v>
                </c:pt>
                <c:pt idx="108">
                  <c:v>0.11842105263157894</c:v>
                </c:pt>
                <c:pt idx="109">
                  <c:v>0</c:v>
                </c:pt>
                <c:pt idx="110">
                  <c:v>5.0910442214790033E-2</c:v>
                </c:pt>
                <c:pt idx="111">
                  <c:v>3.060742141337745E-2</c:v>
                </c:pt>
                <c:pt idx="112">
                  <c:v>3.060742141337745E-2</c:v>
                </c:pt>
                <c:pt idx="113">
                  <c:v>3.060742141337745E-2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16232"/>
        <c:axId val="374916808"/>
      </c:lineChart>
      <c:dateAx>
        <c:axId val="374916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9168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491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916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Village of Erie Trap (#30) vs. County Average</a:t>
            </a:r>
          </a:p>
        </c:rich>
      </c:tx>
      <c:layout>
        <c:manualLayout>
          <c:xMode val="edge"/>
          <c:yMode val="edge"/>
          <c:x val="0.3029966703662975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0277324632952722"/>
          <c:w val="0.9223085460599334"/>
          <c:h val="0.76508972267545372"/>
        </c:manualLayout>
      </c:layout>
      <c:lineChart>
        <c:grouping val="standard"/>
        <c:varyColors val="0"/>
        <c:ser>
          <c:idx val="0"/>
          <c:order val="0"/>
          <c:tx>
            <c:v>Trap # 30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30'!$T$9:$T$110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3.5</c:v>
                </c:pt>
                <c:pt idx="17">
                  <c:v>3.5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3</c:v>
                </c:pt>
                <c:pt idx="22">
                  <c:v>3</c:v>
                </c:pt>
                <c:pt idx="23">
                  <c:v>9</c:v>
                </c:pt>
                <c:pt idx="24">
                  <c:v>9</c:v>
                </c:pt>
                <c:pt idx="25">
                  <c:v>10.67</c:v>
                </c:pt>
                <c:pt idx="26">
                  <c:v>10.67</c:v>
                </c:pt>
                <c:pt idx="27">
                  <c:v>10.67</c:v>
                </c:pt>
                <c:pt idx="28">
                  <c:v>81</c:v>
                </c:pt>
                <c:pt idx="29">
                  <c:v>81</c:v>
                </c:pt>
                <c:pt idx="30">
                  <c:v>12.5</c:v>
                </c:pt>
                <c:pt idx="31">
                  <c:v>12.5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24.319999999999997</c:v>
                </c:pt>
                <c:pt idx="54">
                  <c:v>24.319999999999997</c:v>
                </c:pt>
                <c:pt idx="55">
                  <c:v>24.319999999999997</c:v>
                </c:pt>
                <c:pt idx="56">
                  <c:v>77</c:v>
                </c:pt>
                <c:pt idx="57">
                  <c:v>77</c:v>
                </c:pt>
                <c:pt idx="58">
                  <c:v>29.5</c:v>
                </c:pt>
                <c:pt idx="59">
                  <c:v>29.5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188.5</c:v>
                </c:pt>
                <c:pt idx="64">
                  <c:v>188.5</c:v>
                </c:pt>
                <c:pt idx="65">
                  <c:v>0</c:v>
                </c:pt>
                <c:pt idx="66">
                  <c:v>0</c:v>
                </c:pt>
                <c:pt idx="67">
                  <c:v>43.66</c:v>
                </c:pt>
                <c:pt idx="68">
                  <c:v>43.66</c:v>
                </c:pt>
                <c:pt idx="69">
                  <c:v>43.66</c:v>
                </c:pt>
                <c:pt idx="70">
                  <c:v>32.5</c:v>
                </c:pt>
                <c:pt idx="71">
                  <c:v>32.5</c:v>
                </c:pt>
                <c:pt idx="72">
                  <c:v>141</c:v>
                </c:pt>
                <c:pt idx="73">
                  <c:v>141</c:v>
                </c:pt>
                <c:pt idx="74">
                  <c:v>31.659999999999997</c:v>
                </c:pt>
                <c:pt idx="75">
                  <c:v>31.659999999999997</c:v>
                </c:pt>
                <c:pt idx="76">
                  <c:v>31.659999999999997</c:v>
                </c:pt>
                <c:pt idx="77">
                  <c:v>23</c:v>
                </c:pt>
                <c:pt idx="78">
                  <c:v>23</c:v>
                </c:pt>
                <c:pt idx="79">
                  <c:v>158</c:v>
                </c:pt>
                <c:pt idx="80">
                  <c:v>17.25</c:v>
                </c:pt>
                <c:pt idx="81">
                  <c:v>17.25</c:v>
                </c:pt>
                <c:pt idx="82">
                  <c:v>17.25</c:v>
                </c:pt>
                <c:pt idx="83">
                  <c:v>17.25</c:v>
                </c:pt>
                <c:pt idx="84">
                  <c:v>50.5</c:v>
                </c:pt>
                <c:pt idx="85">
                  <c:v>50.5</c:v>
                </c:pt>
                <c:pt idx="86">
                  <c:v>61</c:v>
                </c:pt>
                <c:pt idx="87">
                  <c:v>61</c:v>
                </c:pt>
                <c:pt idx="88">
                  <c:v>5.66</c:v>
                </c:pt>
                <c:pt idx="89">
                  <c:v>5.66</c:v>
                </c:pt>
                <c:pt idx="90">
                  <c:v>5.66</c:v>
                </c:pt>
                <c:pt idx="91">
                  <c:v>11</c:v>
                </c:pt>
                <c:pt idx="92">
                  <c:v>11</c:v>
                </c:pt>
                <c:pt idx="93">
                  <c:v>23.5</c:v>
                </c:pt>
                <c:pt idx="94">
                  <c:v>23.5</c:v>
                </c:pt>
                <c:pt idx="95">
                  <c:v>29.67</c:v>
                </c:pt>
                <c:pt idx="96">
                  <c:v>29.67</c:v>
                </c:pt>
                <c:pt idx="97">
                  <c:v>29.67</c:v>
                </c:pt>
                <c:pt idx="98">
                  <c:v>39</c:v>
                </c:pt>
                <c:pt idx="99">
                  <c:v>39</c:v>
                </c:pt>
                <c:pt idx="100">
                  <c:v>63</c:v>
                </c:pt>
                <c:pt idx="101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09576"/>
        <c:axId val="396310152"/>
      </c:lineChart>
      <c:dateAx>
        <c:axId val="396309576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31015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631015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Mosqitoes</a:t>
                </a:r>
              </a:p>
            </c:rich>
          </c:tx>
          <c:layout>
            <c:manualLayout>
              <c:xMode val="edge"/>
              <c:yMode val="edge"/>
              <c:x val="0"/>
              <c:y val="0.43066884176186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30957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008139104698486"/>
          <c:y val="4.1870581837955424E-2"/>
          <c:w val="0.49403631427314648"/>
          <c:h val="5.3725364264214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Mapleton Trap (#31) vs. County Average</a:t>
            </a:r>
          </a:p>
        </c:rich>
      </c:tx>
      <c:layout>
        <c:manualLayout>
          <c:xMode val="edge"/>
          <c:yMode val="edge"/>
          <c:x val="0.2885682574916759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0277324632952722"/>
          <c:w val="0.9178690344062157"/>
          <c:h val="0.78140293637846669"/>
        </c:manualLayout>
      </c:layout>
      <c:lineChart>
        <c:grouping val="standard"/>
        <c:varyColors val="0"/>
        <c:ser>
          <c:idx val="0"/>
          <c:order val="0"/>
          <c:tx>
            <c:v>Trap 31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31'!$A$9:$A$126</c:f>
              <c:numCache>
                <c:formatCode>m/d;@</c:formatCode>
                <c:ptCount val="118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</c:numCache>
            </c:numRef>
          </c:cat>
          <c:val>
            <c:numRef>
              <c:f>'Trap 31'!$T$9:$T$126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9.5</c:v>
                </c:pt>
                <c:pt idx="17">
                  <c:v>9.5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19</c:v>
                </c:pt>
                <c:pt idx="22">
                  <c:v>19</c:v>
                </c:pt>
                <c:pt idx="23">
                  <c:v>29.5</c:v>
                </c:pt>
                <c:pt idx="24">
                  <c:v>29.5</c:v>
                </c:pt>
                <c:pt idx="25">
                  <c:v>1.6600000000000001</c:v>
                </c:pt>
                <c:pt idx="26">
                  <c:v>1.6600000000000001</c:v>
                </c:pt>
                <c:pt idx="27">
                  <c:v>1.6600000000000001</c:v>
                </c:pt>
                <c:pt idx="28">
                  <c:v>10.5</c:v>
                </c:pt>
                <c:pt idx="29">
                  <c:v>10.5</c:v>
                </c:pt>
                <c:pt idx="30">
                  <c:v>7</c:v>
                </c:pt>
                <c:pt idx="31">
                  <c:v>7</c:v>
                </c:pt>
                <c:pt idx="32">
                  <c:v>12.66</c:v>
                </c:pt>
                <c:pt idx="33">
                  <c:v>12.66</c:v>
                </c:pt>
                <c:pt idx="34">
                  <c:v>12.66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18</c:v>
                </c:pt>
                <c:pt idx="39">
                  <c:v>17.989999999999998</c:v>
                </c:pt>
                <c:pt idx="40">
                  <c:v>17.989999999999998</c:v>
                </c:pt>
                <c:pt idx="41">
                  <c:v>17.989999999999998</c:v>
                </c:pt>
                <c:pt idx="42">
                  <c:v>11.5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217.5</c:v>
                </c:pt>
                <c:pt idx="47">
                  <c:v>217.5</c:v>
                </c:pt>
                <c:pt idx="48">
                  <c:v>217.5</c:v>
                </c:pt>
                <c:pt idx="49">
                  <c:v>217.5</c:v>
                </c:pt>
                <c:pt idx="50">
                  <c:v>505</c:v>
                </c:pt>
                <c:pt idx="51">
                  <c:v>504</c:v>
                </c:pt>
                <c:pt idx="52">
                  <c:v>504</c:v>
                </c:pt>
                <c:pt idx="53">
                  <c:v>549.65000000000009</c:v>
                </c:pt>
                <c:pt idx="54">
                  <c:v>549.65000000000009</c:v>
                </c:pt>
                <c:pt idx="55">
                  <c:v>549.65000000000009</c:v>
                </c:pt>
                <c:pt idx="56">
                  <c:v>42</c:v>
                </c:pt>
                <c:pt idx="57">
                  <c:v>42</c:v>
                </c:pt>
                <c:pt idx="58">
                  <c:v>12.5</c:v>
                </c:pt>
                <c:pt idx="59">
                  <c:v>12.5</c:v>
                </c:pt>
                <c:pt idx="60">
                  <c:v>132.32</c:v>
                </c:pt>
                <c:pt idx="61">
                  <c:v>132.32</c:v>
                </c:pt>
                <c:pt idx="62">
                  <c:v>132.32</c:v>
                </c:pt>
                <c:pt idx="63">
                  <c:v>49</c:v>
                </c:pt>
                <c:pt idx="64">
                  <c:v>49</c:v>
                </c:pt>
                <c:pt idx="65">
                  <c:v>102</c:v>
                </c:pt>
                <c:pt idx="66">
                  <c:v>102</c:v>
                </c:pt>
                <c:pt idx="67">
                  <c:v>44.319999999999993</c:v>
                </c:pt>
                <c:pt idx="68">
                  <c:v>44.319999999999993</c:v>
                </c:pt>
                <c:pt idx="69">
                  <c:v>44.319999999999993</c:v>
                </c:pt>
                <c:pt idx="70">
                  <c:v>0</c:v>
                </c:pt>
                <c:pt idx="71">
                  <c:v>0</c:v>
                </c:pt>
                <c:pt idx="72">
                  <c:v>269</c:v>
                </c:pt>
                <c:pt idx="73">
                  <c:v>269</c:v>
                </c:pt>
                <c:pt idx="74">
                  <c:v>100.96999999999998</c:v>
                </c:pt>
                <c:pt idx="75">
                  <c:v>100.96999999999998</c:v>
                </c:pt>
                <c:pt idx="76">
                  <c:v>100.96999999999998</c:v>
                </c:pt>
                <c:pt idx="77">
                  <c:v>104</c:v>
                </c:pt>
                <c:pt idx="78">
                  <c:v>104</c:v>
                </c:pt>
                <c:pt idx="79">
                  <c:v>90</c:v>
                </c:pt>
                <c:pt idx="80">
                  <c:v>57.5</c:v>
                </c:pt>
                <c:pt idx="81">
                  <c:v>57.5</c:v>
                </c:pt>
                <c:pt idx="82">
                  <c:v>57.5</c:v>
                </c:pt>
                <c:pt idx="83">
                  <c:v>57.5</c:v>
                </c:pt>
                <c:pt idx="84">
                  <c:v>41.5</c:v>
                </c:pt>
                <c:pt idx="85">
                  <c:v>41.5</c:v>
                </c:pt>
                <c:pt idx="86">
                  <c:v>6</c:v>
                </c:pt>
                <c:pt idx="87">
                  <c:v>6</c:v>
                </c:pt>
                <c:pt idx="88">
                  <c:v>1.9900000000000002</c:v>
                </c:pt>
                <c:pt idx="89">
                  <c:v>1.9900000000000002</c:v>
                </c:pt>
                <c:pt idx="90">
                  <c:v>1.9900000000000002</c:v>
                </c:pt>
                <c:pt idx="91">
                  <c:v>10.5</c:v>
                </c:pt>
                <c:pt idx="92">
                  <c:v>10.5</c:v>
                </c:pt>
                <c:pt idx="93">
                  <c:v>22.5</c:v>
                </c:pt>
                <c:pt idx="94">
                  <c:v>22.5</c:v>
                </c:pt>
                <c:pt idx="95">
                  <c:v>26.67</c:v>
                </c:pt>
                <c:pt idx="96">
                  <c:v>26.67</c:v>
                </c:pt>
                <c:pt idx="97">
                  <c:v>26.67</c:v>
                </c:pt>
                <c:pt idx="98">
                  <c:v>22</c:v>
                </c:pt>
                <c:pt idx="99">
                  <c:v>22</c:v>
                </c:pt>
                <c:pt idx="100">
                  <c:v>0</c:v>
                </c:pt>
                <c:pt idx="101">
                  <c:v>0</c:v>
                </c:pt>
                <c:pt idx="102">
                  <c:v>59.309999999999988</c:v>
                </c:pt>
                <c:pt idx="103">
                  <c:v>59.309999999999988</c:v>
                </c:pt>
                <c:pt idx="104">
                  <c:v>59.309999999999988</c:v>
                </c:pt>
                <c:pt idx="105">
                  <c:v>15.5</c:v>
                </c:pt>
                <c:pt idx="106">
                  <c:v>15.5</c:v>
                </c:pt>
                <c:pt idx="107">
                  <c:v>3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8</c:v>
                </c:pt>
                <c:pt idx="114">
                  <c:v>33</c:v>
                </c:pt>
                <c:pt idx="115">
                  <c:v>33</c:v>
                </c:pt>
                <c:pt idx="116">
                  <c:v>16</c:v>
                </c:pt>
                <c:pt idx="117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2011 County Average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'Trap 31'!$A$9:$A$126</c:f>
              <c:numCache>
                <c:formatCode>m/d;@</c:formatCode>
                <c:ptCount val="118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</c:numCache>
            </c:numRef>
          </c:cat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v>2011 City Average</c:v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11880"/>
        <c:axId val="396599304"/>
      </c:lineChart>
      <c:dateAx>
        <c:axId val="396311880"/>
        <c:scaling>
          <c:orientation val="minMax"/>
          <c:max val="40801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5993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6599304"/>
        <c:scaling>
          <c:orientation val="minMax"/>
          <c:max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Mosqitoes</a:t>
                </a:r>
              </a:p>
            </c:rich>
          </c:tx>
          <c:layout>
            <c:manualLayout>
              <c:xMode val="edge"/>
              <c:yMode val="edge"/>
              <c:x val="0"/>
              <c:y val="0.43882544861337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311880"/>
        <c:crosses val="autoZero"/>
        <c:crossBetween val="between"/>
        <c:majorUnit val="100"/>
        <c:minorUnit val="100"/>
      </c:valAx>
      <c:spPr>
        <a:gradFill rotWithShape="0">
          <a:gsLst>
            <a:gs pos="0">
              <a:srgbClr val="99CCFF">
                <a:gamma/>
                <a:tint val="31765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339992600813873"/>
          <c:y val="3.9695486677542142E-2"/>
          <c:w val="0.48515729096571031"/>
          <c:h val="4.9375173943387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Alice Trap (#27) vs. 2009 City Average</a:t>
            </a:r>
          </a:p>
        </c:rich>
      </c:tx>
      <c:layout>
        <c:manualLayout>
          <c:xMode val="edge"/>
          <c:yMode val="edge"/>
          <c:x val="0.3096559378468368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866231647634591"/>
          <c:w val="0.92341842397336249"/>
          <c:h val="0.73735725938010765"/>
        </c:manualLayout>
      </c:layout>
      <c:lineChart>
        <c:grouping val="standard"/>
        <c:varyColors val="0"/>
        <c:ser>
          <c:idx val="0"/>
          <c:order val="0"/>
          <c:tx>
            <c:v>Trap 32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32'!$T$10:$T$111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19.5</c:v>
                </c:pt>
                <c:pt idx="24">
                  <c:v>19.5</c:v>
                </c:pt>
                <c:pt idx="25">
                  <c:v>23.989999999999995</c:v>
                </c:pt>
                <c:pt idx="26">
                  <c:v>23.989999999999995</c:v>
                </c:pt>
                <c:pt idx="27">
                  <c:v>23.989999999999995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31.010000000000005</c:v>
                </c:pt>
                <c:pt idx="33">
                  <c:v>31.010000000000005</c:v>
                </c:pt>
                <c:pt idx="34">
                  <c:v>31.010000000000005</c:v>
                </c:pt>
                <c:pt idx="35">
                  <c:v>0</c:v>
                </c:pt>
                <c:pt idx="36">
                  <c:v>0</c:v>
                </c:pt>
                <c:pt idx="37">
                  <c:v>17.5</c:v>
                </c:pt>
                <c:pt idx="38">
                  <c:v>17.5</c:v>
                </c:pt>
                <c:pt idx="39">
                  <c:v>31.989999999999995</c:v>
                </c:pt>
                <c:pt idx="40">
                  <c:v>31.989999999999995</c:v>
                </c:pt>
                <c:pt idx="41">
                  <c:v>31.989999999999995</c:v>
                </c:pt>
                <c:pt idx="42">
                  <c:v>17.5</c:v>
                </c:pt>
                <c:pt idx="43">
                  <c:v>17.5</c:v>
                </c:pt>
                <c:pt idx="44">
                  <c:v>2.5</c:v>
                </c:pt>
                <c:pt idx="45">
                  <c:v>2.5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520</c:v>
                </c:pt>
                <c:pt idx="52">
                  <c:v>520</c:v>
                </c:pt>
                <c:pt idx="53">
                  <c:v>160.99000000000004</c:v>
                </c:pt>
                <c:pt idx="54">
                  <c:v>160.99000000000004</c:v>
                </c:pt>
                <c:pt idx="55">
                  <c:v>160.99000000000004</c:v>
                </c:pt>
                <c:pt idx="56">
                  <c:v>105.5</c:v>
                </c:pt>
                <c:pt idx="57">
                  <c:v>105.5</c:v>
                </c:pt>
                <c:pt idx="58">
                  <c:v>173.5</c:v>
                </c:pt>
                <c:pt idx="59">
                  <c:v>173.5</c:v>
                </c:pt>
                <c:pt idx="60">
                  <c:v>167.5</c:v>
                </c:pt>
                <c:pt idx="61">
                  <c:v>167.5</c:v>
                </c:pt>
                <c:pt idx="62">
                  <c:v>0</c:v>
                </c:pt>
                <c:pt idx="63">
                  <c:v>0</c:v>
                </c:pt>
                <c:pt idx="64">
                  <c:v>179.31</c:v>
                </c:pt>
                <c:pt idx="65">
                  <c:v>179.31</c:v>
                </c:pt>
                <c:pt idx="66">
                  <c:v>179.31</c:v>
                </c:pt>
                <c:pt idx="67">
                  <c:v>410</c:v>
                </c:pt>
                <c:pt idx="68">
                  <c:v>410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314.5</c:v>
                </c:pt>
                <c:pt idx="73">
                  <c:v>314.5</c:v>
                </c:pt>
                <c:pt idx="74">
                  <c:v>125.32</c:v>
                </c:pt>
                <c:pt idx="75">
                  <c:v>125.32</c:v>
                </c:pt>
                <c:pt idx="76">
                  <c:v>125.32</c:v>
                </c:pt>
                <c:pt idx="77">
                  <c:v>50.5</c:v>
                </c:pt>
                <c:pt idx="78">
                  <c:v>50.5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61</c:v>
                </c:pt>
                <c:pt idx="85">
                  <c:v>61</c:v>
                </c:pt>
                <c:pt idx="86">
                  <c:v>90.5</c:v>
                </c:pt>
                <c:pt idx="87">
                  <c:v>90.5</c:v>
                </c:pt>
                <c:pt idx="88">
                  <c:v>18.659999999999997</c:v>
                </c:pt>
                <c:pt idx="89">
                  <c:v>18.659999999999997</c:v>
                </c:pt>
                <c:pt idx="90">
                  <c:v>18.659999999999997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Info.'!$U$1</c:f>
              <c:strCache>
                <c:ptCount val="1"/>
                <c:pt idx="0">
                  <c:v>2011 County Average</c:v>
                </c:pt>
              </c:strCache>
            </c:strRef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Info.'!$U$18:$U$151</c:f>
              <c:numCache>
                <c:formatCode>General</c:formatCode>
                <c:ptCount val="134"/>
                <c:pt idx="2">
                  <c:v>0.92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0.7</c:v>
                </c:pt>
                <c:pt idx="11">
                  <c:v>3.28</c:v>
                </c:pt>
                <c:pt idx="12">
                  <c:v>3.28</c:v>
                </c:pt>
                <c:pt idx="13">
                  <c:v>3.28</c:v>
                </c:pt>
                <c:pt idx="14">
                  <c:v>3.28</c:v>
                </c:pt>
                <c:pt idx="15">
                  <c:v>0.78</c:v>
                </c:pt>
                <c:pt idx="16">
                  <c:v>4.8</c:v>
                </c:pt>
                <c:pt idx="17">
                  <c:v>4.8</c:v>
                </c:pt>
                <c:pt idx="18">
                  <c:v>26.4</c:v>
                </c:pt>
                <c:pt idx="19">
                  <c:v>26.4</c:v>
                </c:pt>
                <c:pt idx="20">
                  <c:v>26.4</c:v>
                </c:pt>
                <c:pt idx="21">
                  <c:v>16.100000000000001</c:v>
                </c:pt>
                <c:pt idx="22">
                  <c:v>16.100000000000001</c:v>
                </c:pt>
                <c:pt idx="23">
                  <c:v>14.4</c:v>
                </c:pt>
                <c:pt idx="24">
                  <c:v>14.4</c:v>
                </c:pt>
                <c:pt idx="25">
                  <c:v>16.12</c:v>
                </c:pt>
                <c:pt idx="26">
                  <c:v>16.12</c:v>
                </c:pt>
                <c:pt idx="27">
                  <c:v>16.12</c:v>
                </c:pt>
                <c:pt idx="28">
                  <c:v>546</c:v>
                </c:pt>
                <c:pt idx="29">
                  <c:v>546</c:v>
                </c:pt>
                <c:pt idx="30">
                  <c:v>154</c:v>
                </c:pt>
                <c:pt idx="31">
                  <c:v>154</c:v>
                </c:pt>
                <c:pt idx="32">
                  <c:v>22.75</c:v>
                </c:pt>
                <c:pt idx="33">
                  <c:v>22.75</c:v>
                </c:pt>
                <c:pt idx="34">
                  <c:v>22.75</c:v>
                </c:pt>
                <c:pt idx="35">
                  <c:v>7.61</c:v>
                </c:pt>
                <c:pt idx="36">
                  <c:v>7.61</c:v>
                </c:pt>
                <c:pt idx="37">
                  <c:v>17.375</c:v>
                </c:pt>
                <c:pt idx="38">
                  <c:v>17.375</c:v>
                </c:pt>
                <c:pt idx="39">
                  <c:v>24.3</c:v>
                </c:pt>
                <c:pt idx="40">
                  <c:v>24.3</c:v>
                </c:pt>
                <c:pt idx="41">
                  <c:v>24.3</c:v>
                </c:pt>
                <c:pt idx="42">
                  <c:v>20.8</c:v>
                </c:pt>
                <c:pt idx="43">
                  <c:v>20.8</c:v>
                </c:pt>
                <c:pt idx="44">
                  <c:v>110.6</c:v>
                </c:pt>
                <c:pt idx="45">
                  <c:v>110.6</c:v>
                </c:pt>
                <c:pt idx="46">
                  <c:v>307</c:v>
                </c:pt>
                <c:pt idx="47">
                  <c:v>307</c:v>
                </c:pt>
                <c:pt idx="48">
                  <c:v>307</c:v>
                </c:pt>
                <c:pt idx="49">
                  <c:v>307</c:v>
                </c:pt>
                <c:pt idx="50">
                  <c:v>419.2</c:v>
                </c:pt>
                <c:pt idx="51">
                  <c:v>862.09</c:v>
                </c:pt>
                <c:pt idx="52">
                  <c:v>862.09</c:v>
                </c:pt>
                <c:pt idx="53">
                  <c:v>332.33</c:v>
                </c:pt>
                <c:pt idx="54">
                  <c:v>332.33</c:v>
                </c:pt>
                <c:pt idx="55">
                  <c:v>332.33</c:v>
                </c:pt>
                <c:pt idx="56">
                  <c:v>103.38</c:v>
                </c:pt>
                <c:pt idx="57">
                  <c:v>103.38</c:v>
                </c:pt>
                <c:pt idx="58">
                  <c:v>56.1</c:v>
                </c:pt>
                <c:pt idx="59">
                  <c:v>56.1</c:v>
                </c:pt>
                <c:pt idx="60">
                  <c:v>378.6</c:v>
                </c:pt>
                <c:pt idx="61">
                  <c:v>378.6</c:v>
                </c:pt>
                <c:pt idx="62">
                  <c:v>378.6</c:v>
                </c:pt>
                <c:pt idx="63">
                  <c:v>183.64</c:v>
                </c:pt>
                <c:pt idx="64">
                  <c:v>183.64</c:v>
                </c:pt>
                <c:pt idx="65">
                  <c:v>118.9</c:v>
                </c:pt>
                <c:pt idx="66">
                  <c:v>118.9</c:v>
                </c:pt>
                <c:pt idx="67">
                  <c:v>54.83</c:v>
                </c:pt>
                <c:pt idx="68">
                  <c:v>54.83</c:v>
                </c:pt>
                <c:pt idx="69">
                  <c:v>54.83</c:v>
                </c:pt>
                <c:pt idx="70">
                  <c:v>106.73</c:v>
                </c:pt>
                <c:pt idx="71">
                  <c:v>106.73</c:v>
                </c:pt>
                <c:pt idx="72">
                  <c:v>153.5</c:v>
                </c:pt>
                <c:pt idx="73">
                  <c:v>153.5</c:v>
                </c:pt>
                <c:pt idx="74">
                  <c:v>20.9</c:v>
                </c:pt>
                <c:pt idx="75">
                  <c:v>20.9</c:v>
                </c:pt>
                <c:pt idx="76">
                  <c:v>20.9</c:v>
                </c:pt>
                <c:pt idx="77">
                  <c:v>38.619999999999997</c:v>
                </c:pt>
                <c:pt idx="78">
                  <c:v>38.619999999999997</c:v>
                </c:pt>
                <c:pt idx="79">
                  <c:v>66.81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934.5</c:v>
                </c:pt>
                <c:pt idx="85">
                  <c:v>934.5</c:v>
                </c:pt>
                <c:pt idx="86">
                  <c:v>73.61</c:v>
                </c:pt>
                <c:pt idx="87">
                  <c:v>73.61</c:v>
                </c:pt>
                <c:pt idx="88">
                  <c:v>19.97</c:v>
                </c:pt>
                <c:pt idx="89">
                  <c:v>19.97</c:v>
                </c:pt>
                <c:pt idx="90">
                  <c:v>19.97</c:v>
                </c:pt>
                <c:pt idx="91">
                  <c:v>27.95</c:v>
                </c:pt>
                <c:pt idx="92">
                  <c:v>27.95</c:v>
                </c:pt>
                <c:pt idx="93">
                  <c:v>524.5</c:v>
                </c:pt>
                <c:pt idx="94">
                  <c:v>524.5</c:v>
                </c:pt>
                <c:pt idx="95">
                  <c:v>21.7</c:v>
                </c:pt>
                <c:pt idx="96">
                  <c:v>21.7</c:v>
                </c:pt>
                <c:pt idx="97">
                  <c:v>21.7</c:v>
                </c:pt>
                <c:pt idx="98">
                  <c:v>36.9</c:v>
                </c:pt>
                <c:pt idx="99">
                  <c:v>36.9</c:v>
                </c:pt>
                <c:pt idx="100">
                  <c:v>34.75</c:v>
                </c:pt>
                <c:pt idx="101">
                  <c:v>34.75</c:v>
                </c:pt>
                <c:pt idx="102">
                  <c:v>38.119999999999997</c:v>
                </c:pt>
                <c:pt idx="103">
                  <c:v>38.119999999999997</c:v>
                </c:pt>
                <c:pt idx="104">
                  <c:v>38.119999999999997</c:v>
                </c:pt>
                <c:pt idx="105">
                  <c:v>20.32</c:v>
                </c:pt>
                <c:pt idx="106">
                  <c:v>20.32</c:v>
                </c:pt>
                <c:pt idx="107">
                  <c:v>20.32</c:v>
                </c:pt>
                <c:pt idx="108">
                  <c:v>10.72</c:v>
                </c:pt>
                <c:pt idx="109">
                  <c:v>10.72</c:v>
                </c:pt>
                <c:pt idx="110">
                  <c:v>10.72</c:v>
                </c:pt>
                <c:pt idx="111">
                  <c:v>10.72</c:v>
                </c:pt>
                <c:pt idx="112">
                  <c:v>10.72</c:v>
                </c:pt>
                <c:pt idx="113">
                  <c:v>10.72</c:v>
                </c:pt>
                <c:pt idx="114">
                  <c:v>15.91</c:v>
                </c:pt>
                <c:pt idx="115">
                  <c:v>18.309999999999999</c:v>
                </c:pt>
                <c:pt idx="116">
                  <c:v>118.67</c:v>
                </c:pt>
                <c:pt idx="117">
                  <c:v>118.67</c:v>
                </c:pt>
                <c:pt idx="118">
                  <c:v>118.67</c:v>
                </c:pt>
                <c:pt idx="119">
                  <c:v>1.5</c:v>
                </c:pt>
                <c:pt idx="120">
                  <c:v>1.5</c:v>
                </c:pt>
                <c:pt idx="121">
                  <c:v>1.05</c:v>
                </c:pt>
                <c:pt idx="122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val>
            <c:numRef>
              <c:f>'Web Graph Info.'!$G$20:$G$151</c:f>
              <c:numCache>
                <c:formatCode>0.0</c:formatCode>
                <c:ptCount val="132"/>
                <c:pt idx="0">
                  <c:v>0.9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0.23</c:v>
                </c:pt>
                <c:pt idx="6">
                  <c:v>0.4</c:v>
                </c:pt>
                <c:pt idx="7">
                  <c:v>0.13500000000000001</c:v>
                </c:pt>
                <c:pt idx="8">
                  <c:v>0.48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0.96</c:v>
                </c:pt>
                <c:pt idx="14">
                  <c:v>4.07</c:v>
                </c:pt>
                <c:pt idx="15">
                  <c:v>6</c:v>
                </c:pt>
                <c:pt idx="16">
                  <c:v>19.03</c:v>
                </c:pt>
                <c:pt idx="17">
                  <c:v>19.03</c:v>
                </c:pt>
                <c:pt idx="18">
                  <c:v>19.03</c:v>
                </c:pt>
                <c:pt idx="19">
                  <c:v>12.8</c:v>
                </c:pt>
                <c:pt idx="20">
                  <c:v>12.090909090909092</c:v>
                </c:pt>
                <c:pt idx="21">
                  <c:v>5.7</c:v>
                </c:pt>
                <c:pt idx="22">
                  <c:v>8.41</c:v>
                </c:pt>
                <c:pt idx="23">
                  <c:v>5.95</c:v>
                </c:pt>
                <c:pt idx="24">
                  <c:v>5.95</c:v>
                </c:pt>
                <c:pt idx="25">
                  <c:v>5.95</c:v>
                </c:pt>
                <c:pt idx="26">
                  <c:v>22.1</c:v>
                </c:pt>
                <c:pt idx="27">
                  <c:v>9.5</c:v>
                </c:pt>
                <c:pt idx="28">
                  <c:v>5.44</c:v>
                </c:pt>
                <c:pt idx="29">
                  <c:v>8.1999999999999993</c:v>
                </c:pt>
                <c:pt idx="30">
                  <c:v>12.22</c:v>
                </c:pt>
                <c:pt idx="31">
                  <c:v>12.22</c:v>
                </c:pt>
                <c:pt idx="32">
                  <c:v>12.22</c:v>
                </c:pt>
                <c:pt idx="33">
                  <c:v>10.090909090909092</c:v>
                </c:pt>
                <c:pt idx="34">
                  <c:v>3.27</c:v>
                </c:pt>
                <c:pt idx="35">
                  <c:v>1.7727272727272727</c:v>
                </c:pt>
                <c:pt idx="36">
                  <c:v>14.45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9.4499999999999993</c:v>
                </c:pt>
                <c:pt idx="41">
                  <c:v>14.7</c:v>
                </c:pt>
                <c:pt idx="42">
                  <c:v>11.52</c:v>
                </c:pt>
                <c:pt idx="43">
                  <c:v>69.23</c:v>
                </c:pt>
                <c:pt idx="44">
                  <c:v>83.05</c:v>
                </c:pt>
                <c:pt idx="45">
                  <c:v>83.05</c:v>
                </c:pt>
                <c:pt idx="46">
                  <c:v>83.05</c:v>
                </c:pt>
                <c:pt idx="47">
                  <c:v>83.05</c:v>
                </c:pt>
                <c:pt idx="48">
                  <c:v>83.05</c:v>
                </c:pt>
                <c:pt idx="49">
                  <c:v>216.59</c:v>
                </c:pt>
                <c:pt idx="50">
                  <c:v>128.5</c:v>
                </c:pt>
                <c:pt idx="51">
                  <c:v>98.195999999999998</c:v>
                </c:pt>
                <c:pt idx="52">
                  <c:v>98.195999999999998</c:v>
                </c:pt>
                <c:pt idx="53">
                  <c:v>98.195999999999998</c:v>
                </c:pt>
                <c:pt idx="54">
                  <c:v>66.23</c:v>
                </c:pt>
                <c:pt idx="55">
                  <c:v>58.4</c:v>
                </c:pt>
                <c:pt idx="56">
                  <c:v>54.77</c:v>
                </c:pt>
                <c:pt idx="57">
                  <c:v>19.95</c:v>
                </c:pt>
                <c:pt idx="58">
                  <c:v>85.02</c:v>
                </c:pt>
                <c:pt idx="59">
                  <c:v>85.02</c:v>
                </c:pt>
                <c:pt idx="60">
                  <c:v>85.02</c:v>
                </c:pt>
                <c:pt idx="61">
                  <c:v>76.290000000000006</c:v>
                </c:pt>
                <c:pt idx="62">
                  <c:v>57.57</c:v>
                </c:pt>
                <c:pt idx="63">
                  <c:v>91.95</c:v>
                </c:pt>
                <c:pt idx="64">
                  <c:v>87.23</c:v>
                </c:pt>
                <c:pt idx="65">
                  <c:v>41.56</c:v>
                </c:pt>
                <c:pt idx="66">
                  <c:v>41.56</c:v>
                </c:pt>
                <c:pt idx="67">
                  <c:v>41.56</c:v>
                </c:pt>
                <c:pt idx="68">
                  <c:v>158.13999999999999</c:v>
                </c:pt>
                <c:pt idx="69">
                  <c:v>189.27</c:v>
                </c:pt>
                <c:pt idx="70">
                  <c:v>153.86000000000001</c:v>
                </c:pt>
                <c:pt idx="71">
                  <c:v>133.13999999999999</c:v>
                </c:pt>
                <c:pt idx="72">
                  <c:v>73.599999999999994</c:v>
                </c:pt>
                <c:pt idx="73">
                  <c:v>73.599999999999994</c:v>
                </c:pt>
                <c:pt idx="74">
                  <c:v>73.599999999999994</c:v>
                </c:pt>
                <c:pt idx="75">
                  <c:v>17.12</c:v>
                </c:pt>
                <c:pt idx="76">
                  <c:v>13.09</c:v>
                </c:pt>
                <c:pt idx="77">
                  <c:v>25.63</c:v>
                </c:pt>
                <c:pt idx="78">
                  <c:v>33.47</c:v>
                </c:pt>
                <c:pt idx="79">
                  <c:v>17.7</c:v>
                </c:pt>
                <c:pt idx="80">
                  <c:v>17.7</c:v>
                </c:pt>
                <c:pt idx="81">
                  <c:v>17.7</c:v>
                </c:pt>
                <c:pt idx="82">
                  <c:v>126.62</c:v>
                </c:pt>
                <c:pt idx="83">
                  <c:v>133.47</c:v>
                </c:pt>
                <c:pt idx="84">
                  <c:v>137.43</c:v>
                </c:pt>
                <c:pt idx="85">
                  <c:v>102.6</c:v>
                </c:pt>
                <c:pt idx="86">
                  <c:v>49.54</c:v>
                </c:pt>
                <c:pt idx="87">
                  <c:v>49.54</c:v>
                </c:pt>
                <c:pt idx="88">
                  <c:v>49.54</c:v>
                </c:pt>
                <c:pt idx="89">
                  <c:v>58.1</c:v>
                </c:pt>
                <c:pt idx="90">
                  <c:v>82.14</c:v>
                </c:pt>
                <c:pt idx="91">
                  <c:v>58.27</c:v>
                </c:pt>
                <c:pt idx="92">
                  <c:v>52.82</c:v>
                </c:pt>
                <c:pt idx="93">
                  <c:v>39.130000000000003</c:v>
                </c:pt>
                <c:pt idx="94">
                  <c:v>39.130000000000003</c:v>
                </c:pt>
                <c:pt idx="95">
                  <c:v>39.130000000000003</c:v>
                </c:pt>
                <c:pt idx="96">
                  <c:v>25.16</c:v>
                </c:pt>
                <c:pt idx="97">
                  <c:v>69.41</c:v>
                </c:pt>
                <c:pt idx="98">
                  <c:v>44.1</c:v>
                </c:pt>
                <c:pt idx="99">
                  <c:v>55.81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8.33</c:v>
                </c:pt>
                <c:pt idx="104">
                  <c:v>3.45</c:v>
                </c:pt>
                <c:pt idx="105">
                  <c:v>5.09</c:v>
                </c:pt>
                <c:pt idx="106">
                  <c:v>20.5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7.85</c:v>
                </c:pt>
                <c:pt idx="112">
                  <c:v>4.24</c:v>
                </c:pt>
                <c:pt idx="113">
                  <c:v>5.09</c:v>
                </c:pt>
                <c:pt idx="114">
                  <c:v>6.29</c:v>
                </c:pt>
                <c:pt idx="115">
                  <c:v>6.29</c:v>
                </c:pt>
                <c:pt idx="116">
                  <c:v>6.29</c:v>
                </c:pt>
                <c:pt idx="117">
                  <c:v>2.82</c:v>
                </c:pt>
                <c:pt idx="118">
                  <c:v>1.45</c:v>
                </c:pt>
                <c:pt idx="119">
                  <c:v>0.91</c:v>
                </c:pt>
                <c:pt idx="12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02184"/>
        <c:axId val="396602760"/>
      </c:lineChart>
      <c:dateAx>
        <c:axId val="396602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6027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660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698205546496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602184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44314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3629300776915338"/>
          <c:y val="6.5252854812398134E-2"/>
          <c:w val="0.48016872474736438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Casselton Trap (#32) vs. County Average</a:t>
            </a:r>
          </a:p>
        </c:rich>
      </c:tx>
      <c:layout>
        <c:manualLayout>
          <c:xMode val="edge"/>
          <c:yMode val="edge"/>
          <c:x val="0.2730299667036941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52424E-2"/>
          <c:y val="0.13213703099510604"/>
          <c:w val="0.92341842397336249"/>
          <c:h val="0.73898858075040752"/>
        </c:manualLayout>
      </c:layout>
      <c:lineChart>
        <c:grouping val="standard"/>
        <c:varyColors val="0"/>
        <c:ser>
          <c:idx val="0"/>
          <c:order val="0"/>
          <c:tx>
            <c:v>Trap 32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'Trap 33'!$T$9:$T$137</c:f>
              <c:numCache>
                <c:formatCode>0.00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8.25</c:v>
                </c:pt>
                <c:pt idx="12">
                  <c:v>8.25</c:v>
                </c:pt>
                <c:pt idx="13">
                  <c:v>8.25</c:v>
                </c:pt>
                <c:pt idx="14">
                  <c:v>8.25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45.66</c:v>
                </c:pt>
                <c:pt idx="19">
                  <c:v>45.66</c:v>
                </c:pt>
                <c:pt idx="20">
                  <c:v>45.66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27</c:v>
                </c:pt>
                <c:pt idx="29">
                  <c:v>27</c:v>
                </c:pt>
                <c:pt idx="30">
                  <c:v>14</c:v>
                </c:pt>
                <c:pt idx="31">
                  <c:v>14</c:v>
                </c:pt>
                <c:pt idx="32">
                  <c:v>13.33</c:v>
                </c:pt>
                <c:pt idx="33">
                  <c:v>13.33</c:v>
                </c:pt>
                <c:pt idx="34">
                  <c:v>13.33</c:v>
                </c:pt>
                <c:pt idx="35">
                  <c:v>2.5</c:v>
                </c:pt>
                <c:pt idx="36">
                  <c:v>2.5</c:v>
                </c:pt>
                <c:pt idx="37">
                  <c:v>18.5</c:v>
                </c:pt>
                <c:pt idx="38">
                  <c:v>18.5</c:v>
                </c:pt>
                <c:pt idx="39">
                  <c:v>18.659999999999997</c:v>
                </c:pt>
                <c:pt idx="40">
                  <c:v>18.659999999999997</c:v>
                </c:pt>
                <c:pt idx="41">
                  <c:v>18.659999999999997</c:v>
                </c:pt>
                <c:pt idx="42">
                  <c:v>26.5</c:v>
                </c:pt>
                <c:pt idx="43">
                  <c:v>26.5</c:v>
                </c:pt>
                <c:pt idx="44">
                  <c:v>56.5</c:v>
                </c:pt>
                <c:pt idx="45">
                  <c:v>56.5</c:v>
                </c:pt>
                <c:pt idx="46">
                  <c:v>251.5</c:v>
                </c:pt>
                <c:pt idx="47">
                  <c:v>251.5</c:v>
                </c:pt>
                <c:pt idx="48">
                  <c:v>251.5</c:v>
                </c:pt>
                <c:pt idx="49">
                  <c:v>251.5</c:v>
                </c:pt>
                <c:pt idx="50">
                  <c:v>251</c:v>
                </c:pt>
                <c:pt idx="51">
                  <c:v>242</c:v>
                </c:pt>
                <c:pt idx="52">
                  <c:v>242</c:v>
                </c:pt>
                <c:pt idx="53">
                  <c:v>257.29000000000008</c:v>
                </c:pt>
                <c:pt idx="54">
                  <c:v>257.29000000000008</c:v>
                </c:pt>
                <c:pt idx="55">
                  <c:v>257.29000000000008</c:v>
                </c:pt>
                <c:pt idx="56">
                  <c:v>63.5</c:v>
                </c:pt>
                <c:pt idx="57">
                  <c:v>63.5</c:v>
                </c:pt>
                <c:pt idx="58">
                  <c:v>38</c:v>
                </c:pt>
                <c:pt idx="59">
                  <c:v>38</c:v>
                </c:pt>
                <c:pt idx="60">
                  <c:v>71.309999999999988</c:v>
                </c:pt>
                <c:pt idx="61">
                  <c:v>71.309999999999988</c:v>
                </c:pt>
                <c:pt idx="62">
                  <c:v>71.309999999999988</c:v>
                </c:pt>
                <c:pt idx="63">
                  <c:v>49</c:v>
                </c:pt>
                <c:pt idx="64">
                  <c:v>49</c:v>
                </c:pt>
                <c:pt idx="65">
                  <c:v>69.5</c:v>
                </c:pt>
                <c:pt idx="66">
                  <c:v>69.5</c:v>
                </c:pt>
                <c:pt idx="67">
                  <c:v>60.97999999999999</c:v>
                </c:pt>
                <c:pt idx="68">
                  <c:v>60.97999999999999</c:v>
                </c:pt>
                <c:pt idx="69">
                  <c:v>60.97999999999999</c:v>
                </c:pt>
                <c:pt idx="70">
                  <c:v>223.5</c:v>
                </c:pt>
                <c:pt idx="71">
                  <c:v>223.5</c:v>
                </c:pt>
                <c:pt idx="72">
                  <c:v>214.5</c:v>
                </c:pt>
                <c:pt idx="73">
                  <c:v>214.5</c:v>
                </c:pt>
                <c:pt idx="74">
                  <c:v>64.309999999999988</c:v>
                </c:pt>
                <c:pt idx="75">
                  <c:v>64.309999999999988</c:v>
                </c:pt>
                <c:pt idx="76">
                  <c:v>64.309999999999988</c:v>
                </c:pt>
                <c:pt idx="77">
                  <c:v>103.5</c:v>
                </c:pt>
                <c:pt idx="78">
                  <c:v>103.5</c:v>
                </c:pt>
                <c:pt idx="79">
                  <c:v>79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38.5</c:v>
                </c:pt>
                <c:pt idx="84">
                  <c:v>33</c:v>
                </c:pt>
                <c:pt idx="85">
                  <c:v>33</c:v>
                </c:pt>
                <c:pt idx="86">
                  <c:v>11</c:v>
                </c:pt>
                <c:pt idx="87">
                  <c:v>11</c:v>
                </c:pt>
                <c:pt idx="88">
                  <c:v>4.99</c:v>
                </c:pt>
                <c:pt idx="89">
                  <c:v>4.99</c:v>
                </c:pt>
                <c:pt idx="90">
                  <c:v>4.99</c:v>
                </c:pt>
                <c:pt idx="91">
                  <c:v>17.5</c:v>
                </c:pt>
                <c:pt idx="92">
                  <c:v>17.5</c:v>
                </c:pt>
                <c:pt idx="93">
                  <c:v>20</c:v>
                </c:pt>
                <c:pt idx="94">
                  <c:v>20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41.5</c:v>
                </c:pt>
                <c:pt idx="99">
                  <c:v>41.5</c:v>
                </c:pt>
                <c:pt idx="100">
                  <c:v>38.5</c:v>
                </c:pt>
                <c:pt idx="101">
                  <c:v>38.5</c:v>
                </c:pt>
                <c:pt idx="102">
                  <c:v>34.32</c:v>
                </c:pt>
                <c:pt idx="103">
                  <c:v>34.32</c:v>
                </c:pt>
                <c:pt idx="104">
                  <c:v>34.32</c:v>
                </c:pt>
                <c:pt idx="105">
                  <c:v>15</c:v>
                </c:pt>
                <c:pt idx="106">
                  <c:v>15</c:v>
                </c:pt>
                <c:pt idx="107">
                  <c:v>7</c:v>
                </c:pt>
                <c:pt idx="108">
                  <c:v>13.600000000000001</c:v>
                </c:pt>
                <c:pt idx="109">
                  <c:v>13.600000000000001</c:v>
                </c:pt>
                <c:pt idx="110">
                  <c:v>13.600000000000001</c:v>
                </c:pt>
                <c:pt idx="111">
                  <c:v>13.600000000000001</c:v>
                </c:pt>
                <c:pt idx="112">
                  <c:v>13.600000000000001</c:v>
                </c:pt>
                <c:pt idx="113">
                  <c:v>29</c:v>
                </c:pt>
                <c:pt idx="114">
                  <c:v>22.5</c:v>
                </c:pt>
                <c:pt idx="115">
                  <c:v>22.5</c:v>
                </c:pt>
                <c:pt idx="116">
                  <c:v>14.66</c:v>
                </c:pt>
                <c:pt idx="117">
                  <c:v>14.66</c:v>
                </c:pt>
                <c:pt idx="118">
                  <c:v>14.66</c:v>
                </c:pt>
                <c:pt idx="119">
                  <c:v>1</c:v>
                </c:pt>
                <c:pt idx="120">
                  <c:v>1</c:v>
                </c:pt>
                <c:pt idx="121">
                  <c:v>2.5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04488"/>
        <c:axId val="396605064"/>
      </c:lineChart>
      <c:dateAx>
        <c:axId val="396604488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60506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660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37194127243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604488"/>
        <c:crosses val="autoZero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408435072142538"/>
          <c:y val="6.5252854812398134E-2"/>
          <c:w val="0.39951911116552108"/>
          <c:h val="3.1607386760180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Leonard Trap (#33)  vs. County Average</a:t>
            </a:r>
          </a:p>
        </c:rich>
      </c:tx>
      <c:layout>
        <c:manualLayout>
          <c:xMode val="edge"/>
          <c:yMode val="edge"/>
          <c:x val="0.28412874583799802"/>
          <c:y val="1.1419249592169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785793562708163"/>
          <c:h val="0.73898858075040752"/>
        </c:manualLayout>
      </c:layout>
      <c:lineChart>
        <c:grouping val="standard"/>
        <c:varyColors val="0"/>
        <c:ser>
          <c:idx val="0"/>
          <c:order val="0"/>
          <c:tx>
            <c:v>Trap 33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34'!$T$9:$T$110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185</c:v>
                </c:pt>
                <c:pt idx="30">
                  <c:v>36</c:v>
                </c:pt>
                <c:pt idx="31">
                  <c:v>36</c:v>
                </c:pt>
                <c:pt idx="32">
                  <c:v>30.33</c:v>
                </c:pt>
                <c:pt idx="33">
                  <c:v>30.33</c:v>
                </c:pt>
                <c:pt idx="34">
                  <c:v>30.33</c:v>
                </c:pt>
                <c:pt idx="35">
                  <c:v>9</c:v>
                </c:pt>
                <c:pt idx="36">
                  <c:v>9</c:v>
                </c:pt>
                <c:pt idx="37">
                  <c:v>22</c:v>
                </c:pt>
                <c:pt idx="38">
                  <c:v>22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38</c:v>
                </c:pt>
                <c:pt idx="43">
                  <c:v>38</c:v>
                </c:pt>
                <c:pt idx="44">
                  <c:v>109.5</c:v>
                </c:pt>
                <c:pt idx="45">
                  <c:v>109.5</c:v>
                </c:pt>
                <c:pt idx="46">
                  <c:v>647.5</c:v>
                </c:pt>
                <c:pt idx="47">
                  <c:v>647.5</c:v>
                </c:pt>
                <c:pt idx="48">
                  <c:v>647.5</c:v>
                </c:pt>
                <c:pt idx="49">
                  <c:v>647.5</c:v>
                </c:pt>
                <c:pt idx="50">
                  <c:v>1053</c:v>
                </c:pt>
                <c:pt idx="51">
                  <c:v>5408</c:v>
                </c:pt>
                <c:pt idx="52">
                  <c:v>5408</c:v>
                </c:pt>
                <c:pt idx="53">
                  <c:v>637.30999999999995</c:v>
                </c:pt>
                <c:pt idx="54">
                  <c:v>637.30999999999995</c:v>
                </c:pt>
                <c:pt idx="55">
                  <c:v>637.30999999999995</c:v>
                </c:pt>
                <c:pt idx="56">
                  <c:v>574.5</c:v>
                </c:pt>
                <c:pt idx="57">
                  <c:v>574.5</c:v>
                </c:pt>
                <c:pt idx="58">
                  <c:v>198.5</c:v>
                </c:pt>
                <c:pt idx="59">
                  <c:v>198.5</c:v>
                </c:pt>
                <c:pt idx="60">
                  <c:v>2349.3199999999997</c:v>
                </c:pt>
                <c:pt idx="61">
                  <c:v>2349.3199999999997</c:v>
                </c:pt>
                <c:pt idx="62">
                  <c:v>2349.3199999999997</c:v>
                </c:pt>
                <c:pt idx="63">
                  <c:v>666.5</c:v>
                </c:pt>
                <c:pt idx="64">
                  <c:v>666.5</c:v>
                </c:pt>
                <c:pt idx="65">
                  <c:v>296</c:v>
                </c:pt>
                <c:pt idx="66">
                  <c:v>296</c:v>
                </c:pt>
                <c:pt idx="67">
                  <c:v>103.64999999999999</c:v>
                </c:pt>
                <c:pt idx="68">
                  <c:v>103.64999999999999</c:v>
                </c:pt>
                <c:pt idx="69">
                  <c:v>103.64999999999999</c:v>
                </c:pt>
                <c:pt idx="70">
                  <c:v>236</c:v>
                </c:pt>
                <c:pt idx="71">
                  <c:v>236</c:v>
                </c:pt>
                <c:pt idx="72">
                  <c:v>91.5</c:v>
                </c:pt>
                <c:pt idx="73">
                  <c:v>91.5</c:v>
                </c:pt>
                <c:pt idx="74">
                  <c:v>115.33</c:v>
                </c:pt>
                <c:pt idx="75">
                  <c:v>115.33</c:v>
                </c:pt>
                <c:pt idx="76">
                  <c:v>115.33</c:v>
                </c:pt>
                <c:pt idx="77">
                  <c:v>66.5</c:v>
                </c:pt>
                <c:pt idx="78">
                  <c:v>66.5</c:v>
                </c:pt>
                <c:pt idx="79">
                  <c:v>170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53</c:v>
                </c:pt>
                <c:pt idx="85">
                  <c:v>53</c:v>
                </c:pt>
                <c:pt idx="86">
                  <c:v>232.5</c:v>
                </c:pt>
                <c:pt idx="87">
                  <c:v>232.5</c:v>
                </c:pt>
                <c:pt idx="88">
                  <c:v>78.639999999999986</c:v>
                </c:pt>
                <c:pt idx="89">
                  <c:v>78.639999999999986</c:v>
                </c:pt>
                <c:pt idx="90">
                  <c:v>78.639999999999986</c:v>
                </c:pt>
                <c:pt idx="91">
                  <c:v>69</c:v>
                </c:pt>
                <c:pt idx="92">
                  <c:v>69</c:v>
                </c:pt>
                <c:pt idx="93">
                  <c:v>89.5</c:v>
                </c:pt>
                <c:pt idx="94">
                  <c:v>89.5</c:v>
                </c:pt>
                <c:pt idx="95">
                  <c:v>32.33</c:v>
                </c:pt>
                <c:pt idx="96">
                  <c:v>32.33</c:v>
                </c:pt>
                <c:pt idx="97">
                  <c:v>32.33</c:v>
                </c:pt>
                <c:pt idx="98">
                  <c:v>75</c:v>
                </c:pt>
                <c:pt idx="99">
                  <c:v>75</c:v>
                </c:pt>
                <c:pt idx="100">
                  <c:v>65</c:v>
                </c:pt>
                <c:pt idx="101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Graph Info.'!$U$1</c:f>
              <c:strCache>
                <c:ptCount val="1"/>
                <c:pt idx="0">
                  <c:v>2011 County Average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93096"/>
        <c:axId val="396993672"/>
      </c:lineChart>
      <c:dateAx>
        <c:axId val="396993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936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6993672"/>
        <c:scaling>
          <c:orientation val="minMax"/>
          <c:max val="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
Mosqitoes</a:t>
                </a:r>
              </a:p>
            </c:rich>
          </c:tx>
          <c:layout>
            <c:manualLayout>
              <c:xMode val="edge"/>
              <c:yMode val="edge"/>
              <c:x val="0"/>
              <c:y val="0.4518760195758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93096"/>
        <c:crosses val="autoZero"/>
        <c:crossBetween val="between"/>
        <c:majorUnit val="50"/>
        <c:minorUnit val="50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298557158717227"/>
          <c:y val="6.5252854812398134E-2"/>
          <c:w val="0.43291460931429759"/>
          <c:h val="3.240908915749365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Kindred Trap (#34) vs. County Average</a:t>
            </a:r>
          </a:p>
        </c:rich>
      </c:tx>
      <c:layout>
        <c:manualLayout>
          <c:xMode val="edge"/>
          <c:yMode val="edge"/>
          <c:x val="0.2619311875693674"/>
          <c:y val="1.1419249592169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2561174551386622"/>
          <c:w val="0.92563817980022156"/>
          <c:h val="0.75040783034260061"/>
        </c:manualLayout>
      </c:layout>
      <c:lineChart>
        <c:grouping val="standard"/>
        <c:varyColors val="0"/>
        <c:ser>
          <c:idx val="0"/>
          <c:order val="0"/>
          <c:tx>
            <c:v>Trap 34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34'!$A$9:$A$138</c:f>
              <c:numCache>
                <c:formatCode>m/d;@</c:formatCode>
                <c:ptCount val="130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</c:numCache>
            </c:numRef>
          </c:cat>
          <c:val>
            <c:numRef>
              <c:f>'Trap 35'!$T$9:$T$110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32.659999999999997</c:v>
                </c:pt>
                <c:pt idx="19">
                  <c:v>32.659999999999997</c:v>
                </c:pt>
                <c:pt idx="20">
                  <c:v>32.659999999999997</c:v>
                </c:pt>
                <c:pt idx="21">
                  <c:v>19</c:v>
                </c:pt>
                <c:pt idx="22">
                  <c:v>19</c:v>
                </c:pt>
                <c:pt idx="23">
                  <c:v>26.5</c:v>
                </c:pt>
                <c:pt idx="24">
                  <c:v>26.5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53.5</c:v>
                </c:pt>
                <c:pt idx="29">
                  <c:v>53.5</c:v>
                </c:pt>
                <c:pt idx="30">
                  <c:v>0</c:v>
                </c:pt>
                <c:pt idx="31">
                  <c:v>0</c:v>
                </c:pt>
                <c:pt idx="32">
                  <c:v>45.34</c:v>
                </c:pt>
                <c:pt idx="33">
                  <c:v>45.34</c:v>
                </c:pt>
                <c:pt idx="34">
                  <c:v>45.34</c:v>
                </c:pt>
                <c:pt idx="35">
                  <c:v>2</c:v>
                </c:pt>
                <c:pt idx="36">
                  <c:v>2</c:v>
                </c:pt>
                <c:pt idx="37">
                  <c:v>40.5</c:v>
                </c:pt>
                <c:pt idx="38">
                  <c:v>40.5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69.5</c:v>
                </c:pt>
                <c:pt idx="43">
                  <c:v>69.5</c:v>
                </c:pt>
                <c:pt idx="44">
                  <c:v>98.5</c:v>
                </c:pt>
                <c:pt idx="45">
                  <c:v>98.5</c:v>
                </c:pt>
                <c:pt idx="46">
                  <c:v>896</c:v>
                </c:pt>
                <c:pt idx="47">
                  <c:v>896</c:v>
                </c:pt>
                <c:pt idx="48">
                  <c:v>896</c:v>
                </c:pt>
                <c:pt idx="49">
                  <c:v>896</c:v>
                </c:pt>
                <c:pt idx="50">
                  <c:v>418</c:v>
                </c:pt>
                <c:pt idx="51">
                  <c:v>184</c:v>
                </c:pt>
                <c:pt idx="52">
                  <c:v>184</c:v>
                </c:pt>
                <c:pt idx="53">
                  <c:v>1314.64</c:v>
                </c:pt>
                <c:pt idx="54">
                  <c:v>1314.64</c:v>
                </c:pt>
                <c:pt idx="55">
                  <c:v>1314.64</c:v>
                </c:pt>
                <c:pt idx="56">
                  <c:v>112.5</c:v>
                </c:pt>
                <c:pt idx="57">
                  <c:v>112.5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342</c:v>
                </c:pt>
                <c:pt idx="64">
                  <c:v>342</c:v>
                </c:pt>
                <c:pt idx="65">
                  <c:v>176</c:v>
                </c:pt>
                <c:pt idx="66">
                  <c:v>176</c:v>
                </c:pt>
                <c:pt idx="67">
                  <c:v>36.989999999999995</c:v>
                </c:pt>
                <c:pt idx="68">
                  <c:v>36.989999999999995</c:v>
                </c:pt>
                <c:pt idx="69">
                  <c:v>36.989999999999995</c:v>
                </c:pt>
                <c:pt idx="70">
                  <c:v>43.5</c:v>
                </c:pt>
                <c:pt idx="71">
                  <c:v>43.5</c:v>
                </c:pt>
                <c:pt idx="72">
                  <c:v>87.5</c:v>
                </c:pt>
                <c:pt idx="73">
                  <c:v>87.5</c:v>
                </c:pt>
                <c:pt idx="74">
                  <c:v>55.309999999999988</c:v>
                </c:pt>
                <c:pt idx="75">
                  <c:v>55.309999999999988</c:v>
                </c:pt>
                <c:pt idx="76">
                  <c:v>55.309999999999988</c:v>
                </c:pt>
                <c:pt idx="77">
                  <c:v>38.5</c:v>
                </c:pt>
                <c:pt idx="78">
                  <c:v>38.5</c:v>
                </c:pt>
                <c:pt idx="79">
                  <c:v>56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57</c:v>
                </c:pt>
                <c:pt idx="85">
                  <c:v>57</c:v>
                </c:pt>
                <c:pt idx="86">
                  <c:v>110</c:v>
                </c:pt>
                <c:pt idx="87">
                  <c:v>110</c:v>
                </c:pt>
                <c:pt idx="88">
                  <c:v>40.319999999999993</c:v>
                </c:pt>
                <c:pt idx="89">
                  <c:v>40.319999999999993</c:v>
                </c:pt>
                <c:pt idx="90">
                  <c:v>40.319999999999993</c:v>
                </c:pt>
                <c:pt idx="91">
                  <c:v>44</c:v>
                </c:pt>
                <c:pt idx="92">
                  <c:v>44</c:v>
                </c:pt>
                <c:pt idx="93">
                  <c:v>230</c:v>
                </c:pt>
                <c:pt idx="94">
                  <c:v>230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36.5</c:v>
                </c:pt>
                <c:pt idx="99">
                  <c:v>36.5</c:v>
                </c:pt>
                <c:pt idx="100">
                  <c:v>40</c:v>
                </c:pt>
                <c:pt idx="101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'Trap 34'!$A$9:$A$138</c:f>
              <c:numCache>
                <c:formatCode>m/d;@</c:formatCode>
                <c:ptCount val="130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 Graph Info.'!$U$1</c:f>
              <c:strCache>
                <c:ptCount val="1"/>
                <c:pt idx="0">
                  <c:v>2011 County Average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'Trap 34'!$A$9:$A$138</c:f>
              <c:numCache>
                <c:formatCode>m/d;@</c:formatCode>
                <c:ptCount val="130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</c:numCache>
            </c:numRef>
          </c:cat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96552"/>
        <c:axId val="396997128"/>
      </c:lineChart>
      <c:dateAx>
        <c:axId val="396996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9712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699712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0456769983740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9655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99CCFF">
                <a:gamma/>
                <a:tint val="34902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963374028856834"/>
          <c:y val="5.8727569331158413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Horace Trap (#35) vs. County Average</a:t>
            </a:r>
          </a:p>
        </c:rich>
      </c:tx>
      <c:layout>
        <c:manualLayout>
          <c:xMode val="edge"/>
          <c:yMode val="edge"/>
          <c:x val="0.2852386237513872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2341842397336249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35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'Trap 36'!$T$9:$T$110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15.33</c:v>
                </c:pt>
                <c:pt idx="19">
                  <c:v>15.33</c:v>
                </c:pt>
                <c:pt idx="20">
                  <c:v>15.33</c:v>
                </c:pt>
                <c:pt idx="21">
                  <c:v>18.5</c:v>
                </c:pt>
                <c:pt idx="22">
                  <c:v>18.5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21</c:v>
                </c:pt>
                <c:pt idx="29">
                  <c:v>21</c:v>
                </c:pt>
                <c:pt idx="30">
                  <c:v>4</c:v>
                </c:pt>
                <c:pt idx="31">
                  <c:v>4</c:v>
                </c:pt>
                <c:pt idx="32">
                  <c:v>28.67</c:v>
                </c:pt>
                <c:pt idx="33">
                  <c:v>28.67</c:v>
                </c:pt>
                <c:pt idx="34">
                  <c:v>28.67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32.659999999999997</c:v>
                </c:pt>
                <c:pt idx="40">
                  <c:v>32.659999999999997</c:v>
                </c:pt>
                <c:pt idx="41">
                  <c:v>32.659999999999997</c:v>
                </c:pt>
                <c:pt idx="42">
                  <c:v>17.5</c:v>
                </c:pt>
                <c:pt idx="43">
                  <c:v>17.5</c:v>
                </c:pt>
                <c:pt idx="44">
                  <c:v>275.5</c:v>
                </c:pt>
                <c:pt idx="45">
                  <c:v>275.5</c:v>
                </c:pt>
                <c:pt idx="46">
                  <c:v>594</c:v>
                </c:pt>
                <c:pt idx="47">
                  <c:v>594</c:v>
                </c:pt>
                <c:pt idx="48">
                  <c:v>594</c:v>
                </c:pt>
                <c:pt idx="49">
                  <c:v>594</c:v>
                </c:pt>
                <c:pt idx="50">
                  <c:v>434</c:v>
                </c:pt>
                <c:pt idx="51">
                  <c:v>410</c:v>
                </c:pt>
                <c:pt idx="52">
                  <c:v>410</c:v>
                </c:pt>
                <c:pt idx="53">
                  <c:v>220.98</c:v>
                </c:pt>
                <c:pt idx="54">
                  <c:v>220.98</c:v>
                </c:pt>
                <c:pt idx="55">
                  <c:v>220.98</c:v>
                </c:pt>
                <c:pt idx="56">
                  <c:v>45.5</c:v>
                </c:pt>
                <c:pt idx="57">
                  <c:v>45.5</c:v>
                </c:pt>
                <c:pt idx="58">
                  <c:v>36</c:v>
                </c:pt>
                <c:pt idx="59">
                  <c:v>36</c:v>
                </c:pt>
                <c:pt idx="60">
                  <c:v>190.31000000000003</c:v>
                </c:pt>
                <c:pt idx="61">
                  <c:v>190.31000000000003</c:v>
                </c:pt>
                <c:pt idx="62">
                  <c:v>190.31000000000003</c:v>
                </c:pt>
                <c:pt idx="63">
                  <c:v>180.5</c:v>
                </c:pt>
                <c:pt idx="64">
                  <c:v>180.5</c:v>
                </c:pt>
                <c:pt idx="65">
                  <c:v>212</c:v>
                </c:pt>
                <c:pt idx="66">
                  <c:v>212</c:v>
                </c:pt>
                <c:pt idx="67">
                  <c:v>42.289999999999992</c:v>
                </c:pt>
                <c:pt idx="68">
                  <c:v>42.289999999999992</c:v>
                </c:pt>
                <c:pt idx="69">
                  <c:v>42.289999999999992</c:v>
                </c:pt>
                <c:pt idx="70">
                  <c:v>53</c:v>
                </c:pt>
                <c:pt idx="71">
                  <c:v>53</c:v>
                </c:pt>
                <c:pt idx="72">
                  <c:v>148</c:v>
                </c:pt>
                <c:pt idx="73">
                  <c:v>148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7.5</c:v>
                </c:pt>
                <c:pt idx="78">
                  <c:v>7.5</c:v>
                </c:pt>
                <c:pt idx="79">
                  <c:v>17</c:v>
                </c:pt>
                <c:pt idx="80">
                  <c:v>38.25</c:v>
                </c:pt>
                <c:pt idx="81">
                  <c:v>38.25</c:v>
                </c:pt>
                <c:pt idx="82">
                  <c:v>38.25</c:v>
                </c:pt>
                <c:pt idx="83">
                  <c:v>38.25</c:v>
                </c:pt>
                <c:pt idx="84">
                  <c:v>475.5</c:v>
                </c:pt>
                <c:pt idx="85">
                  <c:v>475.5</c:v>
                </c:pt>
                <c:pt idx="86">
                  <c:v>0</c:v>
                </c:pt>
                <c:pt idx="87">
                  <c:v>0</c:v>
                </c:pt>
                <c:pt idx="88">
                  <c:v>32.33</c:v>
                </c:pt>
                <c:pt idx="89">
                  <c:v>32.33</c:v>
                </c:pt>
                <c:pt idx="90">
                  <c:v>32.33</c:v>
                </c:pt>
                <c:pt idx="91">
                  <c:v>40.5</c:v>
                </c:pt>
                <c:pt idx="92">
                  <c:v>40.5</c:v>
                </c:pt>
                <c:pt idx="93">
                  <c:v>13</c:v>
                </c:pt>
                <c:pt idx="94">
                  <c:v>13</c:v>
                </c:pt>
                <c:pt idx="95">
                  <c:v>13.67</c:v>
                </c:pt>
                <c:pt idx="96">
                  <c:v>13.67</c:v>
                </c:pt>
                <c:pt idx="97">
                  <c:v>13.67</c:v>
                </c:pt>
                <c:pt idx="98">
                  <c:v>27</c:v>
                </c:pt>
                <c:pt idx="99">
                  <c:v>27</c:v>
                </c:pt>
                <c:pt idx="100">
                  <c:v>23</c:v>
                </c:pt>
                <c:pt idx="10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98856"/>
        <c:axId val="396999432"/>
      </c:lineChart>
      <c:dateAx>
        <c:axId val="396998856"/>
        <c:scaling>
          <c:orientation val="minMax"/>
          <c:max val="40780"/>
          <c:min val="40679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9943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6999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Mosquitoes</a:t>
                </a:r>
              </a:p>
            </c:rich>
          </c:tx>
          <c:layout>
            <c:manualLayout>
              <c:xMode val="edge"/>
              <c:yMode val="edge"/>
              <c:x val="0"/>
              <c:y val="0.44698205546496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6998856"/>
        <c:crossesAt val="39221"/>
        <c:crossBetween val="between"/>
        <c:minorUnit val="25"/>
      </c:valAx>
      <c:spPr>
        <a:gradFill rotWithShape="0">
          <a:gsLst>
            <a:gs pos="0">
              <a:srgbClr val="99CCFF">
                <a:gamma/>
                <a:tint val="38039"/>
                <a:invGamma/>
              </a:srgbClr>
            </a:gs>
            <a:gs pos="100000">
              <a:srgbClr val="99CC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406215316317601"/>
          <c:y val="6.362153344208811E-2"/>
          <c:w val="0.47653729743271545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Bakke</a:t>
            </a:r>
            <a:r>
              <a:rPr lang="en-US" baseline="0"/>
              <a:t> Vs. County Average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Trap 36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'Trap 37'!$T$9:$T$137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</c:v>
                </c:pt>
                <c:pt idx="16">
                  <c:v>1.5</c:v>
                </c:pt>
                <c:pt idx="17">
                  <c:v>1.5</c:v>
                </c:pt>
                <c:pt idx="18">
                  <c:v>11.66</c:v>
                </c:pt>
                <c:pt idx="19">
                  <c:v>11.66</c:v>
                </c:pt>
                <c:pt idx="20">
                  <c:v>11.66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13.5</c:v>
                </c:pt>
                <c:pt idx="29">
                  <c:v>13.5</c:v>
                </c:pt>
                <c:pt idx="30">
                  <c:v>7</c:v>
                </c:pt>
                <c:pt idx="31">
                  <c:v>7</c:v>
                </c:pt>
                <c:pt idx="32">
                  <c:v>20.329999999999998</c:v>
                </c:pt>
                <c:pt idx="33">
                  <c:v>20.329999999999998</c:v>
                </c:pt>
                <c:pt idx="34">
                  <c:v>20.329999999999998</c:v>
                </c:pt>
                <c:pt idx="35">
                  <c:v>2</c:v>
                </c:pt>
                <c:pt idx="36">
                  <c:v>2</c:v>
                </c:pt>
                <c:pt idx="37">
                  <c:v>9</c:v>
                </c:pt>
                <c:pt idx="38">
                  <c:v>9</c:v>
                </c:pt>
                <c:pt idx="39">
                  <c:v>17.66</c:v>
                </c:pt>
                <c:pt idx="40">
                  <c:v>17.66</c:v>
                </c:pt>
                <c:pt idx="41">
                  <c:v>17.66</c:v>
                </c:pt>
                <c:pt idx="42">
                  <c:v>6</c:v>
                </c:pt>
                <c:pt idx="43">
                  <c:v>6</c:v>
                </c:pt>
                <c:pt idx="44">
                  <c:v>49.5</c:v>
                </c:pt>
                <c:pt idx="45">
                  <c:v>49.5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167</c:v>
                </c:pt>
                <c:pt idx="51">
                  <c:v>131</c:v>
                </c:pt>
                <c:pt idx="52">
                  <c:v>131</c:v>
                </c:pt>
                <c:pt idx="53">
                  <c:v>111.64999999999999</c:v>
                </c:pt>
                <c:pt idx="54">
                  <c:v>111.64999999999999</c:v>
                </c:pt>
                <c:pt idx="55">
                  <c:v>111.64999999999999</c:v>
                </c:pt>
                <c:pt idx="56">
                  <c:v>10</c:v>
                </c:pt>
                <c:pt idx="57">
                  <c:v>10</c:v>
                </c:pt>
                <c:pt idx="58">
                  <c:v>3</c:v>
                </c:pt>
                <c:pt idx="59">
                  <c:v>3</c:v>
                </c:pt>
                <c:pt idx="60">
                  <c:v>133.99000000000004</c:v>
                </c:pt>
                <c:pt idx="61">
                  <c:v>133.99000000000004</c:v>
                </c:pt>
                <c:pt idx="62">
                  <c:v>133.99000000000004</c:v>
                </c:pt>
                <c:pt idx="63">
                  <c:v>53.5</c:v>
                </c:pt>
                <c:pt idx="64">
                  <c:v>53.5</c:v>
                </c:pt>
                <c:pt idx="65">
                  <c:v>58</c:v>
                </c:pt>
                <c:pt idx="66">
                  <c:v>58</c:v>
                </c:pt>
                <c:pt idx="67">
                  <c:v>5.33</c:v>
                </c:pt>
                <c:pt idx="68">
                  <c:v>5.33</c:v>
                </c:pt>
                <c:pt idx="69">
                  <c:v>5.33</c:v>
                </c:pt>
                <c:pt idx="70">
                  <c:v>2.5</c:v>
                </c:pt>
                <c:pt idx="71">
                  <c:v>2.5</c:v>
                </c:pt>
                <c:pt idx="72">
                  <c:v>18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2.5</c:v>
                </c:pt>
                <c:pt idx="78">
                  <c:v>2.5</c:v>
                </c:pt>
                <c:pt idx="79">
                  <c:v>59</c:v>
                </c:pt>
                <c:pt idx="80">
                  <c:v>59</c:v>
                </c:pt>
                <c:pt idx="81">
                  <c:v>0</c:v>
                </c:pt>
                <c:pt idx="82">
                  <c:v>0</c:v>
                </c:pt>
                <c:pt idx="83">
                  <c:v>22.5</c:v>
                </c:pt>
                <c:pt idx="84">
                  <c:v>22.5</c:v>
                </c:pt>
                <c:pt idx="85">
                  <c:v>9</c:v>
                </c:pt>
                <c:pt idx="86">
                  <c:v>9</c:v>
                </c:pt>
                <c:pt idx="87">
                  <c:v>6.33</c:v>
                </c:pt>
                <c:pt idx="88">
                  <c:v>6.33</c:v>
                </c:pt>
                <c:pt idx="89">
                  <c:v>6.33</c:v>
                </c:pt>
                <c:pt idx="90">
                  <c:v>6.33</c:v>
                </c:pt>
                <c:pt idx="91">
                  <c:v>50.5</c:v>
                </c:pt>
                <c:pt idx="92">
                  <c:v>50.5</c:v>
                </c:pt>
                <c:pt idx="93">
                  <c:v>29.5</c:v>
                </c:pt>
                <c:pt idx="94">
                  <c:v>29.5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14</c:v>
                </c:pt>
                <c:pt idx="99">
                  <c:v>14</c:v>
                </c:pt>
                <c:pt idx="100">
                  <c:v>8</c:v>
                </c:pt>
                <c:pt idx="101">
                  <c:v>8</c:v>
                </c:pt>
                <c:pt idx="102">
                  <c:v>3.32</c:v>
                </c:pt>
                <c:pt idx="103">
                  <c:v>3.32</c:v>
                </c:pt>
                <c:pt idx="104">
                  <c:v>3.32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2.66</c:v>
                </c:pt>
                <c:pt idx="117">
                  <c:v>2.66</c:v>
                </c:pt>
                <c:pt idx="118">
                  <c:v>2.66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>
              <a:solidFill>
                <a:srgbClr val="F729BC"/>
              </a:solidFill>
            </a:ln>
          </c:spPr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v>2011 County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15688"/>
        <c:axId val="397616264"/>
      </c:lineChart>
      <c:dateAx>
        <c:axId val="3976156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397616264"/>
        <c:crosses val="autoZero"/>
        <c:auto val="1"/>
        <c:lblOffset val="100"/>
        <c:baseTimeUnit val="days"/>
      </c:dateAx>
      <c:valAx>
        <c:axId val="39761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615688"/>
        <c:crosses val="autoZero"/>
        <c:crossBetween val="between"/>
      </c:valAx>
      <c:spPr>
        <a:gradFill>
          <a:gsLst>
            <a:gs pos="0">
              <a:srgbClr val="99CCFF">
                <a:gamma/>
                <a:tint val="44314"/>
                <a:invGamma/>
              </a:srgbClr>
            </a:gs>
            <a:gs pos="100000">
              <a:srgbClr val="99CCFF"/>
            </a:gs>
          </a:gsLst>
          <a:lin ang="5400000" scaled="1"/>
        </a:gradFill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>
                <a:latin typeface="Eras Demi ITC" pitchFamily="34" charset="0"/>
              </a:defRPr>
            </a:pPr>
            <a:r>
              <a:rPr lang="en-US" sz="1400">
                <a:latin typeface="Eras Demi ITC" pitchFamily="34" charset="0"/>
              </a:rPr>
              <a:t>Biting Mosquito </a:t>
            </a:r>
            <a:r>
              <a:rPr lang="en-US" sz="1400" baseline="0">
                <a:latin typeface="Eras Demi ITC" pitchFamily="34" charset="0"/>
              </a:rPr>
              <a:t>Averages</a:t>
            </a:r>
            <a:endParaRPr lang="en-US" sz="1400">
              <a:latin typeface="Eras Demi ITC" pitchFamily="34" charset="0"/>
            </a:endParaRPr>
          </a:p>
        </c:rich>
      </c:tx>
      <c:layout>
        <c:manualLayout>
          <c:xMode val="edge"/>
          <c:yMode val="edge"/>
          <c:x val="0.36191044776119402"/>
          <c:y val="8.264462809917426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423429030145455E-2"/>
          <c:y val="0.14364766066440091"/>
          <c:w val="0.89350326054603957"/>
          <c:h val="0.69200299342752392"/>
        </c:manualLayout>
      </c:layout>
      <c:lineChart>
        <c:grouping val="standard"/>
        <c:varyColors val="0"/>
        <c:ser>
          <c:idx val="0"/>
          <c:order val="0"/>
          <c:tx>
            <c:v>South Fargo Average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Info.'!$B$3:$B$151</c:f>
              <c:numCache>
                <c:formatCode>General</c:formatCode>
                <c:ptCount val="149"/>
                <c:pt idx="17">
                  <c:v>0.8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0.1</c:v>
                </c:pt>
                <c:pt idx="23">
                  <c:v>0.5</c:v>
                </c:pt>
                <c:pt idx="24">
                  <c:v>0.1</c:v>
                </c:pt>
                <c:pt idx="25">
                  <c:v>0.45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 formatCode="0.0">
                  <c:v>0.42</c:v>
                </c:pt>
                <c:pt idx="31" formatCode="0.0">
                  <c:v>0.8</c:v>
                </c:pt>
                <c:pt idx="32" formatCode="0.0">
                  <c:v>1.89</c:v>
                </c:pt>
                <c:pt idx="33" formatCode="0.0">
                  <c:v>14.48</c:v>
                </c:pt>
                <c:pt idx="34" formatCode="0.0">
                  <c:v>14.48</c:v>
                </c:pt>
                <c:pt idx="35" formatCode="0.0">
                  <c:v>14.48</c:v>
                </c:pt>
                <c:pt idx="36" formatCode="0.0">
                  <c:v>4.3600000000000003</c:v>
                </c:pt>
                <c:pt idx="37" formatCode="0.0">
                  <c:v>1.5</c:v>
                </c:pt>
                <c:pt idx="38" formatCode="0.0">
                  <c:v>0.33</c:v>
                </c:pt>
                <c:pt idx="39" formatCode="0.0">
                  <c:v>1.45</c:v>
                </c:pt>
                <c:pt idx="40" formatCode="0.0">
                  <c:v>1.21</c:v>
                </c:pt>
                <c:pt idx="41" formatCode="0.0">
                  <c:v>1.21</c:v>
                </c:pt>
                <c:pt idx="42" formatCode="0.0">
                  <c:v>1.21</c:v>
                </c:pt>
                <c:pt idx="43" formatCode="0.0">
                  <c:v>6</c:v>
                </c:pt>
                <c:pt idx="44" formatCode="0.0">
                  <c:v>3.55</c:v>
                </c:pt>
                <c:pt idx="45" formatCode="0.0">
                  <c:v>2.1800000000000002</c:v>
                </c:pt>
                <c:pt idx="46" formatCode="0.0">
                  <c:v>4.7300000000000004</c:v>
                </c:pt>
                <c:pt idx="47" formatCode="0.0">
                  <c:v>7.7</c:v>
                </c:pt>
                <c:pt idx="48" formatCode="0.0">
                  <c:v>7.7</c:v>
                </c:pt>
                <c:pt idx="49" formatCode="0.0">
                  <c:v>7.7</c:v>
                </c:pt>
                <c:pt idx="50" formatCode="0.0">
                  <c:v>3.18</c:v>
                </c:pt>
                <c:pt idx="51" formatCode="0.0">
                  <c:v>1.36</c:v>
                </c:pt>
                <c:pt idx="52" formatCode="0.0">
                  <c:v>0.27</c:v>
                </c:pt>
                <c:pt idx="53" formatCode="0.0">
                  <c:v>6.36</c:v>
                </c:pt>
                <c:pt idx="54" formatCode="0.0">
                  <c:v>6.03</c:v>
                </c:pt>
                <c:pt idx="55" formatCode="0.0">
                  <c:v>6.03</c:v>
                </c:pt>
                <c:pt idx="56" formatCode="0.0">
                  <c:v>6.03</c:v>
                </c:pt>
                <c:pt idx="57" formatCode="0.0">
                  <c:v>4.09</c:v>
                </c:pt>
                <c:pt idx="58" formatCode="0.0">
                  <c:v>6.36</c:v>
                </c:pt>
                <c:pt idx="59" formatCode="0.0">
                  <c:v>3.1</c:v>
                </c:pt>
                <c:pt idx="60" formatCode="0.0">
                  <c:v>28.27</c:v>
                </c:pt>
                <c:pt idx="61" formatCode="0.0">
                  <c:v>29</c:v>
                </c:pt>
                <c:pt idx="62" formatCode="0.0">
                  <c:v>29</c:v>
                </c:pt>
                <c:pt idx="63" formatCode="0.0">
                  <c:v>29</c:v>
                </c:pt>
                <c:pt idx="64" formatCode="0.0">
                  <c:v>29</c:v>
                </c:pt>
                <c:pt idx="65" formatCode="0.0">
                  <c:v>29</c:v>
                </c:pt>
                <c:pt idx="66" formatCode="0.0">
                  <c:v>36.9</c:v>
                </c:pt>
                <c:pt idx="67" formatCode="0.0">
                  <c:v>40</c:v>
                </c:pt>
                <c:pt idx="68" formatCode="0.0">
                  <c:v>46.97</c:v>
                </c:pt>
                <c:pt idx="69" formatCode="0.0">
                  <c:v>46.97</c:v>
                </c:pt>
                <c:pt idx="70" formatCode="0.0">
                  <c:v>46.97</c:v>
                </c:pt>
                <c:pt idx="71" formatCode="0.0">
                  <c:v>23.36</c:v>
                </c:pt>
                <c:pt idx="72" formatCode="0.0">
                  <c:v>11.9</c:v>
                </c:pt>
                <c:pt idx="73" formatCode="0.0">
                  <c:v>16.91</c:v>
                </c:pt>
                <c:pt idx="74" formatCode="0.0">
                  <c:v>7.55</c:v>
                </c:pt>
                <c:pt idx="75" formatCode="0.0">
                  <c:v>44.33</c:v>
                </c:pt>
                <c:pt idx="76" formatCode="0.0">
                  <c:v>44.33</c:v>
                </c:pt>
                <c:pt idx="77" formatCode="0.0">
                  <c:v>44.33</c:v>
                </c:pt>
                <c:pt idx="78" formatCode="0.0">
                  <c:v>50.2</c:v>
                </c:pt>
                <c:pt idx="79" formatCode="0.0">
                  <c:v>32.18</c:v>
                </c:pt>
                <c:pt idx="80" formatCode="0.0">
                  <c:v>42.36</c:v>
                </c:pt>
                <c:pt idx="81" formatCode="0.0">
                  <c:v>30.18</c:v>
                </c:pt>
                <c:pt idx="82" formatCode="0.0">
                  <c:v>11.69</c:v>
                </c:pt>
                <c:pt idx="83" formatCode="0.0">
                  <c:v>11.69</c:v>
                </c:pt>
                <c:pt idx="84" formatCode="0.0">
                  <c:v>11.69</c:v>
                </c:pt>
                <c:pt idx="85" formatCode="0.0">
                  <c:v>44.09</c:v>
                </c:pt>
                <c:pt idx="86" formatCode="0.0">
                  <c:v>47.45</c:v>
                </c:pt>
                <c:pt idx="87" formatCode="0.0">
                  <c:v>47.73</c:v>
                </c:pt>
                <c:pt idx="88" formatCode="0.0">
                  <c:v>43.72</c:v>
                </c:pt>
                <c:pt idx="89" formatCode="0.0">
                  <c:v>13.73</c:v>
                </c:pt>
                <c:pt idx="90" formatCode="0.0">
                  <c:v>13.73</c:v>
                </c:pt>
                <c:pt idx="91" formatCode="0.0">
                  <c:v>13.73</c:v>
                </c:pt>
                <c:pt idx="92" formatCode="0.0">
                  <c:v>8.9</c:v>
                </c:pt>
                <c:pt idx="93" formatCode="0.0">
                  <c:v>4.3</c:v>
                </c:pt>
                <c:pt idx="94" formatCode="0.0">
                  <c:v>7.54</c:v>
                </c:pt>
                <c:pt idx="95" formatCode="0.0">
                  <c:v>18.7</c:v>
                </c:pt>
                <c:pt idx="96" formatCode="0.0">
                  <c:v>8.85</c:v>
                </c:pt>
                <c:pt idx="97" formatCode="0.0">
                  <c:v>8.85</c:v>
                </c:pt>
                <c:pt idx="98" formatCode="0.0">
                  <c:v>8.85</c:v>
                </c:pt>
                <c:pt idx="99" formatCode="0.0">
                  <c:v>20.100000000000001</c:v>
                </c:pt>
                <c:pt idx="100" formatCode="0.0">
                  <c:v>22.55</c:v>
                </c:pt>
                <c:pt idx="101" formatCode="0.0">
                  <c:v>11.27</c:v>
                </c:pt>
                <c:pt idx="102" formatCode="0.0">
                  <c:v>25.09</c:v>
                </c:pt>
                <c:pt idx="103" formatCode="0.0">
                  <c:v>8.0299999999999994</c:v>
                </c:pt>
                <c:pt idx="104" formatCode="0.0">
                  <c:v>8.0299999999999994</c:v>
                </c:pt>
                <c:pt idx="105" formatCode="0.0">
                  <c:v>8.0299999999999994</c:v>
                </c:pt>
                <c:pt idx="106" formatCode="0.0">
                  <c:v>15.8</c:v>
                </c:pt>
                <c:pt idx="107" formatCode="0.0">
                  <c:v>18.09</c:v>
                </c:pt>
                <c:pt idx="108" formatCode="0.0">
                  <c:v>12.55</c:v>
                </c:pt>
                <c:pt idx="109" formatCode="0.0">
                  <c:v>13.91</c:v>
                </c:pt>
                <c:pt idx="110" formatCode="0.0">
                  <c:v>10.67</c:v>
                </c:pt>
                <c:pt idx="111" formatCode="0.0">
                  <c:v>10.67</c:v>
                </c:pt>
                <c:pt idx="112" formatCode="0.0">
                  <c:v>10.67</c:v>
                </c:pt>
                <c:pt idx="113" formatCode="0.0">
                  <c:v>14.2</c:v>
                </c:pt>
                <c:pt idx="114" formatCode="0.0">
                  <c:v>19.36</c:v>
                </c:pt>
                <c:pt idx="115" formatCode="0.0">
                  <c:v>13.2</c:v>
                </c:pt>
                <c:pt idx="116" formatCode="0.0">
                  <c:v>14</c:v>
                </c:pt>
                <c:pt idx="117" formatCode="0.0">
                  <c:v>13.75</c:v>
                </c:pt>
                <c:pt idx="118" formatCode="0.0">
                  <c:v>13.75</c:v>
                </c:pt>
                <c:pt idx="119" formatCode="0.0">
                  <c:v>13.75</c:v>
                </c:pt>
                <c:pt idx="120" formatCode="0.0">
                  <c:v>3.3</c:v>
                </c:pt>
                <c:pt idx="121" formatCode="0.0">
                  <c:v>1.36</c:v>
                </c:pt>
                <c:pt idx="122" formatCode="0.0">
                  <c:v>2.9</c:v>
                </c:pt>
                <c:pt idx="123" formatCode="0.0">
                  <c:v>11.7</c:v>
                </c:pt>
                <c:pt idx="124" formatCode="0.0">
                  <c:v>3.84</c:v>
                </c:pt>
                <c:pt idx="125" formatCode="0.0">
                  <c:v>3.84</c:v>
                </c:pt>
                <c:pt idx="126" formatCode="0.0">
                  <c:v>3.84</c:v>
                </c:pt>
                <c:pt idx="127" formatCode="0.0">
                  <c:v>3.84</c:v>
                </c:pt>
                <c:pt idx="128">
                  <c:v>4.5</c:v>
                </c:pt>
                <c:pt idx="129">
                  <c:v>3</c:v>
                </c:pt>
                <c:pt idx="130">
                  <c:v>2.9</c:v>
                </c:pt>
                <c:pt idx="131">
                  <c:v>2.97</c:v>
                </c:pt>
                <c:pt idx="132">
                  <c:v>2.97</c:v>
                </c:pt>
                <c:pt idx="133">
                  <c:v>2.97</c:v>
                </c:pt>
                <c:pt idx="134">
                  <c:v>0.55000000000000004</c:v>
                </c:pt>
                <c:pt idx="135">
                  <c:v>0</c:v>
                </c:pt>
                <c:pt idx="136">
                  <c:v>0.64</c:v>
                </c:pt>
                <c:pt idx="137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v>North Fargo Average</c:v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Info.'!$C$3:$C$151</c:f>
              <c:numCache>
                <c:formatCode>General</c:formatCode>
                <c:ptCount val="149"/>
                <c:pt idx="17" formatCode="0.0">
                  <c:v>1</c:v>
                </c:pt>
                <c:pt idx="18" formatCode="0.0">
                  <c:v>0.75</c:v>
                </c:pt>
                <c:pt idx="19" formatCode="0.0">
                  <c:v>0.75</c:v>
                </c:pt>
                <c:pt idx="20" formatCode="0.0">
                  <c:v>0.75</c:v>
                </c:pt>
                <c:pt idx="21" formatCode="0.0">
                  <c:v>0.75</c:v>
                </c:pt>
                <c:pt idx="22" formatCode="0.0">
                  <c:v>0.56999999999999995</c:v>
                </c:pt>
                <c:pt idx="23" formatCode="0.0">
                  <c:v>0.5</c:v>
                </c:pt>
                <c:pt idx="24" formatCode="0.0">
                  <c:v>0.17</c:v>
                </c:pt>
                <c:pt idx="25" formatCode="0.0">
                  <c:v>0.83</c:v>
                </c:pt>
                <c:pt idx="26" formatCode="0.0">
                  <c:v>0.85</c:v>
                </c:pt>
                <c:pt idx="27" formatCode="0.0">
                  <c:v>0.85</c:v>
                </c:pt>
                <c:pt idx="28" formatCode="0.0">
                  <c:v>0.85</c:v>
                </c:pt>
                <c:pt idx="29" formatCode="0.0">
                  <c:v>0.85</c:v>
                </c:pt>
                <c:pt idx="30" formatCode="0.0">
                  <c:v>1.5</c:v>
                </c:pt>
                <c:pt idx="31" formatCode="0.0">
                  <c:v>7.14</c:v>
                </c:pt>
                <c:pt idx="32" formatCode="0.0">
                  <c:v>10.57</c:v>
                </c:pt>
                <c:pt idx="33" formatCode="0.0">
                  <c:v>28.7</c:v>
                </c:pt>
                <c:pt idx="34" formatCode="0.0">
                  <c:v>28.7</c:v>
                </c:pt>
                <c:pt idx="35" formatCode="0.0">
                  <c:v>28.7</c:v>
                </c:pt>
                <c:pt idx="36" formatCode="0.0">
                  <c:v>23.14</c:v>
                </c:pt>
                <c:pt idx="37" formatCode="0.0">
                  <c:v>30.7</c:v>
                </c:pt>
                <c:pt idx="38" formatCode="0.0">
                  <c:v>4.25</c:v>
                </c:pt>
                <c:pt idx="39" formatCode="0.0">
                  <c:v>18.43</c:v>
                </c:pt>
                <c:pt idx="40" formatCode="0.0">
                  <c:v>13.95</c:v>
                </c:pt>
                <c:pt idx="41" formatCode="0.0">
                  <c:v>13.95</c:v>
                </c:pt>
                <c:pt idx="42" formatCode="0.0">
                  <c:v>13.95</c:v>
                </c:pt>
                <c:pt idx="43" formatCode="0.0">
                  <c:v>50.71</c:v>
                </c:pt>
                <c:pt idx="44" formatCode="0.0">
                  <c:v>16.52</c:v>
                </c:pt>
                <c:pt idx="45" formatCode="0.0">
                  <c:v>10</c:v>
                </c:pt>
                <c:pt idx="46" formatCode="0.0">
                  <c:v>10.83</c:v>
                </c:pt>
                <c:pt idx="47" formatCode="0.0">
                  <c:v>25.14</c:v>
                </c:pt>
                <c:pt idx="48" formatCode="0.0">
                  <c:v>25.14</c:v>
                </c:pt>
                <c:pt idx="49" formatCode="0.0">
                  <c:v>25.14</c:v>
                </c:pt>
                <c:pt idx="50" formatCode="0.0">
                  <c:v>16.3</c:v>
                </c:pt>
                <c:pt idx="51" formatCode="0.0">
                  <c:v>5.4</c:v>
                </c:pt>
                <c:pt idx="52" formatCode="0.0">
                  <c:v>3.86</c:v>
                </c:pt>
                <c:pt idx="53" formatCode="0.0">
                  <c:v>25</c:v>
                </c:pt>
                <c:pt idx="54" formatCode="0.0">
                  <c:v>25.29</c:v>
                </c:pt>
                <c:pt idx="55" formatCode="0.0">
                  <c:v>25.29</c:v>
                </c:pt>
                <c:pt idx="56" formatCode="0.0">
                  <c:v>25.29</c:v>
                </c:pt>
                <c:pt idx="57" formatCode="0.0">
                  <c:v>17</c:v>
                </c:pt>
                <c:pt idx="58" formatCode="0.0">
                  <c:v>25.5</c:v>
                </c:pt>
                <c:pt idx="59" formatCode="0.0">
                  <c:v>20.29</c:v>
                </c:pt>
                <c:pt idx="60" formatCode="0.0">
                  <c:v>119.86</c:v>
                </c:pt>
                <c:pt idx="61" formatCode="0.0">
                  <c:v>153.79</c:v>
                </c:pt>
                <c:pt idx="62" formatCode="0.0">
                  <c:v>153.79</c:v>
                </c:pt>
                <c:pt idx="63" formatCode="0.0">
                  <c:v>153.79</c:v>
                </c:pt>
                <c:pt idx="64" formatCode="0.0">
                  <c:v>153.79</c:v>
                </c:pt>
                <c:pt idx="65" formatCode="0.0">
                  <c:v>153.79</c:v>
                </c:pt>
                <c:pt idx="66" formatCode="0.0">
                  <c:v>364.8</c:v>
                </c:pt>
                <c:pt idx="67" formatCode="0.0">
                  <c:v>252.4</c:v>
                </c:pt>
                <c:pt idx="68" formatCode="0.0">
                  <c:v>170.48</c:v>
                </c:pt>
                <c:pt idx="69" formatCode="0.0">
                  <c:v>170.48</c:v>
                </c:pt>
                <c:pt idx="70" formatCode="0.0">
                  <c:v>170.48</c:v>
                </c:pt>
                <c:pt idx="71" formatCode="0.0">
                  <c:v>101</c:v>
                </c:pt>
                <c:pt idx="72" formatCode="0.0">
                  <c:v>125.5</c:v>
                </c:pt>
                <c:pt idx="73" formatCode="0.0">
                  <c:v>98.71</c:v>
                </c:pt>
                <c:pt idx="74" formatCode="0.0">
                  <c:v>39</c:v>
                </c:pt>
                <c:pt idx="75" formatCode="0.0">
                  <c:v>160.76</c:v>
                </c:pt>
                <c:pt idx="76" formatCode="0.0">
                  <c:v>160.76</c:v>
                </c:pt>
                <c:pt idx="77" formatCode="0.0">
                  <c:v>160.76</c:v>
                </c:pt>
                <c:pt idx="78" formatCode="0.0">
                  <c:v>135.5</c:v>
                </c:pt>
                <c:pt idx="79" formatCode="0.0">
                  <c:v>79.569999999999993</c:v>
                </c:pt>
                <c:pt idx="80" formatCode="0.0">
                  <c:v>157.57</c:v>
                </c:pt>
                <c:pt idx="81" formatCode="0.0">
                  <c:v>150.13999999999999</c:v>
                </c:pt>
                <c:pt idx="82" formatCode="0.0">
                  <c:v>68.52</c:v>
                </c:pt>
                <c:pt idx="83" formatCode="0.0">
                  <c:v>68.52</c:v>
                </c:pt>
                <c:pt idx="84" formatCode="0.0">
                  <c:v>68.52</c:v>
                </c:pt>
                <c:pt idx="85" formatCode="0.0">
                  <c:v>253.43</c:v>
                </c:pt>
                <c:pt idx="86" formatCode="0.0">
                  <c:v>267.86</c:v>
                </c:pt>
                <c:pt idx="87" formatCode="0.0">
                  <c:v>324.43</c:v>
                </c:pt>
                <c:pt idx="88" formatCode="0.0">
                  <c:v>223</c:v>
                </c:pt>
                <c:pt idx="89" formatCode="0.0">
                  <c:v>191.5</c:v>
                </c:pt>
                <c:pt idx="90" formatCode="0.0">
                  <c:v>191.5</c:v>
                </c:pt>
                <c:pt idx="91" formatCode="0.0">
                  <c:v>191.5</c:v>
                </c:pt>
                <c:pt idx="92" formatCode="0.0">
                  <c:v>31.07</c:v>
                </c:pt>
                <c:pt idx="93" formatCode="0.0">
                  <c:v>25</c:v>
                </c:pt>
                <c:pt idx="94" formatCode="0.0">
                  <c:v>47.14</c:v>
                </c:pt>
                <c:pt idx="95" formatCode="0.0">
                  <c:v>47.7</c:v>
                </c:pt>
                <c:pt idx="96" formatCode="0.0">
                  <c:v>29.89</c:v>
                </c:pt>
                <c:pt idx="97" formatCode="0.0">
                  <c:v>29.89</c:v>
                </c:pt>
                <c:pt idx="98" formatCode="0.0">
                  <c:v>29.89</c:v>
                </c:pt>
                <c:pt idx="99" formatCode="0.0">
                  <c:v>237.57</c:v>
                </c:pt>
                <c:pt idx="100" formatCode="0.0">
                  <c:v>306.5</c:v>
                </c:pt>
                <c:pt idx="101" formatCode="0.0">
                  <c:v>269.29000000000002</c:v>
                </c:pt>
                <c:pt idx="102" formatCode="0.0">
                  <c:v>221</c:v>
                </c:pt>
                <c:pt idx="103" formatCode="0.0">
                  <c:v>41.89</c:v>
                </c:pt>
                <c:pt idx="104" formatCode="0.0">
                  <c:v>41.89</c:v>
                </c:pt>
                <c:pt idx="105" formatCode="0.0">
                  <c:v>41.89</c:v>
                </c:pt>
                <c:pt idx="106" formatCode="0.0">
                  <c:v>95.33</c:v>
                </c:pt>
                <c:pt idx="107" formatCode="0.0">
                  <c:v>180.43</c:v>
                </c:pt>
                <c:pt idx="108" formatCode="0.0">
                  <c:v>99.86</c:v>
                </c:pt>
                <c:pt idx="109" formatCode="0.0">
                  <c:v>93.29</c:v>
                </c:pt>
                <c:pt idx="110" formatCode="0.0">
                  <c:v>94</c:v>
                </c:pt>
                <c:pt idx="111" formatCode="0.0">
                  <c:v>94</c:v>
                </c:pt>
                <c:pt idx="112" formatCode="0.0">
                  <c:v>94</c:v>
                </c:pt>
                <c:pt idx="113" formatCode="0.0">
                  <c:v>32</c:v>
                </c:pt>
                <c:pt idx="114" formatCode="0.0">
                  <c:v>143.86000000000001</c:v>
                </c:pt>
                <c:pt idx="115" formatCode="0.0">
                  <c:v>82</c:v>
                </c:pt>
                <c:pt idx="116" formatCode="0.0">
                  <c:v>91.14</c:v>
                </c:pt>
                <c:pt idx="117" formatCode="0.0">
                  <c:v>39.24</c:v>
                </c:pt>
                <c:pt idx="118" formatCode="0.0">
                  <c:v>39.24</c:v>
                </c:pt>
                <c:pt idx="119" formatCode="0.0">
                  <c:v>39.24</c:v>
                </c:pt>
                <c:pt idx="120" formatCode="0.0">
                  <c:v>13.14</c:v>
                </c:pt>
                <c:pt idx="121" formatCode="0.0">
                  <c:v>5.14</c:v>
                </c:pt>
                <c:pt idx="122" formatCode="0.0">
                  <c:v>7.14</c:v>
                </c:pt>
                <c:pt idx="123" formatCode="0.0">
                  <c:v>33.43</c:v>
                </c:pt>
                <c:pt idx="124" formatCode="0.0">
                  <c:v>13.04</c:v>
                </c:pt>
                <c:pt idx="125" formatCode="0.0">
                  <c:v>13.04</c:v>
                </c:pt>
                <c:pt idx="126" formatCode="0.0">
                  <c:v>13.04</c:v>
                </c:pt>
                <c:pt idx="127" formatCode="0.0">
                  <c:v>13.04</c:v>
                </c:pt>
                <c:pt idx="128">
                  <c:v>8.8000000000000007</c:v>
                </c:pt>
                <c:pt idx="129">
                  <c:v>5</c:v>
                </c:pt>
                <c:pt idx="130">
                  <c:v>7.3</c:v>
                </c:pt>
                <c:pt idx="131">
                  <c:v>8.9</c:v>
                </c:pt>
                <c:pt idx="132">
                  <c:v>8.9</c:v>
                </c:pt>
                <c:pt idx="133">
                  <c:v>8.9</c:v>
                </c:pt>
                <c:pt idx="134">
                  <c:v>6.57</c:v>
                </c:pt>
                <c:pt idx="135">
                  <c:v>3.86</c:v>
                </c:pt>
                <c:pt idx="136">
                  <c:v>1.1399999999999999</c:v>
                </c:pt>
                <c:pt idx="137">
                  <c:v>2.25</c:v>
                </c:pt>
              </c:numCache>
            </c:numRef>
          </c:val>
          <c:smooth val="0"/>
        </c:ser>
        <c:ser>
          <c:idx val="2"/>
          <c:order val="2"/>
          <c:tx>
            <c:v>West Fargo Average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Info.'!$D$3:$D$151</c:f>
              <c:numCache>
                <c:formatCode>General</c:formatCode>
                <c:ptCount val="149"/>
                <c:pt idx="17" formatCode="0.0">
                  <c:v>0</c:v>
                </c:pt>
                <c:pt idx="18" formatCode="0.0">
                  <c:v>0.8</c:v>
                </c:pt>
                <c:pt idx="19" formatCode="0.0">
                  <c:v>0.8</c:v>
                </c:pt>
                <c:pt idx="20" formatCode="0.0">
                  <c:v>0.8</c:v>
                </c:pt>
                <c:pt idx="21" formatCode="0.0">
                  <c:v>0.8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0.25</c:v>
                </c:pt>
                <c:pt idx="27" formatCode="0.0">
                  <c:v>0.25</c:v>
                </c:pt>
                <c:pt idx="28" formatCode="0.0">
                  <c:v>0.25</c:v>
                </c:pt>
                <c:pt idx="29" formatCode="0.0">
                  <c:v>0.25</c:v>
                </c:pt>
                <c:pt idx="30" formatCode="0.0">
                  <c:v>0.6</c:v>
                </c:pt>
                <c:pt idx="31" formatCode="0.0">
                  <c:v>4.25</c:v>
                </c:pt>
                <c:pt idx="32" formatCode="0.0">
                  <c:v>7.25</c:v>
                </c:pt>
                <c:pt idx="33" formatCode="0.0">
                  <c:v>14.67</c:v>
                </c:pt>
                <c:pt idx="34" formatCode="0.0">
                  <c:v>14.67</c:v>
                </c:pt>
                <c:pt idx="35" formatCode="0.0">
                  <c:v>14.67</c:v>
                </c:pt>
                <c:pt idx="36" formatCode="0.0">
                  <c:v>17.75</c:v>
                </c:pt>
                <c:pt idx="37" formatCode="0.0">
                  <c:v>8.5</c:v>
                </c:pt>
                <c:pt idx="38" formatCode="0.0">
                  <c:v>13.43</c:v>
                </c:pt>
                <c:pt idx="39" formatCode="0.0">
                  <c:v>8</c:v>
                </c:pt>
                <c:pt idx="40" formatCode="0.0">
                  <c:v>5</c:v>
                </c:pt>
                <c:pt idx="41" formatCode="0.0">
                  <c:v>5</c:v>
                </c:pt>
                <c:pt idx="42" formatCode="0.0">
                  <c:v>5</c:v>
                </c:pt>
                <c:pt idx="43" formatCode="0.0">
                  <c:v>15.75</c:v>
                </c:pt>
                <c:pt idx="44" formatCode="0.0">
                  <c:v>16.5</c:v>
                </c:pt>
                <c:pt idx="45" formatCode="0.0">
                  <c:v>4.5</c:v>
                </c:pt>
                <c:pt idx="46" formatCode="0.0">
                  <c:v>14</c:v>
                </c:pt>
                <c:pt idx="47" formatCode="0.0">
                  <c:v>13.25</c:v>
                </c:pt>
                <c:pt idx="48" formatCode="0.0">
                  <c:v>13.25</c:v>
                </c:pt>
                <c:pt idx="49" formatCode="0.0">
                  <c:v>13.25</c:v>
                </c:pt>
                <c:pt idx="50" formatCode="0.0">
                  <c:v>3.5</c:v>
                </c:pt>
                <c:pt idx="51" formatCode="0.0">
                  <c:v>4.75</c:v>
                </c:pt>
                <c:pt idx="52" formatCode="0.0">
                  <c:v>2.25</c:v>
                </c:pt>
                <c:pt idx="53" formatCode="0.0">
                  <c:v>12</c:v>
                </c:pt>
                <c:pt idx="54" formatCode="0.0">
                  <c:v>18.920000000000002</c:v>
                </c:pt>
                <c:pt idx="55" formatCode="0.0">
                  <c:v>18.920000000000002</c:v>
                </c:pt>
                <c:pt idx="56" formatCode="0.0">
                  <c:v>18.920000000000002</c:v>
                </c:pt>
                <c:pt idx="57" formatCode="0.0">
                  <c:v>11</c:v>
                </c:pt>
                <c:pt idx="58" formatCode="0.0">
                  <c:v>17.2</c:v>
                </c:pt>
                <c:pt idx="59" formatCode="0.0">
                  <c:v>17.25</c:v>
                </c:pt>
                <c:pt idx="60" formatCode="0.0">
                  <c:v>93.25</c:v>
                </c:pt>
                <c:pt idx="61" formatCode="0.0">
                  <c:v>107.94</c:v>
                </c:pt>
                <c:pt idx="62" formatCode="0.0">
                  <c:v>107.94</c:v>
                </c:pt>
                <c:pt idx="63" formatCode="0.0">
                  <c:v>107.94</c:v>
                </c:pt>
                <c:pt idx="64" formatCode="0.0">
                  <c:v>107.94</c:v>
                </c:pt>
                <c:pt idx="65" formatCode="0.0">
                  <c:v>107.94</c:v>
                </c:pt>
                <c:pt idx="66" formatCode="0.0">
                  <c:v>179.75</c:v>
                </c:pt>
                <c:pt idx="67" formatCode="0.0">
                  <c:v>155</c:v>
                </c:pt>
                <c:pt idx="68" formatCode="0.0">
                  <c:v>112.58</c:v>
                </c:pt>
                <c:pt idx="69" formatCode="0.0">
                  <c:v>112.58</c:v>
                </c:pt>
                <c:pt idx="70" formatCode="0.0">
                  <c:v>112.58</c:v>
                </c:pt>
                <c:pt idx="71" formatCode="0.0">
                  <c:v>123.25</c:v>
                </c:pt>
                <c:pt idx="72" formatCode="0.0">
                  <c:v>100.25</c:v>
                </c:pt>
                <c:pt idx="73" formatCode="0.0">
                  <c:v>82</c:v>
                </c:pt>
                <c:pt idx="74" formatCode="0.0">
                  <c:v>20.75</c:v>
                </c:pt>
                <c:pt idx="75" formatCode="0.0">
                  <c:v>64.42</c:v>
                </c:pt>
                <c:pt idx="76" formatCode="0.0">
                  <c:v>64.42</c:v>
                </c:pt>
                <c:pt idx="77" formatCode="0.0">
                  <c:v>64.42</c:v>
                </c:pt>
                <c:pt idx="78" formatCode="0.0">
                  <c:v>59.25</c:v>
                </c:pt>
                <c:pt idx="79" formatCode="0.0">
                  <c:v>99.33</c:v>
                </c:pt>
                <c:pt idx="80" formatCode="0.0">
                  <c:v>113.5</c:v>
                </c:pt>
                <c:pt idx="81" formatCode="0.0">
                  <c:v>134</c:v>
                </c:pt>
                <c:pt idx="82" formatCode="0.0">
                  <c:v>76.5</c:v>
                </c:pt>
                <c:pt idx="83" formatCode="0.0">
                  <c:v>76.5</c:v>
                </c:pt>
                <c:pt idx="84" formatCode="0.0">
                  <c:v>76.5</c:v>
                </c:pt>
                <c:pt idx="85" formatCode="0.0">
                  <c:v>305</c:v>
                </c:pt>
                <c:pt idx="86" formatCode="0.0">
                  <c:v>252.5</c:v>
                </c:pt>
                <c:pt idx="87" formatCode="0.0">
                  <c:v>174.25</c:v>
                </c:pt>
                <c:pt idx="88" formatCode="0.0">
                  <c:v>221.75</c:v>
                </c:pt>
                <c:pt idx="89" formatCode="0.0">
                  <c:v>61.42</c:v>
                </c:pt>
                <c:pt idx="90" formatCode="0.0">
                  <c:v>61.42</c:v>
                </c:pt>
                <c:pt idx="91" formatCode="0.0">
                  <c:v>61.42</c:v>
                </c:pt>
                <c:pt idx="92" formatCode="0.0">
                  <c:v>14.66</c:v>
                </c:pt>
                <c:pt idx="93" formatCode="0.0">
                  <c:v>14.25</c:v>
                </c:pt>
                <c:pt idx="94" formatCode="0.0">
                  <c:v>37.75</c:v>
                </c:pt>
                <c:pt idx="95" formatCode="0.0">
                  <c:v>34</c:v>
                </c:pt>
                <c:pt idx="96" formatCode="0.0">
                  <c:v>26</c:v>
                </c:pt>
                <c:pt idx="97" formatCode="0.0">
                  <c:v>26</c:v>
                </c:pt>
                <c:pt idx="98" formatCode="0.0">
                  <c:v>26</c:v>
                </c:pt>
                <c:pt idx="99" formatCode="0.0">
                  <c:v>198.75</c:v>
                </c:pt>
                <c:pt idx="100" formatCode="0.0">
                  <c:v>179.25</c:v>
                </c:pt>
                <c:pt idx="101" formatCode="0.0">
                  <c:v>231.5</c:v>
                </c:pt>
                <c:pt idx="102" formatCode="0.0">
                  <c:v>110.33</c:v>
                </c:pt>
                <c:pt idx="103" formatCode="0.0">
                  <c:v>68.92</c:v>
                </c:pt>
                <c:pt idx="104" formatCode="0.0">
                  <c:v>68.92</c:v>
                </c:pt>
                <c:pt idx="105" formatCode="0.0">
                  <c:v>68.92</c:v>
                </c:pt>
                <c:pt idx="106" formatCode="0.0">
                  <c:v>108</c:v>
                </c:pt>
                <c:pt idx="107" formatCode="0.0">
                  <c:v>86.25</c:v>
                </c:pt>
                <c:pt idx="108" formatCode="0.0">
                  <c:v>111.25</c:v>
                </c:pt>
                <c:pt idx="109" formatCode="0.0">
                  <c:v>84</c:v>
                </c:pt>
                <c:pt idx="110" formatCode="0.0">
                  <c:v>28</c:v>
                </c:pt>
                <c:pt idx="111" formatCode="0.0">
                  <c:v>28</c:v>
                </c:pt>
                <c:pt idx="112" formatCode="0.0">
                  <c:v>28</c:v>
                </c:pt>
                <c:pt idx="113" formatCode="0.0">
                  <c:v>44</c:v>
                </c:pt>
                <c:pt idx="114" formatCode="0.0">
                  <c:v>76.75</c:v>
                </c:pt>
                <c:pt idx="115" formatCode="0.0">
                  <c:v>64.5</c:v>
                </c:pt>
                <c:pt idx="116" formatCode="0.0">
                  <c:v>98.5</c:v>
                </c:pt>
                <c:pt idx="117" formatCode="0.0">
                  <c:v>30.75</c:v>
                </c:pt>
                <c:pt idx="118" formatCode="0.0">
                  <c:v>30.75</c:v>
                </c:pt>
                <c:pt idx="119" formatCode="0.0">
                  <c:v>30.75</c:v>
                </c:pt>
                <c:pt idx="120" formatCode="0.0">
                  <c:v>12.5</c:v>
                </c:pt>
                <c:pt idx="121" formatCode="0.0">
                  <c:v>6.25</c:v>
                </c:pt>
                <c:pt idx="122" formatCode="0.0">
                  <c:v>7.5</c:v>
                </c:pt>
                <c:pt idx="123" formatCode="0.0">
                  <c:v>20</c:v>
                </c:pt>
                <c:pt idx="124" formatCode="0.0">
                  <c:v>12.81</c:v>
                </c:pt>
                <c:pt idx="125" formatCode="0.0">
                  <c:v>12.81</c:v>
                </c:pt>
                <c:pt idx="126" formatCode="0.0">
                  <c:v>12.81</c:v>
                </c:pt>
                <c:pt idx="127" formatCode="0.0">
                  <c:v>12.81</c:v>
                </c:pt>
                <c:pt idx="128">
                  <c:v>13.5</c:v>
                </c:pt>
                <c:pt idx="129">
                  <c:v>6.5</c:v>
                </c:pt>
                <c:pt idx="130">
                  <c:v>7.25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2.5</c:v>
                </c:pt>
                <c:pt idx="135">
                  <c:v>1.25</c:v>
                </c:pt>
                <c:pt idx="136">
                  <c:v>1.25</c:v>
                </c:pt>
                <c:pt idx="137">
                  <c:v>1.25</c:v>
                </c:pt>
              </c:numCache>
            </c:numRef>
          </c:val>
          <c:smooth val="0"/>
        </c:ser>
        <c:ser>
          <c:idx val="3"/>
          <c:order val="3"/>
          <c:tx>
            <c:v>Rural Average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Info.'!$U$3:$U$151</c:f>
              <c:numCache>
                <c:formatCode>General</c:formatCode>
                <c:ptCount val="149"/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0.5</c:v>
                </c:pt>
                <c:pt idx="23">
                  <c:v>0.5</c:v>
                </c:pt>
                <c:pt idx="24">
                  <c:v>0.7</c:v>
                </c:pt>
                <c:pt idx="25">
                  <c:v>0.7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0.78</c:v>
                </c:pt>
                <c:pt idx="31">
                  <c:v>4.8</c:v>
                </c:pt>
                <c:pt idx="32">
                  <c:v>4.8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16.100000000000001</c:v>
                </c:pt>
                <c:pt idx="37">
                  <c:v>16.100000000000001</c:v>
                </c:pt>
                <c:pt idx="38">
                  <c:v>14.4</c:v>
                </c:pt>
                <c:pt idx="39">
                  <c:v>14.4</c:v>
                </c:pt>
                <c:pt idx="40">
                  <c:v>16.12</c:v>
                </c:pt>
                <c:pt idx="41">
                  <c:v>16.12</c:v>
                </c:pt>
                <c:pt idx="42">
                  <c:v>16.12</c:v>
                </c:pt>
                <c:pt idx="43">
                  <c:v>546</c:v>
                </c:pt>
                <c:pt idx="44">
                  <c:v>546</c:v>
                </c:pt>
                <c:pt idx="45">
                  <c:v>154</c:v>
                </c:pt>
                <c:pt idx="46">
                  <c:v>154</c:v>
                </c:pt>
                <c:pt idx="47">
                  <c:v>22.75</c:v>
                </c:pt>
                <c:pt idx="48">
                  <c:v>22.75</c:v>
                </c:pt>
                <c:pt idx="49">
                  <c:v>22.75</c:v>
                </c:pt>
                <c:pt idx="50">
                  <c:v>7.61</c:v>
                </c:pt>
                <c:pt idx="51">
                  <c:v>7.61</c:v>
                </c:pt>
                <c:pt idx="52">
                  <c:v>17.375</c:v>
                </c:pt>
                <c:pt idx="53">
                  <c:v>17.375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20.8</c:v>
                </c:pt>
                <c:pt idx="58">
                  <c:v>20.8</c:v>
                </c:pt>
                <c:pt idx="59">
                  <c:v>110.6</c:v>
                </c:pt>
                <c:pt idx="60">
                  <c:v>110.6</c:v>
                </c:pt>
                <c:pt idx="61">
                  <c:v>307</c:v>
                </c:pt>
                <c:pt idx="62">
                  <c:v>307</c:v>
                </c:pt>
                <c:pt idx="63">
                  <c:v>307</c:v>
                </c:pt>
                <c:pt idx="64">
                  <c:v>307</c:v>
                </c:pt>
                <c:pt idx="65">
                  <c:v>419.2</c:v>
                </c:pt>
                <c:pt idx="66">
                  <c:v>862.09</c:v>
                </c:pt>
                <c:pt idx="67">
                  <c:v>862.09</c:v>
                </c:pt>
                <c:pt idx="68">
                  <c:v>332.33</c:v>
                </c:pt>
                <c:pt idx="69">
                  <c:v>332.33</c:v>
                </c:pt>
                <c:pt idx="70">
                  <c:v>332.33</c:v>
                </c:pt>
                <c:pt idx="71">
                  <c:v>103.38</c:v>
                </c:pt>
                <c:pt idx="72">
                  <c:v>103.38</c:v>
                </c:pt>
                <c:pt idx="73">
                  <c:v>56.1</c:v>
                </c:pt>
                <c:pt idx="74">
                  <c:v>56.1</c:v>
                </c:pt>
                <c:pt idx="75">
                  <c:v>378.6</c:v>
                </c:pt>
                <c:pt idx="76">
                  <c:v>378.6</c:v>
                </c:pt>
                <c:pt idx="77">
                  <c:v>378.6</c:v>
                </c:pt>
                <c:pt idx="78">
                  <c:v>183.64</c:v>
                </c:pt>
                <c:pt idx="79">
                  <c:v>183.64</c:v>
                </c:pt>
                <c:pt idx="80">
                  <c:v>118.9</c:v>
                </c:pt>
                <c:pt idx="81">
                  <c:v>118.9</c:v>
                </c:pt>
                <c:pt idx="82">
                  <c:v>54.83</c:v>
                </c:pt>
                <c:pt idx="83">
                  <c:v>54.83</c:v>
                </c:pt>
                <c:pt idx="84">
                  <c:v>54.83</c:v>
                </c:pt>
                <c:pt idx="85">
                  <c:v>106.73</c:v>
                </c:pt>
                <c:pt idx="86">
                  <c:v>106.73</c:v>
                </c:pt>
                <c:pt idx="87">
                  <c:v>153.5</c:v>
                </c:pt>
                <c:pt idx="88">
                  <c:v>153.5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38.619999999999997</c:v>
                </c:pt>
                <c:pt idx="93">
                  <c:v>38.619999999999997</c:v>
                </c:pt>
                <c:pt idx="94">
                  <c:v>66.81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934.5</c:v>
                </c:pt>
                <c:pt idx="100">
                  <c:v>934.5</c:v>
                </c:pt>
                <c:pt idx="101">
                  <c:v>73.61</c:v>
                </c:pt>
                <c:pt idx="102">
                  <c:v>73.61</c:v>
                </c:pt>
                <c:pt idx="103">
                  <c:v>19.97</c:v>
                </c:pt>
                <c:pt idx="104">
                  <c:v>19.97</c:v>
                </c:pt>
                <c:pt idx="105">
                  <c:v>19.97</c:v>
                </c:pt>
                <c:pt idx="106">
                  <c:v>27.95</c:v>
                </c:pt>
                <c:pt idx="107">
                  <c:v>27.95</c:v>
                </c:pt>
                <c:pt idx="108">
                  <c:v>524.5</c:v>
                </c:pt>
                <c:pt idx="109">
                  <c:v>524.5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36.9</c:v>
                </c:pt>
                <c:pt idx="114">
                  <c:v>36.9</c:v>
                </c:pt>
                <c:pt idx="115">
                  <c:v>34.75</c:v>
                </c:pt>
                <c:pt idx="116">
                  <c:v>34.75</c:v>
                </c:pt>
                <c:pt idx="117">
                  <c:v>38.119999999999997</c:v>
                </c:pt>
                <c:pt idx="118">
                  <c:v>38.119999999999997</c:v>
                </c:pt>
                <c:pt idx="119">
                  <c:v>38.119999999999997</c:v>
                </c:pt>
                <c:pt idx="120">
                  <c:v>20.32</c:v>
                </c:pt>
                <c:pt idx="121">
                  <c:v>20.32</c:v>
                </c:pt>
                <c:pt idx="122">
                  <c:v>20.32</c:v>
                </c:pt>
                <c:pt idx="123">
                  <c:v>10.72</c:v>
                </c:pt>
                <c:pt idx="124">
                  <c:v>10.72</c:v>
                </c:pt>
                <c:pt idx="125">
                  <c:v>10.72</c:v>
                </c:pt>
                <c:pt idx="126">
                  <c:v>10.72</c:v>
                </c:pt>
                <c:pt idx="127">
                  <c:v>10.72</c:v>
                </c:pt>
                <c:pt idx="128">
                  <c:v>10.72</c:v>
                </c:pt>
                <c:pt idx="129">
                  <c:v>15.91</c:v>
                </c:pt>
                <c:pt idx="130">
                  <c:v>18.309999999999999</c:v>
                </c:pt>
                <c:pt idx="131">
                  <c:v>118.67</c:v>
                </c:pt>
                <c:pt idx="132">
                  <c:v>118.67</c:v>
                </c:pt>
                <c:pt idx="133">
                  <c:v>118.67</c:v>
                </c:pt>
                <c:pt idx="134">
                  <c:v>1.5</c:v>
                </c:pt>
                <c:pt idx="135">
                  <c:v>1.5</c:v>
                </c:pt>
                <c:pt idx="136">
                  <c:v>1.05</c:v>
                </c:pt>
                <c:pt idx="137">
                  <c:v>1.05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7617992"/>
        <c:axId val="397618568"/>
      </c:lineChart>
      <c:dateAx>
        <c:axId val="397617992"/>
        <c:scaling>
          <c:orientation val="minMax"/>
          <c:max val="40816"/>
          <c:min val="40683"/>
        </c:scaling>
        <c:delete val="0"/>
        <c:axPos val="b"/>
        <c:numFmt formatCode="m/d/yyyy" sourceLinked="0"/>
        <c:majorTickMark val="cross"/>
        <c:minorTickMark val="in"/>
        <c:tickLblPos val="nextTo"/>
        <c:crossAx val="397618568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76185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crossAx val="397617992"/>
        <c:crossesAt val="39950"/>
        <c:crossBetween val="midCat"/>
      </c:valAx>
    </c:plotArea>
    <c:legend>
      <c:legendPos val="b"/>
      <c:layout>
        <c:manualLayout>
          <c:xMode val="edge"/>
          <c:yMode val="edge"/>
          <c:x val="7.7114427860706505E-2"/>
          <c:y val="7.1255070388928712E-2"/>
          <c:w val="0.79097939796410865"/>
          <c:h val="3.884191875388508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 Graph Info.'!$V$1</c:f>
              <c:strCache>
                <c:ptCount val="1"/>
                <c:pt idx="0">
                  <c:v>total Male &amp; Female Ave.</c:v>
                </c:pt>
              </c:strCache>
            </c:strRef>
          </c:tx>
          <c:marker>
            <c:symbol val="none"/>
          </c:marker>
          <c:cat>
            <c:numRef>
              <c:f>'Web Graph Info.'!$A$3:$A$151</c:f>
              <c:numCache>
                <c:formatCode>m/d;@</c:formatCode>
                <c:ptCount val="149"/>
                <c:pt idx="0">
                  <c:v>40664</c:v>
                </c:pt>
                <c:pt idx="1">
                  <c:v>40665</c:v>
                </c:pt>
                <c:pt idx="2">
                  <c:v>40666</c:v>
                </c:pt>
                <c:pt idx="3">
                  <c:v>40667</c:v>
                </c:pt>
                <c:pt idx="4">
                  <c:v>40668</c:v>
                </c:pt>
                <c:pt idx="5">
                  <c:v>40669</c:v>
                </c:pt>
                <c:pt idx="6">
                  <c:v>40670</c:v>
                </c:pt>
                <c:pt idx="7">
                  <c:v>40671</c:v>
                </c:pt>
                <c:pt idx="8">
                  <c:v>40672</c:v>
                </c:pt>
                <c:pt idx="9">
                  <c:v>40673</c:v>
                </c:pt>
                <c:pt idx="10">
                  <c:v>40674</c:v>
                </c:pt>
                <c:pt idx="11">
                  <c:v>40675</c:v>
                </c:pt>
                <c:pt idx="12">
                  <c:v>40676</c:v>
                </c:pt>
                <c:pt idx="13">
                  <c:v>40677</c:v>
                </c:pt>
                <c:pt idx="14">
                  <c:v>40678</c:v>
                </c:pt>
                <c:pt idx="15">
                  <c:v>40679</c:v>
                </c:pt>
                <c:pt idx="16">
                  <c:v>40680</c:v>
                </c:pt>
                <c:pt idx="17">
                  <c:v>40681</c:v>
                </c:pt>
                <c:pt idx="18">
                  <c:v>40682</c:v>
                </c:pt>
                <c:pt idx="19">
                  <c:v>40683</c:v>
                </c:pt>
                <c:pt idx="20">
                  <c:v>40684</c:v>
                </c:pt>
                <c:pt idx="21">
                  <c:v>40685</c:v>
                </c:pt>
                <c:pt idx="22">
                  <c:v>40686</c:v>
                </c:pt>
                <c:pt idx="23">
                  <c:v>40687</c:v>
                </c:pt>
                <c:pt idx="24">
                  <c:v>40688</c:v>
                </c:pt>
                <c:pt idx="25">
                  <c:v>40689</c:v>
                </c:pt>
                <c:pt idx="26">
                  <c:v>40690</c:v>
                </c:pt>
                <c:pt idx="27">
                  <c:v>40691</c:v>
                </c:pt>
                <c:pt idx="28">
                  <c:v>40692</c:v>
                </c:pt>
                <c:pt idx="29">
                  <c:v>40693</c:v>
                </c:pt>
                <c:pt idx="30">
                  <c:v>40694</c:v>
                </c:pt>
                <c:pt idx="31">
                  <c:v>40695</c:v>
                </c:pt>
                <c:pt idx="32">
                  <c:v>40696</c:v>
                </c:pt>
                <c:pt idx="33">
                  <c:v>40697</c:v>
                </c:pt>
                <c:pt idx="34">
                  <c:v>40698</c:v>
                </c:pt>
                <c:pt idx="35">
                  <c:v>40699</c:v>
                </c:pt>
                <c:pt idx="36">
                  <c:v>40700</c:v>
                </c:pt>
                <c:pt idx="37">
                  <c:v>40701</c:v>
                </c:pt>
                <c:pt idx="38">
                  <c:v>40702</c:v>
                </c:pt>
                <c:pt idx="39">
                  <c:v>40703</c:v>
                </c:pt>
                <c:pt idx="40">
                  <c:v>40704</c:v>
                </c:pt>
                <c:pt idx="41">
                  <c:v>40705</c:v>
                </c:pt>
                <c:pt idx="42">
                  <c:v>40706</c:v>
                </c:pt>
                <c:pt idx="43">
                  <c:v>40707</c:v>
                </c:pt>
                <c:pt idx="44">
                  <c:v>40708</c:v>
                </c:pt>
                <c:pt idx="45">
                  <c:v>40709</c:v>
                </c:pt>
                <c:pt idx="46">
                  <c:v>40710</c:v>
                </c:pt>
                <c:pt idx="47">
                  <c:v>40711</c:v>
                </c:pt>
                <c:pt idx="48">
                  <c:v>40712</c:v>
                </c:pt>
                <c:pt idx="49">
                  <c:v>40713</c:v>
                </c:pt>
                <c:pt idx="50">
                  <c:v>40714</c:v>
                </c:pt>
                <c:pt idx="51">
                  <c:v>40715</c:v>
                </c:pt>
                <c:pt idx="52">
                  <c:v>40716</c:v>
                </c:pt>
                <c:pt idx="53">
                  <c:v>40717</c:v>
                </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               <c:pt idx="57">
                  <c:v>40721</c:v>
                </c:pt>
                <c:pt idx="58">
                  <c:v>40722</c:v>
                </c:pt>
                <c:pt idx="59">
                  <c:v>40723</c:v>
                </c:pt>
                <c:pt idx="60">
                  <c:v>40724</c:v>
                </c:pt>
                <c:pt idx="61">
                  <c:v>40725</c:v>
                </c:pt>
                <c:pt idx="62">
                  <c:v>40726</c:v>
                </c:pt>
                <c:pt idx="63">
                  <c:v>40727</c:v>
                </c:pt>
                <c:pt idx="64">
                  <c:v>40728</c:v>
                </c:pt>
                <c:pt idx="65">
                  <c:v>40729</c:v>
                </c:pt>
                <c:pt idx="66">
                  <c:v>40730</c:v>
                </c:pt>
                <c:pt idx="67">
                  <c:v>40731</c:v>
                </c:pt>
                <c:pt idx="68">
                  <c:v>40732</c:v>
                </c:pt>
                <c:pt idx="69">
                  <c:v>40733</c:v>
                </c:pt>
                <c:pt idx="70">
                  <c:v>40734</c:v>
                </c:pt>
                <c:pt idx="71">
                  <c:v>40735</c:v>
                </c:pt>
                <c:pt idx="72">
                  <c:v>40736</c:v>
                </c:pt>
                <c:pt idx="73">
                  <c:v>40737</c:v>
                </c:pt>
                <c:pt idx="74">
                  <c:v>40738</c:v>
                </c:pt>
                <c:pt idx="75">
                  <c:v>40739</c:v>
                </c:pt>
                <c:pt idx="76">
                  <c:v>40740</c:v>
                </c:pt>
                <c:pt idx="77">
                  <c:v>40741</c:v>
                </c:pt>
                <c:pt idx="78">
                  <c:v>40742</c:v>
                </c:pt>
                <c:pt idx="79">
                  <c:v>40743</c:v>
                </c:pt>
                <c:pt idx="80">
                  <c:v>40744</c:v>
                </c:pt>
                <c:pt idx="81">
                  <c:v>40745</c:v>
                </c:pt>
                <c:pt idx="82">
                  <c:v>40746</c:v>
                </c:pt>
                <c:pt idx="83">
                  <c:v>40747</c:v>
                </c:pt>
                <c:pt idx="84">
                  <c:v>40748</c:v>
                </c:pt>
                <c:pt idx="85">
                  <c:v>40749</c:v>
                </c:pt>
                <c:pt idx="86">
                  <c:v>40750</c:v>
                </c:pt>
                <c:pt idx="87">
                  <c:v>40751</c:v>
                </c:pt>
                <c:pt idx="88">
                  <c:v>40752</c:v>
                </c:pt>
                <c:pt idx="89">
                  <c:v>40753</c:v>
                </c:pt>
                <c:pt idx="90">
                  <c:v>40754</c:v>
                </c:pt>
                <c:pt idx="91">
                  <c:v>40755</c:v>
                </c:pt>
                <c:pt idx="92">
                  <c:v>40756</c:v>
                </c:pt>
                <c:pt idx="93">
                  <c:v>40757</c:v>
                </c:pt>
                <c:pt idx="94">
                  <c:v>40758</c:v>
                </c:pt>
                <c:pt idx="95">
                  <c:v>40759</c:v>
                </c:pt>
                <c:pt idx="96">
                  <c:v>40760</c:v>
                </c:pt>
                <c:pt idx="97">
                  <c:v>40761</c:v>
                </c:pt>
                <c:pt idx="98">
                  <c:v>40762</c:v>
                </c:pt>
                <c:pt idx="99">
                  <c:v>40763</c:v>
                </c:pt>
                <c:pt idx="100">
                  <c:v>40764</c:v>
                </c:pt>
                <c:pt idx="101">
                  <c:v>40765</c:v>
                </c:pt>
                <c:pt idx="102">
                  <c:v>40766</c:v>
                </c:pt>
                <c:pt idx="103">
                  <c:v>40767</c:v>
                </c:pt>
                <c:pt idx="104">
                  <c:v>40768</c:v>
                </c:pt>
                <c:pt idx="105">
                  <c:v>40769</c:v>
                </c:pt>
                <c:pt idx="106">
                  <c:v>40770</c:v>
                </c:pt>
                <c:pt idx="107">
                  <c:v>40771</c:v>
                </c:pt>
                <c:pt idx="108">
                  <c:v>40772</c:v>
                </c:pt>
                <c:pt idx="109">
                  <c:v>40773</c:v>
                </c:pt>
                <c:pt idx="110">
                  <c:v>40774</c:v>
                </c:pt>
                <c:pt idx="111">
                  <c:v>40775</c:v>
                </c:pt>
                <c:pt idx="112">
                  <c:v>40776</c:v>
                </c:pt>
                <c:pt idx="113">
                  <c:v>40777</c:v>
                </c:pt>
                <c:pt idx="114">
                  <c:v>40778</c:v>
                </c:pt>
                <c:pt idx="115">
                  <c:v>40779</c:v>
                </c:pt>
                <c:pt idx="116">
                  <c:v>40780</c:v>
                </c:pt>
                <c:pt idx="117">
                  <c:v>40781</c:v>
                </c:pt>
                <c:pt idx="118">
                  <c:v>40782</c:v>
                </c:pt>
                <c:pt idx="119">
                  <c:v>40783</c:v>
                </c:pt>
                <c:pt idx="120">
                  <c:v>40784</c:v>
                </c:pt>
                <c:pt idx="121">
                  <c:v>40785</c:v>
                </c:pt>
                <c:pt idx="122">
                  <c:v>40786</c:v>
                </c:pt>
                <c:pt idx="123">
                  <c:v>40787</c:v>
                </c:pt>
                <c:pt idx="124">
                  <c:v>40788</c:v>
                </c:pt>
                <c:pt idx="125">
                  <c:v>40789</c:v>
                </c:pt>
                <c:pt idx="126">
                  <c:v>40790</c:v>
                </c:pt>
                <c:pt idx="127">
                  <c:v>40791</c:v>
                </c:pt>
                <c:pt idx="128">
                  <c:v>40792</c:v>
                </c:pt>
                <c:pt idx="129">
                  <c:v>40793</c:v>
                </c:pt>
                <c:pt idx="130">
                  <c:v>40794</c:v>
                </c:pt>
                <c:pt idx="131">
                  <c:v>40795</c:v>
                </c:pt>
                <c:pt idx="132">
                  <c:v>40796</c:v>
                </c:pt>
                <c:pt idx="133">
                  <c:v>40797</c:v>
                </c:pt>
                <c:pt idx="134">
                  <c:v>40798</c:v>
                </c:pt>
                <c:pt idx="135">
                  <c:v>40799</c:v>
                </c:pt>
                <c:pt idx="136">
                  <c:v>40800</c:v>
                </c:pt>
                <c:pt idx="137">
                  <c:v>40801</c:v>
                </c:pt>
                <c:pt idx="138">
                  <c:v>40802</c:v>
                </c:pt>
                <c:pt idx="139">
                  <c:v>40803</c:v>
                </c:pt>
                <c:pt idx="140">
                  <c:v>40804</c:v>
                </c:pt>
                <c:pt idx="141">
                  <c:v>40805</c:v>
                </c:pt>
                <c:pt idx="142">
                  <c:v>40806</c:v>
                </c:pt>
                <c:pt idx="143">
                  <c:v>40807</c:v>
                </c:pt>
                <c:pt idx="144">
                  <c:v>40808</c:v>
                </c:pt>
                <c:pt idx="145">
                  <c:v>40809</c:v>
                </c:pt>
                <c:pt idx="146">
                  <c:v>40810</c:v>
                </c:pt>
                <c:pt idx="147">
                  <c:v>40811</c:v>
                </c:pt>
                <c:pt idx="148">
                  <c:v>40812</c:v>
                </c:pt>
              </c:numCache>
            </c:numRef>
          </c:cat>
          <c:val>
            <c:numRef>
              <c:f>'Web Graph Info.'!$V$3:$V$151</c:f>
              <c:numCache>
                <c:formatCode>General</c:formatCode>
                <c:ptCount val="149"/>
                <c:pt idx="18" formatCode="0.0">
                  <c:v>0.75</c:v>
                </c:pt>
                <c:pt idx="19" formatCode="0.0">
                  <c:v>0.75</c:v>
                </c:pt>
                <c:pt idx="20" formatCode="0.0">
                  <c:v>0.75</c:v>
                </c:pt>
                <c:pt idx="21" formatCode="0.0">
                  <c:v>0.75</c:v>
                </c:pt>
                <c:pt idx="22" formatCode="0.0">
                  <c:v>0.32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0.53</c:v>
                </c:pt>
                <c:pt idx="26" formatCode="0.0">
                  <c:v>1.06</c:v>
                </c:pt>
                <c:pt idx="27" formatCode="0.0">
                  <c:v>1.06</c:v>
                </c:pt>
                <c:pt idx="28" formatCode="0.0">
                  <c:v>1.06</c:v>
                </c:pt>
                <c:pt idx="29" formatCode="0.0">
                  <c:v>1.06</c:v>
                </c:pt>
                <c:pt idx="30" formatCode="0.0">
                  <c:v>1</c:v>
                </c:pt>
                <c:pt idx="31" formatCode="0.0">
                  <c:v>4.37</c:v>
                </c:pt>
                <c:pt idx="32" formatCode="0.0">
                  <c:v>7</c:v>
                </c:pt>
                <c:pt idx="33" formatCode="0.0">
                  <c:v>21.59</c:v>
                </c:pt>
                <c:pt idx="34" formatCode="0.0">
                  <c:v>21.59</c:v>
                </c:pt>
                <c:pt idx="35" formatCode="0.0">
                  <c:v>21.59</c:v>
                </c:pt>
                <c:pt idx="36" formatCode="0.0">
                  <c:v>24.35</c:v>
                </c:pt>
                <c:pt idx="37" formatCode="0.0">
                  <c:v>27.040909090909089</c:v>
                </c:pt>
                <c:pt idx="38" formatCode="0.0">
                  <c:v>12.4</c:v>
                </c:pt>
                <c:pt idx="39" formatCode="0.0">
                  <c:v>19.86</c:v>
                </c:pt>
                <c:pt idx="40" formatCode="0.0">
                  <c:v>9.86</c:v>
                </c:pt>
                <c:pt idx="41" formatCode="0.0">
                  <c:v>9.86</c:v>
                </c:pt>
                <c:pt idx="42" formatCode="0.0">
                  <c:v>9.86</c:v>
                </c:pt>
                <c:pt idx="43" formatCode="0.0">
                  <c:v>32.92</c:v>
                </c:pt>
                <c:pt idx="44" formatCode="0.0">
                  <c:v>12.65</c:v>
                </c:pt>
                <c:pt idx="45" formatCode="0.0">
                  <c:v>6.67</c:v>
                </c:pt>
                <c:pt idx="46" formatCode="0.0">
                  <c:v>13.149999999999999</c:v>
                </c:pt>
                <c:pt idx="47" formatCode="0.0">
                  <c:v>20.07</c:v>
                </c:pt>
                <c:pt idx="48" formatCode="0.0">
                  <c:v>20.07</c:v>
                </c:pt>
                <c:pt idx="49" formatCode="0.0">
                  <c:v>20.07</c:v>
                </c:pt>
                <c:pt idx="50" formatCode="0.0">
                  <c:v>24.530909090909091</c:v>
                </c:pt>
                <c:pt idx="51" formatCode="0.0">
                  <c:v>4.9000000000000004</c:v>
                </c:pt>
                <c:pt idx="52" formatCode="0.0">
                  <c:v>3.1363636363636362</c:v>
                </c:pt>
                <c:pt idx="53" formatCode="0.0">
                  <c:v>21.61</c:v>
                </c:pt>
                <c:pt idx="54" formatCode="0.0">
                  <c:v>24.77</c:v>
                </c:pt>
                <c:pt idx="55" formatCode="0.0">
                  <c:v>24.77</c:v>
                </c:pt>
                <c:pt idx="56" formatCode="0.0">
                  <c:v>24.77</c:v>
                </c:pt>
                <c:pt idx="57" formatCode="0.0">
                  <c:v>14.219999999999999</c:v>
                </c:pt>
                <c:pt idx="58" formatCode="0.0">
                  <c:v>28.4</c:v>
                </c:pt>
                <c:pt idx="59" formatCode="0.0">
                  <c:v>20.38</c:v>
                </c:pt>
                <c:pt idx="60" formatCode="0.0">
                  <c:v>97.68</c:v>
                </c:pt>
                <c:pt idx="61" formatCode="0.0">
                  <c:v>137.72999999999999</c:v>
                </c:pt>
                <c:pt idx="62" formatCode="0.0">
                  <c:v>137.72999999999999</c:v>
                </c:pt>
                <c:pt idx="63" formatCode="0.0">
                  <c:v>137.72999999999999</c:v>
                </c:pt>
                <c:pt idx="64" formatCode="0.0">
                  <c:v>137.72999999999999</c:v>
                </c:pt>
                <c:pt idx="65" formatCode="0.0">
                  <c:v>137.72999999999999</c:v>
                </c:pt>
                <c:pt idx="66" formatCode="0.0">
                  <c:v>270.89</c:v>
                </c:pt>
                <c:pt idx="67" formatCode="0.0">
                  <c:v>187.84</c:v>
                </c:pt>
                <c:pt idx="68" formatCode="0.0">
                  <c:v>122.79599999999999</c:v>
                </c:pt>
                <c:pt idx="69" formatCode="0.0">
                  <c:v>122.79599999999999</c:v>
                </c:pt>
                <c:pt idx="70" formatCode="0.0">
                  <c:v>122.79599999999999</c:v>
                </c:pt>
                <c:pt idx="71" formatCode="0.0">
                  <c:v>110.46000000000001</c:v>
                </c:pt>
                <c:pt idx="72" formatCode="0.0">
                  <c:v>80.95</c:v>
                </c:pt>
                <c:pt idx="73" formatCode="0.0">
                  <c:v>78.180000000000007</c:v>
                </c:pt>
                <c:pt idx="74" formatCode="0.0">
                  <c:v>29.31</c:v>
                </c:pt>
                <c:pt idx="75" formatCode="0.0">
                  <c:v>93.49</c:v>
                </c:pt>
                <c:pt idx="76" formatCode="0.0">
                  <c:v>93.49</c:v>
                </c:pt>
                <c:pt idx="77" formatCode="0.0">
                  <c:v>93.49</c:v>
                </c:pt>
                <c:pt idx="78" formatCode="0.0">
                  <c:v>86.77000000000001</c:v>
                </c:pt>
                <c:pt idx="79" formatCode="0.0">
                  <c:v>66.05</c:v>
                </c:pt>
                <c:pt idx="80" formatCode="0.0">
                  <c:v>138.13</c:v>
                </c:pt>
                <c:pt idx="81" formatCode="0.0">
                  <c:v>108.23</c:v>
                </c:pt>
                <c:pt idx="82" formatCode="0.0">
                  <c:v>55.64</c:v>
                </c:pt>
                <c:pt idx="83" formatCode="0.0">
                  <c:v>55.64</c:v>
                </c:pt>
                <c:pt idx="84" formatCode="0.0">
                  <c:v>55.64</c:v>
                </c:pt>
                <c:pt idx="85" formatCode="0.0">
                  <c:v>216.19</c:v>
                </c:pt>
                <c:pt idx="86" formatCode="0.0">
                  <c:v>268.54000000000002</c:v>
                </c:pt>
                <c:pt idx="87" formatCode="0.0">
                  <c:v>236.63</c:v>
                </c:pt>
                <c:pt idx="88" formatCode="0.0">
                  <c:v>174.64</c:v>
                </c:pt>
                <c:pt idx="89" formatCode="0.0">
                  <c:v>83.929999999999993</c:v>
                </c:pt>
                <c:pt idx="90" formatCode="0.0">
                  <c:v>83.929999999999993</c:v>
                </c:pt>
                <c:pt idx="91" formatCode="0.0">
                  <c:v>83.929999999999993</c:v>
                </c:pt>
                <c:pt idx="92" formatCode="0.0">
                  <c:v>20.6</c:v>
                </c:pt>
                <c:pt idx="93" formatCode="0.0">
                  <c:v>14.66</c:v>
                </c:pt>
                <c:pt idx="94" formatCode="0.0">
                  <c:v>27.82</c:v>
                </c:pt>
                <c:pt idx="95" formatCode="0.0">
                  <c:v>43.71</c:v>
                </c:pt>
                <c:pt idx="96" formatCode="0.0">
                  <c:v>20.83</c:v>
                </c:pt>
                <c:pt idx="97" formatCode="0.0">
                  <c:v>20.83</c:v>
                </c:pt>
                <c:pt idx="98" formatCode="0.0">
                  <c:v>20.83</c:v>
                </c:pt>
                <c:pt idx="99" formatCode="0.0">
                  <c:v>201.10000000000002</c:v>
                </c:pt>
                <c:pt idx="100" formatCode="0.0">
                  <c:v>233.66</c:v>
                </c:pt>
                <c:pt idx="101" formatCode="0.0">
                  <c:v>209.38</c:v>
                </c:pt>
                <c:pt idx="102" formatCode="0.0">
                  <c:v>131.6</c:v>
                </c:pt>
                <c:pt idx="103" formatCode="0.0">
                  <c:v>57.73</c:v>
                </c:pt>
                <c:pt idx="104" formatCode="0.0">
                  <c:v>57.73</c:v>
                </c:pt>
                <c:pt idx="105" formatCode="0.0">
                  <c:v>57.73</c:v>
                </c:pt>
                <c:pt idx="106" formatCode="0.0">
                  <c:v>61.800000000000004</c:v>
                </c:pt>
                <c:pt idx="107" formatCode="0.0">
                  <c:v>88.09</c:v>
                </c:pt>
                <c:pt idx="108" formatCode="0.0">
                  <c:v>67.91</c:v>
                </c:pt>
                <c:pt idx="109" formatCode="0.0">
                  <c:v>56.46</c:v>
                </c:pt>
                <c:pt idx="110" formatCode="0.0">
                  <c:v>42.88</c:v>
                </c:pt>
                <c:pt idx="111" formatCode="0.0">
                  <c:v>42.88</c:v>
                </c:pt>
                <c:pt idx="112" formatCode="0.0">
                  <c:v>42.88</c:v>
                </c:pt>
                <c:pt idx="113" formatCode="0.0">
                  <c:v>27.16</c:v>
                </c:pt>
                <c:pt idx="114" formatCode="0.0">
                  <c:v>74.679999999999993</c:v>
                </c:pt>
                <c:pt idx="115" formatCode="0.0">
                  <c:v>51.75</c:v>
                </c:pt>
                <c:pt idx="116" formatCode="0.0">
                  <c:v>69.14</c:v>
                </c:pt>
                <c:pt idx="117" formatCode="0.0">
                  <c:v>27.59</c:v>
                </c:pt>
                <c:pt idx="118" formatCode="0.0">
                  <c:v>27.59</c:v>
                </c:pt>
                <c:pt idx="119" formatCode="0.0">
                  <c:v>27.59</c:v>
                </c:pt>
                <c:pt idx="120" formatCode="0.0">
                  <c:v>11.23</c:v>
                </c:pt>
                <c:pt idx="121" formatCode="0.0">
                  <c:v>4</c:v>
                </c:pt>
                <c:pt idx="122" formatCode="0.0">
                  <c:v>6.43</c:v>
                </c:pt>
                <c:pt idx="123" formatCode="0.0">
                  <c:v>24.02</c:v>
                </c:pt>
                <c:pt idx="124" formatCode="0.0">
                  <c:v>10.83</c:v>
                </c:pt>
                <c:pt idx="125" formatCode="0.0">
                  <c:v>10.83</c:v>
                </c:pt>
                <c:pt idx="126" formatCode="0.0">
                  <c:v>10.83</c:v>
                </c:pt>
                <c:pt idx="127" formatCode="0.0">
                  <c:v>10.83</c:v>
                </c:pt>
                <c:pt idx="128" formatCode="0.0">
                  <c:v>13.95</c:v>
                </c:pt>
                <c:pt idx="129" formatCode="0.0">
                  <c:v>6.19</c:v>
                </c:pt>
                <c:pt idx="130" formatCode="0.0">
                  <c:v>7.4499999999999993</c:v>
                </c:pt>
                <c:pt idx="131" formatCode="0.0">
                  <c:v>10.92</c:v>
                </c:pt>
                <c:pt idx="132" formatCode="0.0">
                  <c:v>10.92</c:v>
                </c:pt>
                <c:pt idx="133" formatCode="0.0">
                  <c:v>10.92</c:v>
                </c:pt>
                <c:pt idx="134" formatCode="0.0">
                  <c:v>5.14</c:v>
                </c:pt>
                <c:pt idx="135" formatCode="0.0">
                  <c:v>1.85</c:v>
                </c:pt>
                <c:pt idx="136" formatCode="0.0">
                  <c:v>1.0900000000000001</c:v>
                </c:pt>
                <c:pt idx="137" formatCode="0.0">
                  <c:v>1.95</c:v>
                </c:pt>
                <c:pt idx="138" formatCode="0.0">
                  <c:v>0</c:v>
                </c:pt>
                <c:pt idx="139" formatCode="0.0">
                  <c:v>0</c:v>
                </c:pt>
                <c:pt idx="140" formatCode="0.0">
                  <c:v>0</c:v>
                </c:pt>
                <c:pt idx="141" formatCode="0.0">
                  <c:v>0</c:v>
                </c:pt>
                <c:pt idx="142" formatCode="0.0">
                  <c:v>0</c:v>
                </c:pt>
                <c:pt idx="143" formatCode="0.0">
                  <c:v>0</c:v>
                </c:pt>
                <c:pt idx="144" formatCode="0.0">
                  <c:v>0</c:v>
                </c:pt>
                <c:pt idx="145" formatCode="0.0">
                  <c:v>0</c:v>
                </c:pt>
                <c:pt idx="146" formatCode="0.0">
                  <c:v>0</c:v>
                </c:pt>
                <c:pt idx="147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20872"/>
        <c:axId val="397621448"/>
      </c:lineChart>
      <c:dateAx>
        <c:axId val="397620872"/>
        <c:scaling>
          <c:orientation val="minMax"/>
          <c:min val="40313"/>
        </c:scaling>
        <c:delete val="0"/>
        <c:axPos val="b"/>
        <c:numFmt formatCode="m/d;@" sourceLinked="1"/>
        <c:majorTickMark val="out"/>
        <c:minorTickMark val="none"/>
        <c:tickLblPos val="nextTo"/>
        <c:crossAx val="397621448"/>
        <c:crosses val="autoZero"/>
        <c:auto val="1"/>
        <c:lblOffset val="100"/>
        <c:baseTimeUnit val="days"/>
      </c:dateAx>
      <c:valAx>
        <c:axId val="39762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620872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Metro Area Tarsalis Total </a:t>
            </a:r>
          </a:p>
        </c:rich>
      </c:tx>
      <c:layout>
        <c:manualLayout>
          <c:xMode val="edge"/>
          <c:yMode val="edge"/>
          <c:x val="0.39178690344067829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922E-2"/>
          <c:y val="0.16802610114194641"/>
          <c:w val="0.90788013318534966"/>
          <c:h val="0.69983686786294708"/>
        </c:manualLayout>
      </c:layout>
      <c:lineChart>
        <c:grouping val="standard"/>
        <c:varyColors val="0"/>
        <c:ser>
          <c:idx val="0"/>
          <c:order val="0"/>
          <c:tx>
            <c:strRef>
              <c:f>'City vs. tarsalis'!$E$5</c:f>
              <c:strCache>
                <c:ptCount val="1"/>
                <c:pt idx="0">
                  <c:v>2008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'City vs. tarsalis'!$J$9:$J$123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tarsalis'!$N$9:$N$123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6.66</c:v>
                </c:pt>
                <c:pt idx="18">
                  <c:v>6.66</c:v>
                </c:pt>
                <c:pt idx="19">
                  <c:v>6.66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5.66</c:v>
                </c:pt>
                <c:pt idx="25">
                  <c:v>5.66</c:v>
                </c:pt>
                <c:pt idx="26">
                  <c:v>5.66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1.33</c:v>
                </c:pt>
                <c:pt idx="32">
                  <c:v>1.33</c:v>
                </c:pt>
                <c:pt idx="33">
                  <c:v>1.33</c:v>
                </c:pt>
                <c:pt idx="34">
                  <c:v>5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5.66</c:v>
                </c:pt>
                <c:pt idx="39">
                  <c:v>5.66</c:v>
                </c:pt>
                <c:pt idx="40">
                  <c:v>5.66</c:v>
                </c:pt>
                <c:pt idx="41">
                  <c:v>27</c:v>
                </c:pt>
                <c:pt idx="42">
                  <c:v>8</c:v>
                </c:pt>
                <c:pt idx="43">
                  <c:v>17</c:v>
                </c:pt>
                <c:pt idx="44">
                  <c:v>16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47</c:v>
                </c:pt>
                <c:pt idx="49">
                  <c:v>24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108</c:v>
                </c:pt>
                <c:pt idx="56">
                  <c:v>35</c:v>
                </c:pt>
                <c:pt idx="57">
                  <c:v>18</c:v>
                </c:pt>
                <c:pt idx="58">
                  <c:v>21</c:v>
                </c:pt>
                <c:pt idx="59">
                  <c:v>64.66</c:v>
                </c:pt>
                <c:pt idx="60">
                  <c:v>64.66</c:v>
                </c:pt>
                <c:pt idx="61">
                  <c:v>64.66</c:v>
                </c:pt>
                <c:pt idx="62">
                  <c:v>66</c:v>
                </c:pt>
                <c:pt idx="63">
                  <c:v>101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0</c:v>
                </c:pt>
                <c:pt idx="71">
                  <c:v>14</c:v>
                </c:pt>
                <c:pt idx="72">
                  <c:v>47</c:v>
                </c:pt>
                <c:pt idx="73">
                  <c:v>31.66</c:v>
                </c:pt>
                <c:pt idx="74">
                  <c:v>31.66</c:v>
                </c:pt>
                <c:pt idx="75">
                  <c:v>31.66</c:v>
                </c:pt>
                <c:pt idx="76">
                  <c:v>39</c:v>
                </c:pt>
                <c:pt idx="77">
                  <c:v>37</c:v>
                </c:pt>
                <c:pt idx="78">
                  <c:v>19</c:v>
                </c:pt>
                <c:pt idx="79">
                  <c:v>26</c:v>
                </c:pt>
                <c:pt idx="80">
                  <c:v>13.33</c:v>
                </c:pt>
                <c:pt idx="81">
                  <c:v>13.33</c:v>
                </c:pt>
                <c:pt idx="82">
                  <c:v>13.33</c:v>
                </c:pt>
                <c:pt idx="83">
                  <c:v>16</c:v>
                </c:pt>
                <c:pt idx="84">
                  <c:v>15</c:v>
                </c:pt>
                <c:pt idx="85">
                  <c:v>28</c:v>
                </c:pt>
                <c:pt idx="86">
                  <c:v>37</c:v>
                </c:pt>
                <c:pt idx="87">
                  <c:v>24.33</c:v>
                </c:pt>
                <c:pt idx="88">
                  <c:v>24.33</c:v>
                </c:pt>
                <c:pt idx="89">
                  <c:v>24.33</c:v>
                </c:pt>
                <c:pt idx="90">
                  <c:v>10</c:v>
                </c:pt>
                <c:pt idx="91">
                  <c:v>30</c:v>
                </c:pt>
                <c:pt idx="92">
                  <c:v>26</c:v>
                </c:pt>
                <c:pt idx="93">
                  <c:v>11</c:v>
                </c:pt>
                <c:pt idx="94">
                  <c:v>15.66</c:v>
                </c:pt>
                <c:pt idx="95">
                  <c:v>15.66</c:v>
                </c:pt>
                <c:pt idx="96">
                  <c:v>15.66</c:v>
                </c:pt>
                <c:pt idx="97">
                  <c:v>42</c:v>
                </c:pt>
                <c:pt idx="98">
                  <c:v>37</c:v>
                </c:pt>
                <c:pt idx="99">
                  <c:v>6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8</c:v>
                </c:pt>
                <c:pt idx="106">
                  <c:v>8</c:v>
                </c:pt>
                <c:pt idx="107">
                  <c:v>4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14</c:v>
                </c:pt>
                <c:pt idx="113">
                  <c:v>20</c:v>
                </c:pt>
                <c:pt idx="114">
                  <c:v>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'City vs. tarsalis'!$D$5</c:f>
              <c:strCache>
                <c:ptCount val="1"/>
                <c:pt idx="0">
                  <c:v>2007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'City vs. tarsalis'!$J$9:$J$123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tarsalis'!$M$9:$M$123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19</c:v>
                </c:pt>
                <c:pt idx="20">
                  <c:v>36</c:v>
                </c:pt>
                <c:pt idx="21">
                  <c:v>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0.99</c:v>
                </c:pt>
                <c:pt idx="30">
                  <c:v>0.99</c:v>
                </c:pt>
                <c:pt idx="31">
                  <c:v>1.9900000000000002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1.9900000000000002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119</c:v>
                </c:pt>
                <c:pt idx="48">
                  <c:v>208</c:v>
                </c:pt>
                <c:pt idx="49">
                  <c:v>208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269</c:v>
                </c:pt>
                <c:pt idx="54">
                  <c:v>133</c:v>
                </c:pt>
                <c:pt idx="55">
                  <c:v>420</c:v>
                </c:pt>
                <c:pt idx="56">
                  <c:v>429</c:v>
                </c:pt>
                <c:pt idx="57">
                  <c:v>278</c:v>
                </c:pt>
                <c:pt idx="58">
                  <c:v>247</c:v>
                </c:pt>
                <c:pt idx="59">
                  <c:v>247</c:v>
                </c:pt>
                <c:pt idx="60">
                  <c:v>247</c:v>
                </c:pt>
                <c:pt idx="61">
                  <c:v>194</c:v>
                </c:pt>
                <c:pt idx="62">
                  <c:v>355</c:v>
                </c:pt>
                <c:pt idx="63">
                  <c:v>131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90</c:v>
                </c:pt>
                <c:pt idx="69">
                  <c:v>66</c:v>
                </c:pt>
                <c:pt idx="70">
                  <c:v>52</c:v>
                </c:pt>
                <c:pt idx="71">
                  <c:v>59</c:v>
                </c:pt>
                <c:pt idx="72">
                  <c:v>153</c:v>
                </c:pt>
                <c:pt idx="73">
                  <c:v>153</c:v>
                </c:pt>
                <c:pt idx="74">
                  <c:v>122</c:v>
                </c:pt>
                <c:pt idx="75">
                  <c:v>17</c:v>
                </c:pt>
                <c:pt idx="76">
                  <c:v>30</c:v>
                </c:pt>
                <c:pt idx="77">
                  <c:v>51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343</c:v>
                </c:pt>
                <c:pt idx="82">
                  <c:v>95</c:v>
                </c:pt>
                <c:pt idx="83">
                  <c:v>114</c:v>
                </c:pt>
                <c:pt idx="84">
                  <c:v>76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125</c:v>
                </c:pt>
                <c:pt idx="89">
                  <c:v>99</c:v>
                </c:pt>
                <c:pt idx="90">
                  <c:v>33</c:v>
                </c:pt>
                <c:pt idx="91">
                  <c:v>84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30</c:v>
                </c:pt>
                <c:pt idx="96">
                  <c:v>3</c:v>
                </c:pt>
                <c:pt idx="97">
                  <c:v>21</c:v>
                </c:pt>
                <c:pt idx="98">
                  <c:v>58</c:v>
                </c:pt>
                <c:pt idx="99">
                  <c:v>58</c:v>
                </c:pt>
                <c:pt idx="100">
                  <c:v>106</c:v>
                </c:pt>
                <c:pt idx="101">
                  <c:v>106</c:v>
                </c:pt>
                <c:pt idx="102">
                  <c:v>106</c:v>
                </c:pt>
                <c:pt idx="103">
                  <c:v>10</c:v>
                </c:pt>
                <c:pt idx="104">
                  <c:v>7</c:v>
                </c:pt>
                <c:pt idx="105">
                  <c:v>4</c:v>
                </c:pt>
                <c:pt idx="106">
                  <c:v>9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23</c:v>
                </c:pt>
                <c:pt idx="113">
                  <c:v>23</c:v>
                </c:pt>
              </c:numCache>
            </c:numRef>
          </c:val>
          <c:smooth val="0"/>
        </c:ser>
        <c:ser>
          <c:idx val="1"/>
          <c:order val="2"/>
          <c:tx>
            <c:v>2009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'City vs. tarsalis'!$O$9:$O$126</c:f>
              <c:numCache>
                <c:formatCode>General</c:formatCode>
                <c:ptCount val="118"/>
                <c:pt idx="7">
                  <c:v>0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2.7</c:v>
                </c:pt>
                <c:pt idx="39">
                  <c:v>2.7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7</c:v>
                </c:pt>
                <c:pt idx="57">
                  <c:v>6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10</c:v>
                </c:pt>
                <c:pt idx="62">
                  <c:v>7</c:v>
                </c:pt>
                <c:pt idx="63">
                  <c:v>2</c:v>
                </c:pt>
                <c:pt idx="64">
                  <c:v>7</c:v>
                </c:pt>
                <c:pt idx="65">
                  <c:v>5.3</c:v>
                </c:pt>
                <c:pt idx="66">
                  <c:v>5.3</c:v>
                </c:pt>
                <c:pt idx="67">
                  <c:v>5.3</c:v>
                </c:pt>
                <c:pt idx="68">
                  <c:v>11</c:v>
                </c:pt>
                <c:pt idx="69">
                  <c:v>23</c:v>
                </c:pt>
                <c:pt idx="70">
                  <c:v>24</c:v>
                </c:pt>
                <c:pt idx="71">
                  <c:v>81.900000000000006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1</c:v>
                </c:pt>
                <c:pt idx="76">
                  <c:v>9</c:v>
                </c:pt>
                <c:pt idx="77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v>2010</c:v>
          </c:tx>
          <c:marker>
            <c:symbol val="none"/>
          </c:marker>
          <c:val>
            <c:numRef>
              <c:f>'City vs. tarsalis'!$G$9:$G$126</c:f>
              <c:numCache>
                <c:formatCode>General</c:formatCode>
                <c:ptCount val="118"/>
                <c:pt idx="6">
                  <c:v>107.8</c:v>
                </c:pt>
                <c:pt idx="7">
                  <c:v>107.8</c:v>
                </c:pt>
                <c:pt idx="8">
                  <c:v>107.8</c:v>
                </c:pt>
                <c:pt idx="9">
                  <c:v>107.8</c:v>
                </c:pt>
                <c:pt idx="10">
                  <c:v>107.8</c:v>
                </c:pt>
                <c:pt idx="11">
                  <c:v>223</c:v>
                </c:pt>
                <c:pt idx="12">
                  <c:v>204</c:v>
                </c:pt>
                <c:pt idx="13">
                  <c:v>375</c:v>
                </c:pt>
                <c:pt idx="14">
                  <c:v>380</c:v>
                </c:pt>
                <c:pt idx="15">
                  <c:v>437.25</c:v>
                </c:pt>
                <c:pt idx="16">
                  <c:v>437.25</c:v>
                </c:pt>
                <c:pt idx="17">
                  <c:v>437.25</c:v>
                </c:pt>
                <c:pt idx="18">
                  <c:v>437.25</c:v>
                </c:pt>
                <c:pt idx="19">
                  <c:v>42</c:v>
                </c:pt>
                <c:pt idx="20">
                  <c:v>148</c:v>
                </c:pt>
                <c:pt idx="22">
                  <c:v>240.3</c:v>
                </c:pt>
                <c:pt idx="23">
                  <c:v>240.3</c:v>
                </c:pt>
                <c:pt idx="24">
                  <c:v>240.3</c:v>
                </c:pt>
                <c:pt idx="25">
                  <c:v>735</c:v>
                </c:pt>
                <c:pt idx="27">
                  <c:v>231</c:v>
                </c:pt>
                <c:pt idx="28">
                  <c:v>131</c:v>
                </c:pt>
                <c:pt idx="29">
                  <c:v>131</c:v>
                </c:pt>
                <c:pt idx="30">
                  <c:v>486</c:v>
                </c:pt>
                <c:pt idx="31">
                  <c:v>209</c:v>
                </c:pt>
                <c:pt idx="32">
                  <c:v>136</c:v>
                </c:pt>
                <c:pt idx="33">
                  <c:v>173</c:v>
                </c:pt>
                <c:pt idx="34">
                  <c:v>313.75</c:v>
                </c:pt>
                <c:pt idx="35">
                  <c:v>313.75</c:v>
                </c:pt>
                <c:pt idx="36">
                  <c:v>313.75</c:v>
                </c:pt>
                <c:pt idx="37">
                  <c:v>222</c:v>
                </c:pt>
                <c:pt idx="38">
                  <c:v>72</c:v>
                </c:pt>
                <c:pt idx="39">
                  <c:v>39</c:v>
                </c:pt>
                <c:pt idx="40">
                  <c:v>305</c:v>
                </c:pt>
                <c:pt idx="41">
                  <c:v>319</c:v>
                </c:pt>
                <c:pt idx="42">
                  <c:v>319</c:v>
                </c:pt>
                <c:pt idx="43">
                  <c:v>319</c:v>
                </c:pt>
                <c:pt idx="44">
                  <c:v>208</c:v>
                </c:pt>
                <c:pt idx="45">
                  <c:v>309</c:v>
                </c:pt>
                <c:pt idx="46">
                  <c:v>242</c:v>
                </c:pt>
                <c:pt idx="47">
                  <c:v>554</c:v>
                </c:pt>
                <c:pt idx="48">
                  <c:v>1827.5</c:v>
                </c:pt>
                <c:pt idx="49">
                  <c:v>1827.5</c:v>
                </c:pt>
                <c:pt idx="50">
                  <c:v>1827.5</c:v>
                </c:pt>
                <c:pt idx="51">
                  <c:v>1827.5</c:v>
                </c:pt>
                <c:pt idx="52">
                  <c:v>3679</c:v>
                </c:pt>
                <c:pt idx="53">
                  <c:v>0</c:v>
                </c:pt>
                <c:pt idx="54">
                  <c:v>0</c:v>
                </c:pt>
                <c:pt idx="55">
                  <c:v>2160.33</c:v>
                </c:pt>
                <c:pt idx="56">
                  <c:v>2160.33</c:v>
                </c:pt>
                <c:pt idx="57">
                  <c:v>2160.33</c:v>
                </c:pt>
                <c:pt idx="58">
                  <c:v>1457</c:v>
                </c:pt>
                <c:pt idx="59">
                  <c:v>1285</c:v>
                </c:pt>
                <c:pt idx="60">
                  <c:v>1205</c:v>
                </c:pt>
                <c:pt idx="61">
                  <c:v>439</c:v>
                </c:pt>
              </c:numCache>
            </c:numRef>
          </c:val>
          <c:smooth val="0"/>
        </c:ser>
        <c:ser>
          <c:idx val="4"/>
          <c:order val="4"/>
          <c:tx>
            <c:v>2011</c:v>
          </c:tx>
          <c:marker>
            <c:symbol val="none"/>
          </c:marker>
          <c:val>
            <c:numRef>
              <c:f>'City vs. tarsalis'!$H$9:$H$126</c:f>
              <c:numCache>
                <c:formatCode>General</c:formatCode>
                <c:ptCount val="118"/>
                <c:pt idx="5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80</c:v>
                </c:pt>
                <c:pt idx="19">
                  <c:v>120</c:v>
                </c:pt>
                <c:pt idx="23">
                  <c:v>281</c:v>
                </c:pt>
                <c:pt idx="25">
                  <c:v>114</c:v>
                </c:pt>
                <c:pt idx="26">
                  <c:v>462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486</c:v>
                </c:pt>
                <c:pt idx="31">
                  <c:v>209</c:v>
                </c:pt>
                <c:pt idx="32">
                  <c:v>136</c:v>
                </c:pt>
                <c:pt idx="33">
                  <c:v>173</c:v>
                </c:pt>
                <c:pt idx="34">
                  <c:v>313.75</c:v>
                </c:pt>
                <c:pt idx="35">
                  <c:v>313.75</c:v>
                </c:pt>
                <c:pt idx="36">
                  <c:v>313.75</c:v>
                </c:pt>
                <c:pt idx="37">
                  <c:v>222</c:v>
                </c:pt>
                <c:pt idx="38">
                  <c:v>72</c:v>
                </c:pt>
                <c:pt idx="39">
                  <c:v>305</c:v>
                </c:pt>
                <c:pt idx="40">
                  <c:v>319</c:v>
                </c:pt>
                <c:pt idx="41">
                  <c:v>319</c:v>
                </c:pt>
                <c:pt idx="42">
                  <c:v>319</c:v>
                </c:pt>
                <c:pt idx="43">
                  <c:v>208</c:v>
                </c:pt>
                <c:pt idx="44">
                  <c:v>309</c:v>
                </c:pt>
                <c:pt idx="45">
                  <c:v>242</c:v>
                </c:pt>
                <c:pt idx="46">
                  <c:v>1523</c:v>
                </c:pt>
                <c:pt idx="47">
                  <c:v>1827.5</c:v>
                </c:pt>
                <c:pt idx="48">
                  <c:v>1827.5</c:v>
                </c:pt>
                <c:pt idx="49">
                  <c:v>1827.5</c:v>
                </c:pt>
                <c:pt idx="50">
                  <c:v>1827.5</c:v>
                </c:pt>
                <c:pt idx="51">
                  <c:v>3679</c:v>
                </c:pt>
                <c:pt idx="52">
                  <c:v>0</c:v>
                </c:pt>
                <c:pt idx="53">
                  <c:v>0</c:v>
                </c:pt>
                <c:pt idx="54">
                  <c:v>4765</c:v>
                </c:pt>
                <c:pt idx="55">
                  <c:v>2160.33</c:v>
                </c:pt>
                <c:pt idx="56">
                  <c:v>2160.33</c:v>
                </c:pt>
                <c:pt idx="57">
                  <c:v>2160.33</c:v>
                </c:pt>
                <c:pt idx="58">
                  <c:v>1457</c:v>
                </c:pt>
                <c:pt idx="59">
                  <c:v>1285</c:v>
                </c:pt>
                <c:pt idx="60">
                  <c:v>1205</c:v>
                </c:pt>
                <c:pt idx="62">
                  <c:v>1870.34</c:v>
                </c:pt>
                <c:pt idx="63">
                  <c:v>1870.34</c:v>
                </c:pt>
                <c:pt idx="64">
                  <c:v>1870.34</c:v>
                </c:pt>
                <c:pt idx="65">
                  <c:v>1602</c:v>
                </c:pt>
                <c:pt idx="66">
                  <c:v>1209</c:v>
                </c:pt>
                <c:pt idx="67">
                  <c:v>2023</c:v>
                </c:pt>
                <c:pt idx="68">
                  <c:v>1919</c:v>
                </c:pt>
                <c:pt idx="69">
                  <c:v>914.33</c:v>
                </c:pt>
                <c:pt idx="70">
                  <c:v>914.33</c:v>
                </c:pt>
                <c:pt idx="71">
                  <c:v>914.33</c:v>
                </c:pt>
                <c:pt idx="72">
                  <c:v>3479</c:v>
                </c:pt>
                <c:pt idx="73">
                  <c:v>3407</c:v>
                </c:pt>
                <c:pt idx="74">
                  <c:v>3385</c:v>
                </c:pt>
                <c:pt idx="75">
                  <c:v>2929</c:v>
                </c:pt>
                <c:pt idx="76">
                  <c:v>1545.67</c:v>
                </c:pt>
                <c:pt idx="77">
                  <c:v>1545.67</c:v>
                </c:pt>
                <c:pt idx="78">
                  <c:v>1545.67</c:v>
                </c:pt>
                <c:pt idx="79">
                  <c:v>359.5</c:v>
                </c:pt>
                <c:pt idx="80">
                  <c:v>275</c:v>
                </c:pt>
                <c:pt idx="81">
                  <c:v>564</c:v>
                </c:pt>
                <c:pt idx="82">
                  <c:v>657</c:v>
                </c:pt>
                <c:pt idx="83">
                  <c:v>124.11</c:v>
                </c:pt>
                <c:pt idx="84">
                  <c:v>124.11</c:v>
                </c:pt>
                <c:pt idx="85">
                  <c:v>124.11</c:v>
                </c:pt>
                <c:pt idx="86">
                  <c:v>2659</c:v>
                </c:pt>
                <c:pt idx="87">
                  <c:v>2803</c:v>
                </c:pt>
                <c:pt idx="88">
                  <c:v>2886</c:v>
                </c:pt>
                <c:pt idx="89">
                  <c:v>2155</c:v>
                </c:pt>
                <c:pt idx="90">
                  <c:v>1040.33</c:v>
                </c:pt>
                <c:pt idx="91">
                  <c:v>1040.33</c:v>
                </c:pt>
                <c:pt idx="92">
                  <c:v>1040.33</c:v>
                </c:pt>
                <c:pt idx="93">
                  <c:v>1162</c:v>
                </c:pt>
                <c:pt idx="94">
                  <c:v>1807</c:v>
                </c:pt>
                <c:pt idx="95">
                  <c:v>1282</c:v>
                </c:pt>
                <c:pt idx="96">
                  <c:v>1162</c:v>
                </c:pt>
                <c:pt idx="97">
                  <c:v>782.67</c:v>
                </c:pt>
                <c:pt idx="98">
                  <c:v>782.67</c:v>
                </c:pt>
                <c:pt idx="99">
                  <c:v>782.67</c:v>
                </c:pt>
                <c:pt idx="100">
                  <c:v>478</c:v>
                </c:pt>
                <c:pt idx="101">
                  <c:v>1527</c:v>
                </c:pt>
                <c:pt idx="102">
                  <c:v>882</c:v>
                </c:pt>
                <c:pt idx="103">
                  <c:v>1172</c:v>
                </c:pt>
                <c:pt idx="104">
                  <c:v>535.16</c:v>
                </c:pt>
                <c:pt idx="105">
                  <c:v>535.16</c:v>
                </c:pt>
                <c:pt idx="106">
                  <c:v>535.16</c:v>
                </c:pt>
                <c:pt idx="107">
                  <c:v>175</c:v>
                </c:pt>
                <c:pt idx="108">
                  <c:v>76</c:v>
                </c:pt>
                <c:pt idx="109">
                  <c:v>112</c:v>
                </c:pt>
                <c:pt idx="110">
                  <c:v>431</c:v>
                </c:pt>
                <c:pt idx="111">
                  <c:v>739</c:v>
                </c:pt>
                <c:pt idx="112">
                  <c:v>739</c:v>
                </c:pt>
                <c:pt idx="113">
                  <c:v>739</c:v>
                </c:pt>
                <c:pt idx="114">
                  <c:v>739</c:v>
                </c:pt>
                <c:pt idx="115">
                  <c:v>157</c:v>
                </c:pt>
                <c:pt idx="116">
                  <c:v>89</c:v>
                </c:pt>
                <c:pt idx="117">
                  <c:v>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18536"/>
        <c:axId val="374919112"/>
      </c:lineChart>
      <c:dateAx>
        <c:axId val="374918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9191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491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4918536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C0C0C0">
                <a:gamma/>
                <a:shade val="89020"/>
                <a:invGamma/>
              </a:srgbClr>
            </a:gs>
          </a:gsLst>
          <a:lin ang="5400000" scaled="1"/>
        </a:gradFill>
        <a:ln w="12700">
          <a:solidFill>
            <a:srgbClr val="C0C0C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9178690344067829"/>
          <c:y val="7.9934747145194954E-2"/>
          <c:w val="0.39467935034662238"/>
          <c:h val="3.51814090098655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Edgewood Trap (#1) vs. City Trap Average</a:t>
            </a:r>
          </a:p>
        </c:rich>
      </c:tx>
      <c:layout>
        <c:manualLayout>
          <c:xMode val="edge"/>
          <c:yMode val="edge"/>
          <c:x val="0.3407325194228885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8.9722675367065574E-2"/>
          <c:w val="0.92008879023308165"/>
          <c:h val="0.79445350734094256"/>
        </c:manualLayout>
      </c:layout>
      <c:lineChart>
        <c:grouping val="standard"/>
        <c:varyColors val="0"/>
        <c:ser>
          <c:idx val="0"/>
          <c:order val="0"/>
          <c:tx>
            <c:v>Trap 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'Trap 1'!$T$20:$T$152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39.67</c:v>
                </c:pt>
                <c:pt idx="19">
                  <c:v>39.67</c:v>
                </c:pt>
                <c:pt idx="20">
                  <c:v>39.67</c:v>
                </c:pt>
                <c:pt idx="21">
                  <c:v>20</c:v>
                </c:pt>
                <c:pt idx="22">
                  <c:v>15</c:v>
                </c:pt>
                <c:pt idx="23">
                  <c:v>3</c:v>
                </c:pt>
                <c:pt idx="24">
                  <c:v>11</c:v>
                </c:pt>
                <c:pt idx="25">
                  <c:v>3.67</c:v>
                </c:pt>
                <c:pt idx="26">
                  <c:v>3.67</c:v>
                </c:pt>
                <c:pt idx="27">
                  <c:v>3.67</c:v>
                </c:pt>
                <c:pt idx="28">
                  <c:v>24</c:v>
                </c:pt>
                <c:pt idx="29">
                  <c:v>4</c:v>
                </c:pt>
                <c:pt idx="30">
                  <c:v>4</c:v>
                </c:pt>
                <c:pt idx="31">
                  <c:v>15</c:v>
                </c:pt>
                <c:pt idx="32">
                  <c:v>17.659999999999997</c:v>
                </c:pt>
                <c:pt idx="33">
                  <c:v>17.659999999999997</c:v>
                </c:pt>
                <c:pt idx="34">
                  <c:v>17.659999999999997</c:v>
                </c:pt>
                <c:pt idx="35">
                  <c:v>13</c:v>
                </c:pt>
                <c:pt idx="36">
                  <c:v>13</c:v>
                </c:pt>
                <c:pt idx="37">
                  <c:v>3</c:v>
                </c:pt>
                <c:pt idx="38">
                  <c:v>27</c:v>
                </c:pt>
                <c:pt idx="39">
                  <c:v>27.319999999999993</c:v>
                </c:pt>
                <c:pt idx="40">
                  <c:v>27.319999999999993</c:v>
                </c:pt>
                <c:pt idx="41">
                  <c:v>27.319999999999993</c:v>
                </c:pt>
                <c:pt idx="42">
                  <c:v>16</c:v>
                </c:pt>
                <c:pt idx="43">
                  <c:v>41</c:v>
                </c:pt>
                <c:pt idx="44">
                  <c:v>19</c:v>
                </c:pt>
                <c:pt idx="45">
                  <c:v>103</c:v>
                </c:pt>
                <c:pt idx="46">
                  <c:v>239.5</c:v>
                </c:pt>
                <c:pt idx="47">
                  <c:v>239.5</c:v>
                </c:pt>
                <c:pt idx="48">
                  <c:v>239.5</c:v>
                </c:pt>
                <c:pt idx="49">
                  <c:v>239.5</c:v>
                </c:pt>
                <c:pt idx="50">
                  <c:v>802</c:v>
                </c:pt>
                <c:pt idx="51">
                  <c:v>308</c:v>
                </c:pt>
                <c:pt idx="52">
                  <c:v>396</c:v>
                </c:pt>
                <c:pt idx="53">
                  <c:v>206.63000000000002</c:v>
                </c:pt>
                <c:pt idx="54">
                  <c:v>206.63000000000002</c:v>
                </c:pt>
                <c:pt idx="55">
                  <c:v>206.63000000000002</c:v>
                </c:pt>
                <c:pt idx="56">
                  <c:v>112</c:v>
                </c:pt>
                <c:pt idx="57">
                  <c:v>0</c:v>
                </c:pt>
                <c:pt idx="58">
                  <c:v>136</c:v>
                </c:pt>
                <c:pt idx="59">
                  <c:v>68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129</c:v>
                </c:pt>
                <c:pt idx="64">
                  <c:v>66</c:v>
                </c:pt>
                <c:pt idx="65">
                  <c:v>171</c:v>
                </c:pt>
                <c:pt idx="66">
                  <c:v>91</c:v>
                </c:pt>
                <c:pt idx="67">
                  <c:v>76.319999999999993</c:v>
                </c:pt>
                <c:pt idx="68">
                  <c:v>76.319999999999993</c:v>
                </c:pt>
                <c:pt idx="69">
                  <c:v>76.319999999999993</c:v>
                </c:pt>
                <c:pt idx="70">
                  <c:v>479</c:v>
                </c:pt>
                <c:pt idx="71">
                  <c:v>290</c:v>
                </c:pt>
                <c:pt idx="72">
                  <c:v>566</c:v>
                </c:pt>
                <c:pt idx="73">
                  <c:v>272</c:v>
                </c:pt>
                <c:pt idx="74">
                  <c:v>120.32</c:v>
                </c:pt>
                <c:pt idx="75">
                  <c:v>120.32</c:v>
                </c:pt>
                <c:pt idx="76">
                  <c:v>120.32</c:v>
                </c:pt>
                <c:pt idx="77">
                  <c:v>24</c:v>
                </c:pt>
                <c:pt idx="78">
                  <c:v>19</c:v>
                </c:pt>
                <c:pt idx="79">
                  <c:v>85</c:v>
                </c:pt>
                <c:pt idx="80">
                  <c:v>72</c:v>
                </c:pt>
                <c:pt idx="81">
                  <c:v>39.599999999999994</c:v>
                </c:pt>
                <c:pt idx="82">
                  <c:v>39.599999999999994</c:v>
                </c:pt>
                <c:pt idx="83">
                  <c:v>39.599999999999994</c:v>
                </c:pt>
                <c:pt idx="84">
                  <c:v>498</c:v>
                </c:pt>
                <c:pt idx="85">
                  <c:v>554</c:v>
                </c:pt>
                <c:pt idx="86">
                  <c:v>653</c:v>
                </c:pt>
                <c:pt idx="87">
                  <c:v>538</c:v>
                </c:pt>
                <c:pt idx="88">
                  <c:v>263.66000000000003</c:v>
                </c:pt>
                <c:pt idx="89">
                  <c:v>263.66000000000003</c:v>
                </c:pt>
                <c:pt idx="90">
                  <c:v>263.66000000000003</c:v>
                </c:pt>
                <c:pt idx="91">
                  <c:v>150</c:v>
                </c:pt>
                <c:pt idx="92">
                  <c:v>263</c:v>
                </c:pt>
                <c:pt idx="93">
                  <c:v>202</c:v>
                </c:pt>
                <c:pt idx="94">
                  <c:v>137</c:v>
                </c:pt>
                <c:pt idx="95">
                  <c:v>71.319999999999993</c:v>
                </c:pt>
                <c:pt idx="96">
                  <c:v>71.319999999999993</c:v>
                </c:pt>
                <c:pt idx="97">
                  <c:v>71.319999999999993</c:v>
                </c:pt>
                <c:pt idx="98">
                  <c:v>32</c:v>
                </c:pt>
                <c:pt idx="99">
                  <c:v>144</c:v>
                </c:pt>
                <c:pt idx="100">
                  <c:v>67</c:v>
                </c:pt>
                <c:pt idx="101">
                  <c:v>117</c:v>
                </c:pt>
                <c:pt idx="102">
                  <c:v>40.64</c:v>
                </c:pt>
                <c:pt idx="103">
                  <c:v>40.64</c:v>
                </c:pt>
                <c:pt idx="104">
                  <c:v>40.64</c:v>
                </c:pt>
                <c:pt idx="105">
                  <c:v>15</c:v>
                </c:pt>
                <c:pt idx="106">
                  <c:v>10</c:v>
                </c:pt>
                <c:pt idx="107">
                  <c:v>13</c:v>
                </c:pt>
                <c:pt idx="108">
                  <c:v>14</c:v>
                </c:pt>
                <c:pt idx="109">
                  <c:v>16.5</c:v>
                </c:pt>
                <c:pt idx="110">
                  <c:v>16.5</c:v>
                </c:pt>
                <c:pt idx="111">
                  <c:v>16.5</c:v>
                </c:pt>
                <c:pt idx="112">
                  <c:v>16.5</c:v>
                </c:pt>
                <c:pt idx="113">
                  <c:v>14</c:v>
                </c:pt>
                <c:pt idx="114">
                  <c:v>0</c:v>
                </c:pt>
                <c:pt idx="115">
                  <c:v>2</c:v>
                </c:pt>
                <c:pt idx="116">
                  <c:v>6.67</c:v>
                </c:pt>
                <c:pt idx="117">
                  <c:v>6.67</c:v>
                </c:pt>
                <c:pt idx="118">
                  <c:v>6.67</c:v>
                </c:pt>
                <c:pt idx="119">
                  <c:v>4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'Web Graph Info.'!$A$18:$A$151</c:f>
              <c:numCache>
                <c:formatCode>m/d;@</c:formatCode>
                <c:ptCount val="134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  <c:pt idx="133">
                  <c:v>40812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845640"/>
        <c:axId val="397846216"/>
      </c:lineChart>
      <c:dateAx>
        <c:axId val="397845640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462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784621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5350734094616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4564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6086"/>
          <c:y val="4.2414355628058717E-2"/>
          <c:w val="0.34073251942288801"/>
          <c:h val="3.91517128874438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1108 41st Avenue North Trap (#2) vs. City Trap Average</a:t>
            </a:r>
          </a:p>
        </c:rich>
      </c:tx>
      <c:layout>
        <c:manualLayout>
          <c:xMode val="edge"/>
          <c:yMode val="edge"/>
          <c:x val="0.27524972253050523"/>
          <c:y val="8.156606851551529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2'!$A$20:$A$152</c:f>
              <c:numCache>
                <c:formatCode>m/d;@</c:formatCode>
                <c:ptCount val="133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</c:numCache>
            </c:numRef>
          </c:cat>
          <c:val>
            <c:numRef>
              <c:f>'Trap 2'!$T$20:$T$152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18</c:v>
                </c:pt>
                <c:pt idx="17">
                  <c:v>36</c:v>
                </c:pt>
                <c:pt idx="18">
                  <c:v>42.66</c:v>
                </c:pt>
                <c:pt idx="19">
                  <c:v>0</c:v>
                </c:pt>
                <c:pt idx="20">
                  <c:v>42.66</c:v>
                </c:pt>
                <c:pt idx="21">
                  <c:v>20</c:v>
                </c:pt>
                <c:pt idx="22">
                  <c:v>37</c:v>
                </c:pt>
                <c:pt idx="23">
                  <c:v>11</c:v>
                </c:pt>
                <c:pt idx="24">
                  <c:v>23</c:v>
                </c:pt>
                <c:pt idx="25">
                  <c:v>6.33</c:v>
                </c:pt>
                <c:pt idx="26">
                  <c:v>6.33</c:v>
                </c:pt>
                <c:pt idx="27">
                  <c:v>6.33</c:v>
                </c:pt>
                <c:pt idx="28">
                  <c:v>22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14.33</c:v>
                </c:pt>
                <c:pt idx="33">
                  <c:v>14.33</c:v>
                </c:pt>
                <c:pt idx="34">
                  <c:v>14.33</c:v>
                </c:pt>
                <c:pt idx="35">
                  <c:v>12</c:v>
                </c:pt>
                <c:pt idx="36">
                  <c:v>0</c:v>
                </c:pt>
                <c:pt idx="37">
                  <c:v>2</c:v>
                </c:pt>
                <c:pt idx="38">
                  <c:v>15</c:v>
                </c:pt>
                <c:pt idx="39">
                  <c:v>18.330000000000002</c:v>
                </c:pt>
                <c:pt idx="40">
                  <c:v>18.330000000000002</c:v>
                </c:pt>
                <c:pt idx="41">
                  <c:v>18.330000000000002</c:v>
                </c:pt>
                <c:pt idx="42">
                  <c:v>11</c:v>
                </c:pt>
                <c:pt idx="43">
                  <c:v>26</c:v>
                </c:pt>
                <c:pt idx="44">
                  <c:v>24</c:v>
                </c:pt>
                <c:pt idx="45">
                  <c:v>108</c:v>
                </c:pt>
                <c:pt idx="46">
                  <c:v>279</c:v>
                </c:pt>
                <c:pt idx="47">
                  <c:v>279</c:v>
                </c:pt>
                <c:pt idx="48">
                  <c:v>279</c:v>
                </c:pt>
                <c:pt idx="49">
                  <c:v>279</c:v>
                </c:pt>
                <c:pt idx="50">
                  <c:v>448</c:v>
                </c:pt>
                <c:pt idx="51">
                  <c:v>435</c:v>
                </c:pt>
                <c:pt idx="52">
                  <c:v>259</c:v>
                </c:pt>
                <c:pt idx="53">
                  <c:v>203.31000000000003</c:v>
                </c:pt>
                <c:pt idx="54">
                  <c:v>203.31000000000003</c:v>
                </c:pt>
                <c:pt idx="55">
                  <c:v>203.31000000000003</c:v>
                </c:pt>
                <c:pt idx="56">
                  <c:v>167</c:v>
                </c:pt>
                <c:pt idx="57">
                  <c:v>171</c:v>
                </c:pt>
                <c:pt idx="58">
                  <c:v>124</c:v>
                </c:pt>
                <c:pt idx="59">
                  <c:v>22</c:v>
                </c:pt>
                <c:pt idx="60">
                  <c:v>219.99</c:v>
                </c:pt>
                <c:pt idx="61">
                  <c:v>219.99</c:v>
                </c:pt>
                <c:pt idx="62">
                  <c:v>219.99</c:v>
                </c:pt>
                <c:pt idx="63">
                  <c:v>142</c:v>
                </c:pt>
                <c:pt idx="64">
                  <c:v>67</c:v>
                </c:pt>
                <c:pt idx="65">
                  <c:v>231</c:v>
                </c:pt>
                <c:pt idx="66">
                  <c:v>266</c:v>
                </c:pt>
                <c:pt idx="67">
                  <c:v>34.67</c:v>
                </c:pt>
                <c:pt idx="68">
                  <c:v>34.67</c:v>
                </c:pt>
                <c:pt idx="69">
                  <c:v>34.67</c:v>
                </c:pt>
                <c:pt idx="70">
                  <c:v>110</c:v>
                </c:pt>
                <c:pt idx="71">
                  <c:v>274</c:v>
                </c:pt>
                <c:pt idx="72">
                  <c:v>262</c:v>
                </c:pt>
                <c:pt idx="73">
                  <c:v>224</c:v>
                </c:pt>
                <c:pt idx="74">
                  <c:v>94.99</c:v>
                </c:pt>
                <c:pt idx="75">
                  <c:v>94.99</c:v>
                </c:pt>
                <c:pt idx="76">
                  <c:v>94.99</c:v>
                </c:pt>
                <c:pt idx="77">
                  <c:v>3</c:v>
                </c:pt>
                <c:pt idx="78">
                  <c:v>14</c:v>
                </c:pt>
                <c:pt idx="79">
                  <c:v>32</c:v>
                </c:pt>
                <c:pt idx="80">
                  <c:v>52</c:v>
                </c:pt>
                <c:pt idx="81">
                  <c:v>19.329999999999998</c:v>
                </c:pt>
                <c:pt idx="82">
                  <c:v>19.329999999999998</c:v>
                </c:pt>
                <c:pt idx="83">
                  <c:v>19.329999999999998</c:v>
                </c:pt>
                <c:pt idx="84">
                  <c:v>298</c:v>
                </c:pt>
                <c:pt idx="85">
                  <c:v>142</c:v>
                </c:pt>
                <c:pt idx="86">
                  <c:v>326</c:v>
                </c:pt>
                <c:pt idx="87">
                  <c:v>185</c:v>
                </c:pt>
                <c:pt idx="88">
                  <c:v>62.66</c:v>
                </c:pt>
                <c:pt idx="89">
                  <c:v>62.66</c:v>
                </c:pt>
                <c:pt idx="90">
                  <c:v>62.66</c:v>
                </c:pt>
                <c:pt idx="91">
                  <c:v>109</c:v>
                </c:pt>
                <c:pt idx="92">
                  <c:v>151</c:v>
                </c:pt>
                <c:pt idx="93">
                  <c:v>246</c:v>
                </c:pt>
                <c:pt idx="94">
                  <c:v>139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270</c:v>
                </c:pt>
                <c:pt idx="100">
                  <c:v>130</c:v>
                </c:pt>
                <c:pt idx="101">
                  <c:v>213</c:v>
                </c:pt>
                <c:pt idx="102">
                  <c:v>66.649999999999991</c:v>
                </c:pt>
                <c:pt idx="103">
                  <c:v>66.649999999999991</c:v>
                </c:pt>
                <c:pt idx="104">
                  <c:v>66.649999999999991</c:v>
                </c:pt>
                <c:pt idx="105">
                  <c:v>34</c:v>
                </c:pt>
                <c:pt idx="106">
                  <c:v>8</c:v>
                </c:pt>
                <c:pt idx="107">
                  <c:v>7</c:v>
                </c:pt>
                <c:pt idx="108">
                  <c:v>33</c:v>
                </c:pt>
                <c:pt idx="109">
                  <c:v>34.25</c:v>
                </c:pt>
                <c:pt idx="110">
                  <c:v>34.25</c:v>
                </c:pt>
                <c:pt idx="111">
                  <c:v>34.25</c:v>
                </c:pt>
                <c:pt idx="112">
                  <c:v>34.25</c:v>
                </c:pt>
                <c:pt idx="113">
                  <c:v>28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12</c:v>
                </c:pt>
                <c:pt idx="120">
                  <c:v>9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2011 City Average</c:v>
          </c:tx>
          <c:spPr>
            <a:ln w="25400">
              <a:solidFill>
                <a:srgbClr val="FF00FF"/>
              </a:solidFill>
              <a:prstDash val="solid"/>
            </a:ln>
            <a:effectLst>
              <a:outerShdw blurRad="152400" dist="317500" dir="5400000" sx="90000" sy="-19000" rotWithShape="0">
                <a:prstClr val="black">
                  <a:alpha val="15000"/>
                </a:prstClr>
              </a:outerShdw>
            </a:effectLst>
          </c:spPr>
          <c:marker>
            <c:symbol val="none"/>
          </c:marker>
          <c:cat>
            <c:numRef>
              <c:f>'Trap 2'!$A$20:$A$152</c:f>
              <c:numCache>
                <c:formatCode>m/d;@</c:formatCode>
                <c:ptCount val="133"/>
                <c:pt idx="0">
                  <c:v>40679</c:v>
                </c:pt>
                <c:pt idx="1">
                  <c:v>40680</c:v>
                </c:pt>
                <c:pt idx="2">
                  <c:v>40681</c:v>
                </c:pt>
                <c:pt idx="3">
                  <c:v>40682</c:v>
                </c:pt>
                <c:pt idx="4">
                  <c:v>40683</c:v>
                </c:pt>
                <c:pt idx="5">
                  <c:v>40684</c:v>
                </c:pt>
                <c:pt idx="6">
                  <c:v>40685</c:v>
                </c:pt>
                <c:pt idx="7">
                  <c:v>40686</c:v>
                </c:pt>
                <c:pt idx="8">
                  <c:v>40687</c:v>
                </c:pt>
                <c:pt idx="9">
                  <c:v>40688</c:v>
                </c:pt>
                <c:pt idx="10">
                  <c:v>40689</c:v>
                </c:pt>
                <c:pt idx="11">
                  <c:v>40690</c:v>
                </c:pt>
                <c:pt idx="12">
                  <c:v>40691</c:v>
                </c:pt>
                <c:pt idx="13">
                  <c:v>40692</c:v>
                </c:pt>
                <c:pt idx="14">
                  <c:v>40693</c:v>
                </c:pt>
                <c:pt idx="15">
                  <c:v>40694</c:v>
                </c:pt>
                <c:pt idx="16">
                  <c:v>40695</c:v>
                </c:pt>
                <c:pt idx="17">
                  <c:v>40696</c:v>
                </c:pt>
                <c:pt idx="18">
                  <c:v>40697</c:v>
                </c:pt>
                <c:pt idx="19">
                  <c:v>40698</c:v>
                </c:pt>
                <c:pt idx="20">
                  <c:v>40699</c:v>
                </c:pt>
                <c:pt idx="21">
                  <c:v>40700</c:v>
                </c:pt>
                <c:pt idx="22">
                  <c:v>40701</c:v>
                </c:pt>
                <c:pt idx="23">
                  <c:v>40702</c:v>
                </c:pt>
                <c:pt idx="24">
                  <c:v>40703</c:v>
                </c:pt>
                <c:pt idx="25">
                  <c:v>40704</c:v>
                </c:pt>
                <c:pt idx="26">
                  <c:v>40705</c:v>
                </c:pt>
                <c:pt idx="27">
                  <c:v>40706</c:v>
                </c:pt>
                <c:pt idx="28">
                  <c:v>40707</c:v>
                </c:pt>
                <c:pt idx="29">
                  <c:v>40708</c:v>
                </c:pt>
                <c:pt idx="30">
                  <c:v>40709</c:v>
                </c:pt>
                <c:pt idx="31">
                  <c:v>40710</c:v>
                </c:pt>
                <c:pt idx="32">
                  <c:v>40711</c:v>
                </c:pt>
                <c:pt idx="33">
                  <c:v>40712</c:v>
                </c:pt>
                <c:pt idx="34">
                  <c:v>40713</c:v>
                </c:pt>
                <c:pt idx="35">
                  <c:v>40714</c:v>
                </c:pt>
                <c:pt idx="36">
                  <c:v>40715</c:v>
                </c:pt>
                <c:pt idx="37">
                  <c:v>40716</c:v>
                </c:pt>
                <c:pt idx="38">
                  <c:v>40717</c:v>
                </c:pt>
                <c:pt idx="39">
                  <c:v>40718</c:v>
                </c:pt>
                <c:pt idx="40">
                  <c:v>40719</c:v>
                </c:pt>
                <c:pt idx="41">
                  <c:v>40720</c:v>
                </c:pt>
                <c:pt idx="42">
                  <c:v>40721</c:v>
                </c:pt>
                <c:pt idx="43">
                  <c:v>40722</c:v>
                </c:pt>
                <c:pt idx="44">
                  <c:v>40723</c:v>
                </c:pt>
                <c:pt idx="45">
                  <c:v>40724</c:v>
                </c:pt>
                <c:pt idx="46">
                  <c:v>40725</c:v>
                </c:pt>
                <c:pt idx="47">
                  <c:v>40726</c:v>
                </c:pt>
                <c:pt idx="48">
                  <c:v>40727</c:v>
                </c:pt>
                <c:pt idx="49">
                  <c:v>40728</c:v>
                </c:pt>
                <c:pt idx="50">
                  <c:v>40729</c:v>
                </c:pt>
                <c:pt idx="51">
                  <c:v>40730</c:v>
                </c:pt>
                <c:pt idx="52">
                  <c:v>40731</c:v>
                </c:pt>
                <c:pt idx="53">
                  <c:v>40732</c:v>
                </c:pt>
                <c:pt idx="54">
                  <c:v>40733</c:v>
                </c:pt>
                <c:pt idx="55">
                  <c:v>40734</c:v>
                </c:pt>
                <c:pt idx="56">
                  <c:v>40735</c:v>
                </c:pt>
                <c:pt idx="57">
                  <c:v>40736</c:v>
                </c:pt>
                <c:pt idx="58">
                  <c:v>40737</c:v>
                </c:pt>
                <c:pt idx="59">
                  <c:v>40738</c:v>
                </c:pt>
                <c:pt idx="60">
                  <c:v>40739</c:v>
                </c:pt>
                <c:pt idx="61">
                  <c:v>40740</c:v>
                </c:pt>
                <c:pt idx="62">
                  <c:v>40741</c:v>
                </c:pt>
                <c:pt idx="63">
                  <c:v>40742</c:v>
                </c:pt>
                <c:pt idx="64">
                  <c:v>40743</c:v>
                </c:pt>
                <c:pt idx="65">
                  <c:v>40744</c:v>
                </c:pt>
                <c:pt idx="66">
                  <c:v>40745</c:v>
                </c:pt>
                <c:pt idx="67">
                  <c:v>40746</c:v>
                </c:pt>
                <c:pt idx="68">
                  <c:v>40747</c:v>
                </c:pt>
                <c:pt idx="69">
                  <c:v>40748</c:v>
                </c:pt>
                <c:pt idx="70">
                  <c:v>40749</c:v>
                </c:pt>
                <c:pt idx="71">
                  <c:v>40750</c:v>
                </c:pt>
                <c:pt idx="72">
                  <c:v>40751</c:v>
                </c:pt>
                <c:pt idx="73">
                  <c:v>40752</c:v>
                </c:pt>
                <c:pt idx="74">
                  <c:v>40753</c:v>
                </c:pt>
                <c:pt idx="75">
                  <c:v>40754</c:v>
                </c:pt>
                <c:pt idx="76">
                  <c:v>40755</c:v>
                </c:pt>
                <c:pt idx="77">
                  <c:v>40756</c:v>
                </c:pt>
                <c:pt idx="78">
                  <c:v>40757</c:v>
                </c:pt>
                <c:pt idx="79">
                  <c:v>40758</c:v>
                </c:pt>
                <c:pt idx="80">
                  <c:v>40759</c:v>
                </c:pt>
                <c:pt idx="81">
                  <c:v>40760</c:v>
                </c:pt>
                <c:pt idx="82">
                  <c:v>40761</c:v>
                </c:pt>
                <c:pt idx="83">
                  <c:v>40762</c:v>
                </c:pt>
                <c:pt idx="84">
                  <c:v>40763</c:v>
                </c:pt>
                <c:pt idx="85">
                  <c:v>40764</c:v>
                </c:pt>
                <c:pt idx="86">
                  <c:v>40765</c:v>
                </c:pt>
                <c:pt idx="87">
                  <c:v>40766</c:v>
                </c:pt>
                <c:pt idx="88">
                  <c:v>40767</c:v>
                </c:pt>
                <c:pt idx="89">
                  <c:v>40768</c:v>
                </c:pt>
                <c:pt idx="90">
                  <c:v>40769</c:v>
                </c:pt>
                <c:pt idx="91">
                  <c:v>40770</c:v>
                </c:pt>
                <c:pt idx="92">
                  <c:v>40771</c:v>
                </c:pt>
                <c:pt idx="93">
                  <c:v>40772</c:v>
                </c:pt>
                <c:pt idx="94">
                  <c:v>40773</c:v>
                </c:pt>
                <c:pt idx="95">
                  <c:v>40774</c:v>
                </c:pt>
                <c:pt idx="96">
                  <c:v>40775</c:v>
                </c:pt>
                <c:pt idx="97">
                  <c:v>40776</c:v>
                </c:pt>
                <c:pt idx="98">
                  <c:v>40777</c:v>
                </c:pt>
                <c:pt idx="99">
                  <c:v>40778</c:v>
                </c:pt>
                <c:pt idx="100">
                  <c:v>40779</c:v>
                </c:pt>
                <c:pt idx="101">
                  <c:v>40780</c:v>
                </c:pt>
                <c:pt idx="102">
                  <c:v>40781</c:v>
                </c:pt>
                <c:pt idx="103">
                  <c:v>40782</c:v>
                </c:pt>
                <c:pt idx="104">
                  <c:v>40783</c:v>
                </c:pt>
                <c:pt idx="105">
                  <c:v>40784</c:v>
                </c:pt>
                <c:pt idx="106">
                  <c:v>40785</c:v>
                </c:pt>
                <c:pt idx="107">
                  <c:v>40786</c:v>
                </c:pt>
                <c:pt idx="108">
                  <c:v>40787</c:v>
                </c:pt>
                <c:pt idx="109">
                  <c:v>40788</c:v>
                </c:pt>
                <c:pt idx="110">
                  <c:v>40789</c:v>
                </c:pt>
                <c:pt idx="111">
                  <c:v>40790</c:v>
                </c:pt>
                <c:pt idx="112">
                  <c:v>40791</c:v>
                </c:pt>
                <c:pt idx="113">
                  <c:v>40792</c:v>
                </c:pt>
                <c:pt idx="114">
                  <c:v>40793</c:v>
                </c:pt>
                <c:pt idx="115">
                  <c:v>40794</c:v>
                </c:pt>
                <c:pt idx="116">
                  <c:v>40795</c:v>
                </c:pt>
                <c:pt idx="117">
                  <c:v>40796</c:v>
                </c:pt>
                <c:pt idx="118">
                  <c:v>40797</c:v>
                </c:pt>
                <c:pt idx="119">
                  <c:v>40798</c:v>
                </c:pt>
                <c:pt idx="120">
                  <c:v>40799</c:v>
                </c:pt>
                <c:pt idx="121">
                  <c:v>40800</c:v>
                </c:pt>
                <c:pt idx="122">
                  <c:v>40801</c:v>
                </c:pt>
                <c:pt idx="123">
                  <c:v>40802</c:v>
                </c:pt>
                <c:pt idx="124">
                  <c:v>40803</c:v>
                </c:pt>
                <c:pt idx="125">
                  <c:v>40804</c:v>
                </c:pt>
                <c:pt idx="126">
                  <c:v>40805</c:v>
                </c:pt>
                <c:pt idx="127">
                  <c:v>40806</c:v>
                </c:pt>
                <c:pt idx="128">
                  <c:v>40807</c:v>
                </c:pt>
                <c:pt idx="129">
                  <c:v>40808</c:v>
                </c:pt>
                <c:pt idx="130">
                  <c:v>40809</c:v>
                </c:pt>
                <c:pt idx="131">
                  <c:v>40810</c:v>
                </c:pt>
                <c:pt idx="132">
                  <c:v>40811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849096"/>
        <c:axId val="397849672"/>
      </c:lineChart>
      <c:dateAx>
        <c:axId val="397849096"/>
        <c:scaling>
          <c:orientation val="minMax"/>
          <c:max val="40811"/>
          <c:min val="40668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496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7849672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Female Mosquito</a:t>
                </a:r>
                <a:r>
                  <a:rPr lang="en-US" baseline="0"/>
                  <a:t> </a:t>
                </a: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49096"/>
        <c:crosses val="autoZero"/>
        <c:crossBetween val="between"/>
        <c:majorUnit val="25"/>
        <c:minorUnit val="25"/>
      </c:valAx>
      <c:spPr>
        <a:gradFill>
          <a:gsLst>
            <a:gs pos="0">
              <a:srgbClr val="FF9900">
                <a:gamma/>
                <a:tint val="31765"/>
                <a:invGamma/>
                <a:alpha val="0"/>
              </a:srgbClr>
            </a:gs>
            <a:gs pos="100000">
              <a:srgbClr val="FF9900"/>
            </a:gs>
            <a:gs pos="100000">
              <a:srgbClr val="FF9900"/>
            </a:gs>
            <a:gs pos="100000">
              <a:srgbClr val="FF9900">
                <a:alpha val="0"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19422863488356"/>
          <c:y val="6.1990212071778177E-2"/>
          <c:w val="0.38512763596009147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101 22nd Avenue North Trap (#3) vs. City Trap Average</a:t>
            </a:r>
          </a:p>
        </c:rich>
      </c:tx>
      <c:layout>
        <c:manualLayout>
          <c:xMode val="edge"/>
          <c:yMode val="edge"/>
          <c:x val="0.2663706992231203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912555603137114E-2"/>
          <c:y val="9.5248693575465226E-2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3'!$T$9:$T$133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</c:v>
                </c:pt>
                <c:pt idx="27">
                  <c:v>2</c:v>
                </c:pt>
                <c:pt idx="28">
                  <c:v>7</c:v>
                </c:pt>
                <c:pt idx="29">
                  <c:v>32.67</c:v>
                </c:pt>
                <c:pt idx="30">
                  <c:v>32.67</c:v>
                </c:pt>
                <c:pt idx="31">
                  <c:v>32.67</c:v>
                </c:pt>
                <c:pt idx="32">
                  <c:v>7</c:v>
                </c:pt>
                <c:pt idx="33">
                  <c:v>10</c:v>
                </c:pt>
                <c:pt idx="34">
                  <c:v>0</c:v>
                </c:pt>
                <c:pt idx="35">
                  <c:v>16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34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18.990000000000002</c:v>
                </c:pt>
                <c:pt idx="44">
                  <c:v>18.990000000000002</c:v>
                </c:pt>
                <c:pt idx="45">
                  <c:v>18.990000000000002</c:v>
                </c:pt>
                <c:pt idx="46">
                  <c:v>3</c:v>
                </c:pt>
                <c:pt idx="47">
                  <c:v>0</c:v>
                </c:pt>
                <c:pt idx="48">
                  <c:v>5</c:v>
                </c:pt>
                <c:pt idx="49">
                  <c:v>9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5</c:v>
                </c:pt>
                <c:pt idx="54">
                  <c:v>6</c:v>
                </c:pt>
                <c:pt idx="55">
                  <c:v>10</c:v>
                </c:pt>
                <c:pt idx="56">
                  <c:v>119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91</c:v>
                </c:pt>
                <c:pt idx="62">
                  <c:v>183</c:v>
                </c:pt>
                <c:pt idx="63">
                  <c:v>36</c:v>
                </c:pt>
                <c:pt idx="64">
                  <c:v>44.319999999999993</c:v>
                </c:pt>
                <c:pt idx="65">
                  <c:v>44.319999999999993</c:v>
                </c:pt>
                <c:pt idx="66">
                  <c:v>44.319999999999993</c:v>
                </c:pt>
                <c:pt idx="67">
                  <c:v>18</c:v>
                </c:pt>
                <c:pt idx="68">
                  <c:v>37</c:v>
                </c:pt>
                <c:pt idx="69">
                  <c:v>19</c:v>
                </c:pt>
                <c:pt idx="70">
                  <c:v>13</c:v>
                </c:pt>
                <c:pt idx="71">
                  <c:v>46.989999999999995</c:v>
                </c:pt>
                <c:pt idx="72">
                  <c:v>46.989999999999995</c:v>
                </c:pt>
                <c:pt idx="73">
                  <c:v>46.989999999999995</c:v>
                </c:pt>
                <c:pt idx="74">
                  <c:v>0</c:v>
                </c:pt>
                <c:pt idx="75">
                  <c:v>16</c:v>
                </c:pt>
                <c:pt idx="76">
                  <c:v>43</c:v>
                </c:pt>
                <c:pt idx="77">
                  <c:v>30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27</c:v>
                </c:pt>
                <c:pt idx="82">
                  <c:v>31</c:v>
                </c:pt>
                <c:pt idx="83">
                  <c:v>76</c:v>
                </c:pt>
                <c:pt idx="84">
                  <c:v>68</c:v>
                </c:pt>
                <c:pt idx="85">
                  <c:v>20.75</c:v>
                </c:pt>
                <c:pt idx="86">
                  <c:v>21.75</c:v>
                </c:pt>
                <c:pt idx="87">
                  <c:v>22.75</c:v>
                </c:pt>
                <c:pt idx="88">
                  <c:v>23.75</c:v>
                </c:pt>
                <c:pt idx="89">
                  <c:v>12</c:v>
                </c:pt>
                <c:pt idx="90">
                  <c:v>8</c:v>
                </c:pt>
                <c:pt idx="91">
                  <c:v>27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74</c:v>
                </c:pt>
                <c:pt idx="96">
                  <c:v>90</c:v>
                </c:pt>
                <c:pt idx="97">
                  <c:v>109</c:v>
                </c:pt>
                <c:pt idx="98">
                  <c:v>32</c:v>
                </c:pt>
                <c:pt idx="99">
                  <c:v>12.33</c:v>
                </c:pt>
                <c:pt idx="100">
                  <c:v>12.33</c:v>
                </c:pt>
                <c:pt idx="101">
                  <c:v>12.33</c:v>
                </c:pt>
                <c:pt idx="102">
                  <c:v>25</c:v>
                </c:pt>
                <c:pt idx="103">
                  <c:v>58</c:v>
                </c:pt>
                <c:pt idx="104">
                  <c:v>37</c:v>
                </c:pt>
                <c:pt idx="105">
                  <c:v>27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40</c:v>
                </c:pt>
                <c:pt idx="110">
                  <c:v>89</c:v>
                </c:pt>
                <c:pt idx="111">
                  <c:v>49</c:v>
                </c:pt>
                <c:pt idx="112">
                  <c:v>50</c:v>
                </c:pt>
                <c:pt idx="113">
                  <c:v>13.98</c:v>
                </c:pt>
                <c:pt idx="114">
                  <c:v>13.98</c:v>
                </c:pt>
                <c:pt idx="115">
                  <c:v>13.98</c:v>
                </c:pt>
                <c:pt idx="116">
                  <c:v>4</c:v>
                </c:pt>
                <c:pt idx="117">
                  <c:v>2</c:v>
                </c:pt>
                <c:pt idx="118">
                  <c:v>1</c:v>
                </c:pt>
                <c:pt idx="119">
                  <c:v>12</c:v>
                </c:pt>
                <c:pt idx="120">
                  <c:v>8.25</c:v>
                </c:pt>
                <c:pt idx="121">
                  <c:v>8.25</c:v>
                </c:pt>
                <c:pt idx="122">
                  <c:v>8.25</c:v>
                </c:pt>
                <c:pt idx="123">
                  <c:v>8.25</c:v>
                </c:pt>
                <c:pt idx="12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851400"/>
        <c:axId val="397851976"/>
      </c:lineChart>
      <c:dateAx>
        <c:axId val="397851400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19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785197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140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egendEntry>
        <c:idx val="1"/>
        <c:txPr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516093229748724"/>
          <c:y val="6.6884176182707977E-2"/>
          <c:w val="0.26392896781358954"/>
          <c:h val="3.51868740714104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1319 12th St. N Trap (#4) vs. City Trap Average</a:t>
            </a:r>
          </a:p>
        </c:rich>
      </c:tx>
      <c:layout>
        <c:manualLayout>
          <c:xMode val="edge"/>
          <c:yMode val="edge"/>
          <c:x val="0.30188679245289496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703099510603794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4'!$A$9:$A$132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4'!$T$9:$T$135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11.99</c:v>
                </c:pt>
                <c:pt idx="30">
                  <c:v>11.99</c:v>
                </c:pt>
                <c:pt idx="31">
                  <c:v>11.99</c:v>
                </c:pt>
                <c:pt idx="32">
                  <c:v>12</c:v>
                </c:pt>
                <c:pt idx="33">
                  <c:v>22</c:v>
                </c:pt>
                <c:pt idx="34">
                  <c:v>4</c:v>
                </c:pt>
                <c:pt idx="35">
                  <c:v>9</c:v>
                </c:pt>
                <c:pt idx="36">
                  <c:v>10.33</c:v>
                </c:pt>
                <c:pt idx="37">
                  <c:v>10.33</c:v>
                </c:pt>
                <c:pt idx="38">
                  <c:v>10.33</c:v>
                </c:pt>
                <c:pt idx="39">
                  <c:v>26</c:v>
                </c:pt>
                <c:pt idx="40">
                  <c:v>15</c:v>
                </c:pt>
                <c:pt idx="41">
                  <c:v>8</c:v>
                </c:pt>
                <c:pt idx="42">
                  <c:v>15</c:v>
                </c:pt>
                <c:pt idx="43">
                  <c:v>16.010000000000002</c:v>
                </c:pt>
                <c:pt idx="44">
                  <c:v>16.010000000000002</c:v>
                </c:pt>
                <c:pt idx="45">
                  <c:v>16.010000000000002</c:v>
                </c:pt>
                <c:pt idx="46">
                  <c:v>12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11.33</c:v>
                </c:pt>
                <c:pt idx="51">
                  <c:v>11.33</c:v>
                </c:pt>
                <c:pt idx="52">
                  <c:v>11.33</c:v>
                </c:pt>
                <c:pt idx="53">
                  <c:v>6</c:v>
                </c:pt>
                <c:pt idx="54">
                  <c:v>13</c:v>
                </c:pt>
                <c:pt idx="55">
                  <c:v>8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180</c:v>
                </c:pt>
                <c:pt idx="62">
                  <c:v>309</c:v>
                </c:pt>
                <c:pt idx="63">
                  <c:v>141</c:v>
                </c:pt>
                <c:pt idx="64">
                  <c:v>69.309999999999988</c:v>
                </c:pt>
                <c:pt idx="65">
                  <c:v>69.309999999999988</c:v>
                </c:pt>
                <c:pt idx="66">
                  <c:v>69.309999999999988</c:v>
                </c:pt>
                <c:pt idx="67">
                  <c:v>69</c:v>
                </c:pt>
                <c:pt idx="68">
                  <c:v>51</c:v>
                </c:pt>
                <c:pt idx="69">
                  <c:v>13</c:v>
                </c:pt>
                <c:pt idx="70">
                  <c:v>8</c:v>
                </c:pt>
                <c:pt idx="71">
                  <c:v>84.32</c:v>
                </c:pt>
                <c:pt idx="72">
                  <c:v>84.32</c:v>
                </c:pt>
                <c:pt idx="73">
                  <c:v>84.32</c:v>
                </c:pt>
                <c:pt idx="74">
                  <c:v>71</c:v>
                </c:pt>
                <c:pt idx="75">
                  <c:v>23</c:v>
                </c:pt>
                <c:pt idx="76">
                  <c:v>100</c:v>
                </c:pt>
                <c:pt idx="77">
                  <c:v>34</c:v>
                </c:pt>
                <c:pt idx="78">
                  <c:v>41.33</c:v>
                </c:pt>
                <c:pt idx="79">
                  <c:v>41.33</c:v>
                </c:pt>
                <c:pt idx="80">
                  <c:v>41.33</c:v>
                </c:pt>
                <c:pt idx="81">
                  <c:v>102</c:v>
                </c:pt>
                <c:pt idx="82">
                  <c:v>68</c:v>
                </c:pt>
                <c:pt idx="83">
                  <c:v>178</c:v>
                </c:pt>
                <c:pt idx="84">
                  <c:v>179</c:v>
                </c:pt>
                <c:pt idx="85">
                  <c:v>65.319999999999993</c:v>
                </c:pt>
                <c:pt idx="86">
                  <c:v>65.319999999999993</c:v>
                </c:pt>
                <c:pt idx="87">
                  <c:v>65.319999999999993</c:v>
                </c:pt>
                <c:pt idx="88">
                  <c:v>23</c:v>
                </c:pt>
                <c:pt idx="89">
                  <c:v>17</c:v>
                </c:pt>
                <c:pt idx="90">
                  <c:v>13</c:v>
                </c:pt>
                <c:pt idx="91">
                  <c:v>15</c:v>
                </c:pt>
                <c:pt idx="92">
                  <c:v>13.3</c:v>
                </c:pt>
                <c:pt idx="93">
                  <c:v>13.3</c:v>
                </c:pt>
                <c:pt idx="94">
                  <c:v>13.3</c:v>
                </c:pt>
                <c:pt idx="95">
                  <c:v>135</c:v>
                </c:pt>
                <c:pt idx="96">
                  <c:v>362</c:v>
                </c:pt>
                <c:pt idx="97">
                  <c:v>215</c:v>
                </c:pt>
                <c:pt idx="98">
                  <c:v>98</c:v>
                </c:pt>
                <c:pt idx="99">
                  <c:v>27.319999999999997</c:v>
                </c:pt>
                <c:pt idx="100">
                  <c:v>27.319999999999997</c:v>
                </c:pt>
                <c:pt idx="101">
                  <c:v>27.319999999999997</c:v>
                </c:pt>
                <c:pt idx="102">
                  <c:v>39</c:v>
                </c:pt>
                <c:pt idx="103">
                  <c:v>99</c:v>
                </c:pt>
                <c:pt idx="104">
                  <c:v>37</c:v>
                </c:pt>
                <c:pt idx="105">
                  <c:v>87</c:v>
                </c:pt>
                <c:pt idx="106">
                  <c:v>33.659999999999997</c:v>
                </c:pt>
                <c:pt idx="107">
                  <c:v>33.659999999999997</c:v>
                </c:pt>
                <c:pt idx="108">
                  <c:v>33.659999999999997</c:v>
                </c:pt>
                <c:pt idx="109">
                  <c:v>16</c:v>
                </c:pt>
                <c:pt idx="110">
                  <c:v>118</c:v>
                </c:pt>
                <c:pt idx="111">
                  <c:v>88</c:v>
                </c:pt>
                <c:pt idx="112">
                  <c:v>23</c:v>
                </c:pt>
                <c:pt idx="113">
                  <c:v>31.650000000000002</c:v>
                </c:pt>
                <c:pt idx="114">
                  <c:v>31.650000000000002</c:v>
                </c:pt>
                <c:pt idx="115">
                  <c:v>31.650000000000002</c:v>
                </c:pt>
                <c:pt idx="116">
                  <c:v>14</c:v>
                </c:pt>
                <c:pt idx="117">
                  <c:v>1</c:v>
                </c:pt>
                <c:pt idx="118">
                  <c:v>2</c:v>
                </c:pt>
                <c:pt idx="119">
                  <c:v>65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3</c:v>
                </c:pt>
                <c:pt idx="125">
                  <c:v>3</c:v>
                </c:pt>
                <c:pt idx="126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76712"/>
        <c:axId val="397977288"/>
      </c:lineChart>
      <c:dateAx>
        <c:axId val="397976712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7728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797728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7671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1990212071778177E-2"/>
          <c:w val="0.29633740288568688"/>
          <c:h val="3.91517128874434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GPK 1602 43rd Street NW Trap (#5) vs. City Trap Average</a:t>
            </a:r>
          </a:p>
        </c:rich>
      </c:tx>
      <c:layout>
        <c:manualLayout>
          <c:xMode val="edge"/>
          <c:yMode val="edge"/>
          <c:x val="0.25749167591568156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"/>
        </c:manualLayout>
      </c:layout>
      <c:lineChart>
        <c:grouping val="standard"/>
        <c:varyColors val="0"/>
        <c:ser>
          <c:idx val="0"/>
          <c:order val="0"/>
          <c:tx>
            <c:v>Trap 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5'!$A$9:$A$132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5'!$T$9:$T$132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4.33</c:v>
                </c:pt>
                <c:pt idx="30">
                  <c:v>4.33</c:v>
                </c:pt>
                <c:pt idx="31">
                  <c:v>4.33</c:v>
                </c:pt>
                <c:pt idx="32">
                  <c:v>14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5</c:v>
                </c:pt>
                <c:pt idx="43">
                  <c:v>7.33</c:v>
                </c:pt>
                <c:pt idx="44">
                  <c:v>7.33</c:v>
                </c:pt>
                <c:pt idx="45">
                  <c:v>7.33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0</c:v>
                </c:pt>
                <c:pt idx="56">
                  <c:v>31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129</c:v>
                </c:pt>
                <c:pt idx="62">
                  <c:v>112</c:v>
                </c:pt>
                <c:pt idx="63">
                  <c:v>41</c:v>
                </c:pt>
                <c:pt idx="64">
                  <c:v>31.99</c:v>
                </c:pt>
                <c:pt idx="65">
                  <c:v>31.99</c:v>
                </c:pt>
                <c:pt idx="66">
                  <c:v>31.99</c:v>
                </c:pt>
                <c:pt idx="67">
                  <c:v>31</c:v>
                </c:pt>
                <c:pt idx="68">
                  <c:v>20</c:v>
                </c:pt>
                <c:pt idx="69">
                  <c:v>4</c:v>
                </c:pt>
                <c:pt idx="70">
                  <c:v>0</c:v>
                </c:pt>
                <c:pt idx="71">
                  <c:v>30.32</c:v>
                </c:pt>
                <c:pt idx="72">
                  <c:v>30.32</c:v>
                </c:pt>
                <c:pt idx="73">
                  <c:v>0</c:v>
                </c:pt>
                <c:pt idx="74">
                  <c:v>21</c:v>
                </c:pt>
                <c:pt idx="75">
                  <c:v>12</c:v>
                </c:pt>
                <c:pt idx="76">
                  <c:v>20</c:v>
                </c:pt>
                <c:pt idx="77">
                  <c:v>28</c:v>
                </c:pt>
                <c:pt idx="78">
                  <c:v>19.659999999999997</c:v>
                </c:pt>
                <c:pt idx="79">
                  <c:v>19.659999999999997</c:v>
                </c:pt>
                <c:pt idx="80">
                  <c:v>19.659999999999997</c:v>
                </c:pt>
                <c:pt idx="81">
                  <c:v>70</c:v>
                </c:pt>
                <c:pt idx="82">
                  <c:v>65</c:v>
                </c:pt>
                <c:pt idx="83">
                  <c:v>36</c:v>
                </c:pt>
                <c:pt idx="84">
                  <c:v>48</c:v>
                </c:pt>
                <c:pt idx="85">
                  <c:v>18.989999999999995</c:v>
                </c:pt>
                <c:pt idx="86">
                  <c:v>18.989999999999995</c:v>
                </c:pt>
                <c:pt idx="87">
                  <c:v>18.989999999999995</c:v>
                </c:pt>
                <c:pt idx="88">
                  <c:v>9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12.9</c:v>
                </c:pt>
                <c:pt idx="93">
                  <c:v>12.9</c:v>
                </c:pt>
                <c:pt idx="94">
                  <c:v>12.9</c:v>
                </c:pt>
                <c:pt idx="95">
                  <c:v>11</c:v>
                </c:pt>
                <c:pt idx="96">
                  <c:v>35</c:v>
                </c:pt>
                <c:pt idx="97">
                  <c:v>17</c:v>
                </c:pt>
                <c:pt idx="98">
                  <c:v>56</c:v>
                </c:pt>
                <c:pt idx="99">
                  <c:v>15.99</c:v>
                </c:pt>
                <c:pt idx="100">
                  <c:v>15.99</c:v>
                </c:pt>
                <c:pt idx="101">
                  <c:v>15.99</c:v>
                </c:pt>
                <c:pt idx="102">
                  <c:v>4</c:v>
                </c:pt>
                <c:pt idx="103">
                  <c:v>11</c:v>
                </c:pt>
                <c:pt idx="104">
                  <c:v>12</c:v>
                </c:pt>
                <c:pt idx="105">
                  <c:v>20</c:v>
                </c:pt>
                <c:pt idx="106">
                  <c:v>10.66</c:v>
                </c:pt>
                <c:pt idx="107">
                  <c:v>10.66</c:v>
                </c:pt>
                <c:pt idx="108">
                  <c:v>10.66</c:v>
                </c:pt>
                <c:pt idx="109">
                  <c:v>17</c:v>
                </c:pt>
                <c:pt idx="110">
                  <c:v>6</c:v>
                </c:pt>
                <c:pt idx="111">
                  <c:v>8</c:v>
                </c:pt>
                <c:pt idx="112">
                  <c:v>5</c:v>
                </c:pt>
                <c:pt idx="113">
                  <c:v>6.65</c:v>
                </c:pt>
                <c:pt idx="114">
                  <c:v>6.65</c:v>
                </c:pt>
                <c:pt idx="115">
                  <c:v>6.65</c:v>
                </c:pt>
                <c:pt idx="116">
                  <c:v>2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79016"/>
        <c:axId val="397979592"/>
      </c:lineChart>
      <c:dateAx>
        <c:axId val="397979016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795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797959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7901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071032186463653"/>
          <c:y val="9.2985318107667747E-2"/>
          <c:w val="0.296337402885686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1029 29th St. N Trap (#6) vs. City Trap Average</a:t>
            </a:r>
          </a:p>
        </c:rich>
      </c:tx>
      <c:layout>
        <c:manualLayout>
          <c:xMode val="edge"/>
          <c:yMode val="edge"/>
          <c:x val="0.30188679245289496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4174478190334E-2"/>
          <c:y val="0.1332771748126079"/>
          <c:w val="0.92452830188679247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6'!$A$10:$A$133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6'!$T$10:$T$134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4</c:v>
                </c:pt>
                <c:pt idx="27">
                  <c:v>11</c:v>
                </c:pt>
                <c:pt idx="28">
                  <c:v>16</c:v>
                </c:pt>
                <c:pt idx="29">
                  <c:v>56.66</c:v>
                </c:pt>
                <c:pt idx="30">
                  <c:v>56.66</c:v>
                </c:pt>
                <c:pt idx="31">
                  <c:v>56.66</c:v>
                </c:pt>
                <c:pt idx="32">
                  <c:v>24</c:v>
                </c:pt>
                <c:pt idx="33">
                  <c:v>37</c:v>
                </c:pt>
                <c:pt idx="34">
                  <c:v>37</c:v>
                </c:pt>
                <c:pt idx="35">
                  <c:v>32</c:v>
                </c:pt>
                <c:pt idx="36">
                  <c:v>32.67</c:v>
                </c:pt>
                <c:pt idx="37">
                  <c:v>32.67</c:v>
                </c:pt>
                <c:pt idx="38">
                  <c:v>32.67</c:v>
                </c:pt>
                <c:pt idx="39">
                  <c:v>69</c:v>
                </c:pt>
                <c:pt idx="40">
                  <c:v>15</c:v>
                </c:pt>
                <c:pt idx="41">
                  <c:v>14</c:v>
                </c:pt>
                <c:pt idx="42">
                  <c:v>16</c:v>
                </c:pt>
                <c:pt idx="43">
                  <c:v>38.33</c:v>
                </c:pt>
                <c:pt idx="44">
                  <c:v>38.33</c:v>
                </c:pt>
                <c:pt idx="45">
                  <c:v>38.33</c:v>
                </c:pt>
                <c:pt idx="46">
                  <c:v>23</c:v>
                </c:pt>
                <c:pt idx="47">
                  <c:v>6</c:v>
                </c:pt>
                <c:pt idx="48">
                  <c:v>10</c:v>
                </c:pt>
                <c:pt idx="49">
                  <c:v>62</c:v>
                </c:pt>
                <c:pt idx="50">
                  <c:v>38.319999999999993</c:v>
                </c:pt>
                <c:pt idx="51">
                  <c:v>38.319999999999993</c:v>
                </c:pt>
                <c:pt idx="52">
                  <c:v>38.319999999999993</c:v>
                </c:pt>
                <c:pt idx="53">
                  <c:v>27</c:v>
                </c:pt>
                <c:pt idx="54">
                  <c:v>62</c:v>
                </c:pt>
                <c:pt idx="55">
                  <c:v>39</c:v>
                </c:pt>
                <c:pt idx="56">
                  <c:v>186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344</c:v>
                </c:pt>
                <c:pt idx="62">
                  <c:v>342</c:v>
                </c:pt>
                <c:pt idx="63">
                  <c:v>206</c:v>
                </c:pt>
                <c:pt idx="64">
                  <c:v>177.98000000000002</c:v>
                </c:pt>
                <c:pt idx="65">
                  <c:v>177.98000000000002</c:v>
                </c:pt>
                <c:pt idx="66">
                  <c:v>177.98000000000002</c:v>
                </c:pt>
                <c:pt idx="67">
                  <c:v>227</c:v>
                </c:pt>
                <c:pt idx="68">
                  <c:v>112</c:v>
                </c:pt>
                <c:pt idx="69">
                  <c:v>81</c:v>
                </c:pt>
                <c:pt idx="70">
                  <c:v>24</c:v>
                </c:pt>
                <c:pt idx="71">
                  <c:v>127.99</c:v>
                </c:pt>
                <c:pt idx="72">
                  <c:v>127.99</c:v>
                </c:pt>
                <c:pt idx="73">
                  <c:v>127.99</c:v>
                </c:pt>
                <c:pt idx="74">
                  <c:v>88</c:v>
                </c:pt>
                <c:pt idx="75">
                  <c:v>87</c:v>
                </c:pt>
                <c:pt idx="76">
                  <c:v>298</c:v>
                </c:pt>
                <c:pt idx="77">
                  <c:v>109</c:v>
                </c:pt>
                <c:pt idx="78">
                  <c:v>124.34</c:v>
                </c:pt>
                <c:pt idx="79">
                  <c:v>124.34</c:v>
                </c:pt>
                <c:pt idx="80">
                  <c:v>124.34</c:v>
                </c:pt>
                <c:pt idx="81">
                  <c:v>241</c:v>
                </c:pt>
                <c:pt idx="82">
                  <c:v>171</c:v>
                </c:pt>
                <c:pt idx="83">
                  <c:v>449</c:v>
                </c:pt>
                <c:pt idx="84">
                  <c:v>305</c:v>
                </c:pt>
                <c:pt idx="85">
                  <c:v>120.97999999999999</c:v>
                </c:pt>
                <c:pt idx="86">
                  <c:v>120.97999999999999</c:v>
                </c:pt>
                <c:pt idx="87">
                  <c:v>120.97999999999999</c:v>
                </c:pt>
                <c:pt idx="88">
                  <c:v>42</c:v>
                </c:pt>
                <c:pt idx="89">
                  <c:v>45</c:v>
                </c:pt>
                <c:pt idx="90">
                  <c:v>87</c:v>
                </c:pt>
                <c:pt idx="91">
                  <c:v>45</c:v>
                </c:pt>
                <c:pt idx="92">
                  <c:v>47.259999999999991</c:v>
                </c:pt>
                <c:pt idx="93">
                  <c:v>47.259999999999991</c:v>
                </c:pt>
                <c:pt idx="94">
                  <c:v>47.259999999999991</c:v>
                </c:pt>
                <c:pt idx="95">
                  <c:v>506</c:v>
                </c:pt>
                <c:pt idx="96">
                  <c:v>656</c:v>
                </c:pt>
                <c:pt idx="97">
                  <c:v>337</c:v>
                </c:pt>
                <c:pt idx="98">
                  <c:v>507</c:v>
                </c:pt>
                <c:pt idx="99">
                  <c:v>223.65000000000003</c:v>
                </c:pt>
                <c:pt idx="100">
                  <c:v>223.65000000000003</c:v>
                </c:pt>
                <c:pt idx="101">
                  <c:v>223.65000000000003</c:v>
                </c:pt>
                <c:pt idx="102">
                  <c:v>245</c:v>
                </c:pt>
                <c:pt idx="103">
                  <c:v>543</c:v>
                </c:pt>
                <c:pt idx="104">
                  <c:v>84</c:v>
                </c:pt>
                <c:pt idx="105">
                  <c:v>95</c:v>
                </c:pt>
                <c:pt idx="106">
                  <c:v>108.66</c:v>
                </c:pt>
                <c:pt idx="107">
                  <c:v>108.66</c:v>
                </c:pt>
                <c:pt idx="108">
                  <c:v>108.66</c:v>
                </c:pt>
                <c:pt idx="109">
                  <c:v>55</c:v>
                </c:pt>
                <c:pt idx="110">
                  <c:v>287</c:v>
                </c:pt>
                <c:pt idx="111">
                  <c:v>150</c:v>
                </c:pt>
                <c:pt idx="112">
                  <c:v>199</c:v>
                </c:pt>
                <c:pt idx="113">
                  <c:v>102.30999999999999</c:v>
                </c:pt>
                <c:pt idx="114">
                  <c:v>102.30999999999999</c:v>
                </c:pt>
                <c:pt idx="115">
                  <c:v>102.30999999999999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85</c:v>
                </c:pt>
                <c:pt idx="120">
                  <c:v>12.25</c:v>
                </c:pt>
                <c:pt idx="121">
                  <c:v>12.25</c:v>
                </c:pt>
                <c:pt idx="122">
                  <c:v>12.25</c:v>
                </c:pt>
                <c:pt idx="123">
                  <c:v>12.25</c:v>
                </c:pt>
                <c:pt idx="12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81320"/>
        <c:axId val="397981896"/>
      </c:lineChart>
      <c:dateAx>
        <c:axId val="397981320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818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798189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8132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960044395116536"/>
          <c:y val="6.362153344208811E-2"/>
          <c:w val="0.29633740288568688"/>
          <c:h val="3.9151712887442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Oak</a:t>
            </a:r>
            <a:r>
              <a:rPr lang="en-US" baseline="0"/>
              <a:t> Grove Park</a:t>
            </a:r>
            <a:r>
              <a:rPr lang="en-US"/>
              <a:t>Trap (#7) vs. City Trap Average</a:t>
            </a:r>
          </a:p>
        </c:rich>
      </c:tx>
      <c:layout>
        <c:manualLayout>
          <c:xMode val="edge"/>
          <c:yMode val="edge"/>
          <c:x val="0.3052164261931187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"/>
        </c:manualLayout>
      </c:layout>
      <c:lineChart>
        <c:grouping val="standard"/>
        <c:varyColors val="0"/>
        <c:ser>
          <c:idx val="0"/>
          <c:order val="0"/>
          <c:tx>
            <c:v>Trap 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7'!$A$9:$A$132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7'!$T$9:$T$132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12.66</c:v>
                </c:pt>
                <c:pt idx="30">
                  <c:v>12.66</c:v>
                </c:pt>
                <c:pt idx="31">
                  <c:v>12.66</c:v>
                </c:pt>
                <c:pt idx="32">
                  <c:v>65</c:v>
                </c:pt>
                <c:pt idx="33">
                  <c:v>88</c:v>
                </c:pt>
                <c:pt idx="34">
                  <c:v>35</c:v>
                </c:pt>
                <c:pt idx="35">
                  <c:v>32</c:v>
                </c:pt>
                <c:pt idx="36">
                  <c:v>37.010000000000005</c:v>
                </c:pt>
                <c:pt idx="37">
                  <c:v>37.010000000000005</c:v>
                </c:pt>
                <c:pt idx="38">
                  <c:v>37.010000000000005</c:v>
                </c:pt>
                <c:pt idx="39">
                  <c:v>178</c:v>
                </c:pt>
                <c:pt idx="40">
                  <c:v>66</c:v>
                </c:pt>
                <c:pt idx="41">
                  <c:v>42</c:v>
                </c:pt>
                <c:pt idx="42">
                  <c:v>0</c:v>
                </c:pt>
                <c:pt idx="43">
                  <c:v>61.319999999999993</c:v>
                </c:pt>
                <c:pt idx="44">
                  <c:v>61.319999999999993</c:v>
                </c:pt>
                <c:pt idx="45">
                  <c:v>61.319999999999993</c:v>
                </c:pt>
                <c:pt idx="46">
                  <c:v>47</c:v>
                </c:pt>
                <c:pt idx="47">
                  <c:v>16</c:v>
                </c:pt>
                <c:pt idx="48">
                  <c:v>4</c:v>
                </c:pt>
                <c:pt idx="49">
                  <c:v>47</c:v>
                </c:pt>
                <c:pt idx="50">
                  <c:v>63.34</c:v>
                </c:pt>
                <c:pt idx="51">
                  <c:v>63.34</c:v>
                </c:pt>
                <c:pt idx="52">
                  <c:v>63.34</c:v>
                </c:pt>
                <c:pt idx="53">
                  <c:v>45</c:v>
                </c:pt>
                <c:pt idx="54">
                  <c:v>0</c:v>
                </c:pt>
                <c:pt idx="55">
                  <c:v>42</c:v>
                </c:pt>
                <c:pt idx="56">
                  <c:v>213</c:v>
                </c:pt>
                <c:pt idx="57">
                  <c:v>325.5</c:v>
                </c:pt>
                <c:pt idx="58">
                  <c:v>325.5</c:v>
                </c:pt>
                <c:pt idx="59">
                  <c:v>325.5</c:v>
                </c:pt>
                <c:pt idx="60">
                  <c:v>325.5</c:v>
                </c:pt>
                <c:pt idx="61">
                  <c:v>460</c:v>
                </c:pt>
                <c:pt idx="62">
                  <c:v>1352</c:v>
                </c:pt>
                <c:pt idx="63">
                  <c:v>688</c:v>
                </c:pt>
                <c:pt idx="64">
                  <c:v>493.32</c:v>
                </c:pt>
                <c:pt idx="65">
                  <c:v>493.32</c:v>
                </c:pt>
                <c:pt idx="66">
                  <c:v>493.32</c:v>
                </c:pt>
                <c:pt idx="67">
                  <c:v>83</c:v>
                </c:pt>
                <c:pt idx="68">
                  <c:v>362</c:v>
                </c:pt>
                <c:pt idx="69">
                  <c:v>314</c:v>
                </c:pt>
                <c:pt idx="70">
                  <c:v>138</c:v>
                </c:pt>
                <c:pt idx="71">
                  <c:v>445.32</c:v>
                </c:pt>
                <c:pt idx="72">
                  <c:v>445.32</c:v>
                </c:pt>
                <c:pt idx="73">
                  <c:v>445.32</c:v>
                </c:pt>
                <c:pt idx="74">
                  <c:v>368</c:v>
                </c:pt>
                <c:pt idx="75">
                  <c:v>286</c:v>
                </c:pt>
                <c:pt idx="76">
                  <c:v>240</c:v>
                </c:pt>
                <c:pt idx="77">
                  <c:v>493</c:v>
                </c:pt>
                <c:pt idx="78">
                  <c:v>174.33999999999997</c:v>
                </c:pt>
                <c:pt idx="79">
                  <c:v>174.33999999999997</c:v>
                </c:pt>
                <c:pt idx="80">
                  <c:v>174.33999999999997</c:v>
                </c:pt>
                <c:pt idx="81">
                  <c:v>745</c:v>
                </c:pt>
                <c:pt idx="82">
                  <c:v>976</c:v>
                </c:pt>
                <c:pt idx="83">
                  <c:v>704</c:v>
                </c:pt>
                <c:pt idx="84">
                  <c:v>465</c:v>
                </c:pt>
                <c:pt idx="85">
                  <c:v>728.33</c:v>
                </c:pt>
                <c:pt idx="86">
                  <c:v>728.33</c:v>
                </c:pt>
                <c:pt idx="87">
                  <c:v>728.33</c:v>
                </c:pt>
                <c:pt idx="88">
                  <c:v>74</c:v>
                </c:pt>
                <c:pt idx="89">
                  <c:v>61</c:v>
                </c:pt>
                <c:pt idx="90">
                  <c:v>98</c:v>
                </c:pt>
                <c:pt idx="91">
                  <c:v>116</c:v>
                </c:pt>
                <c:pt idx="92">
                  <c:v>46.67</c:v>
                </c:pt>
                <c:pt idx="93">
                  <c:v>46.67</c:v>
                </c:pt>
                <c:pt idx="94">
                  <c:v>46.67</c:v>
                </c:pt>
                <c:pt idx="95">
                  <c:v>136</c:v>
                </c:pt>
                <c:pt idx="96">
                  <c:v>0</c:v>
                </c:pt>
                <c:pt idx="97">
                  <c:v>179</c:v>
                </c:pt>
                <c:pt idx="98">
                  <c:v>132</c:v>
                </c:pt>
                <c:pt idx="99">
                  <c:v>78.309999999999988</c:v>
                </c:pt>
                <c:pt idx="100">
                  <c:v>78.309999999999988</c:v>
                </c:pt>
                <c:pt idx="101">
                  <c:v>78.309999999999988</c:v>
                </c:pt>
                <c:pt idx="102">
                  <c:v>0</c:v>
                </c:pt>
                <c:pt idx="103">
                  <c:v>138</c:v>
                </c:pt>
                <c:pt idx="104">
                  <c:v>86</c:v>
                </c:pt>
                <c:pt idx="105">
                  <c:v>148</c:v>
                </c:pt>
                <c:pt idx="106">
                  <c:v>40.67</c:v>
                </c:pt>
                <c:pt idx="107">
                  <c:v>40.67</c:v>
                </c:pt>
                <c:pt idx="108">
                  <c:v>40.67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31</c:v>
                </c:pt>
                <c:pt idx="113">
                  <c:v>13.33</c:v>
                </c:pt>
                <c:pt idx="114">
                  <c:v>13.33</c:v>
                </c:pt>
                <c:pt idx="115">
                  <c:v>13.33</c:v>
                </c:pt>
                <c:pt idx="116">
                  <c:v>6</c:v>
                </c:pt>
                <c:pt idx="117">
                  <c:v>6</c:v>
                </c:pt>
                <c:pt idx="118">
                  <c:v>10</c:v>
                </c:pt>
                <c:pt idx="119">
                  <c:v>23</c:v>
                </c:pt>
                <c:pt idx="120">
                  <c:v>5.75</c:v>
                </c:pt>
                <c:pt idx="121">
                  <c:v>5.75</c:v>
                </c:pt>
                <c:pt idx="122">
                  <c:v>5.75</c:v>
                </c:pt>
                <c:pt idx="123">
                  <c:v>5.75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80360"/>
        <c:axId val="398180936"/>
      </c:lineChart>
      <c:dateAx>
        <c:axId val="398180360"/>
        <c:scaling>
          <c:orientation val="minMax"/>
          <c:max val="40426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809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18093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8036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183129855715872"/>
          <c:y val="9.2985318107667747E-2"/>
          <c:w val="0.296337402885686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279 Prairiewood Dr. SW Trap (# 8) vs. City Trap Average</a:t>
            </a:r>
          </a:p>
        </c:rich>
      </c:tx>
      <c:layout>
        <c:manualLayout>
          <c:xMode val="edge"/>
          <c:yMode val="edge"/>
          <c:x val="0.26304106548279677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"/>
        </c:manualLayout>
      </c:layout>
      <c:lineChart>
        <c:grouping val="standard"/>
        <c:varyColors val="0"/>
        <c:ser>
          <c:idx val="0"/>
          <c:order val="0"/>
          <c:tx>
            <c:v>Trap 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9'!$A$9:$A$132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9'!$T$9:$T$132</c:f>
              <c:numCache>
                <c:formatCode>General</c:formatCode>
                <c:ptCount val="12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70.67</c:v>
                </c:pt>
                <c:pt idx="30">
                  <c:v>70.67</c:v>
                </c:pt>
                <c:pt idx="31">
                  <c:v>70.67</c:v>
                </c:pt>
                <c:pt idx="32">
                  <c:v>6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4.67</c:v>
                </c:pt>
                <c:pt idx="37">
                  <c:v>4.67</c:v>
                </c:pt>
                <c:pt idx="38">
                  <c:v>4.67</c:v>
                </c:pt>
                <c:pt idx="39">
                  <c:v>14</c:v>
                </c:pt>
                <c:pt idx="40">
                  <c:v>4</c:v>
                </c:pt>
                <c:pt idx="41">
                  <c:v>3</c:v>
                </c:pt>
                <c:pt idx="42">
                  <c:v>13</c:v>
                </c:pt>
                <c:pt idx="43">
                  <c:v>4.67</c:v>
                </c:pt>
                <c:pt idx="44">
                  <c:v>4.67</c:v>
                </c:pt>
                <c:pt idx="45">
                  <c:v>4.67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27</c:v>
                </c:pt>
                <c:pt idx="55">
                  <c:v>2</c:v>
                </c:pt>
                <c:pt idx="56">
                  <c:v>22</c:v>
                </c:pt>
                <c:pt idx="57">
                  <c:v>14.25</c:v>
                </c:pt>
                <c:pt idx="58">
                  <c:v>14.25</c:v>
                </c:pt>
                <c:pt idx="59">
                  <c:v>14.25</c:v>
                </c:pt>
                <c:pt idx="60">
                  <c:v>14.25</c:v>
                </c:pt>
                <c:pt idx="61">
                  <c:v>70</c:v>
                </c:pt>
                <c:pt idx="62">
                  <c:v>219</c:v>
                </c:pt>
                <c:pt idx="63">
                  <c:v>46</c:v>
                </c:pt>
                <c:pt idx="64">
                  <c:v>68.97999999999999</c:v>
                </c:pt>
                <c:pt idx="65">
                  <c:v>68.97999999999999</c:v>
                </c:pt>
                <c:pt idx="66">
                  <c:v>68.97999999999999</c:v>
                </c:pt>
                <c:pt idx="67">
                  <c:v>67</c:v>
                </c:pt>
                <c:pt idx="68">
                  <c:v>31</c:v>
                </c:pt>
                <c:pt idx="69">
                  <c:v>17</c:v>
                </c:pt>
                <c:pt idx="70">
                  <c:v>2</c:v>
                </c:pt>
                <c:pt idx="71">
                  <c:v>51.319999999999993</c:v>
                </c:pt>
                <c:pt idx="72">
                  <c:v>51.319999999999993</c:v>
                </c:pt>
                <c:pt idx="73">
                  <c:v>51.319999999999993</c:v>
                </c:pt>
                <c:pt idx="74">
                  <c:v>35</c:v>
                </c:pt>
                <c:pt idx="75">
                  <c:v>21</c:v>
                </c:pt>
                <c:pt idx="76">
                  <c:v>53</c:v>
                </c:pt>
                <c:pt idx="77">
                  <c:v>35</c:v>
                </c:pt>
                <c:pt idx="78">
                  <c:v>25.67</c:v>
                </c:pt>
                <c:pt idx="79">
                  <c:v>25.67</c:v>
                </c:pt>
                <c:pt idx="80">
                  <c:v>25.67</c:v>
                </c:pt>
                <c:pt idx="81">
                  <c:v>43</c:v>
                </c:pt>
                <c:pt idx="82">
                  <c:v>56</c:v>
                </c:pt>
                <c:pt idx="83">
                  <c:v>116</c:v>
                </c:pt>
                <c:pt idx="84">
                  <c:v>164</c:v>
                </c:pt>
                <c:pt idx="85">
                  <c:v>17.326000000000001</c:v>
                </c:pt>
                <c:pt idx="86">
                  <c:v>17.326000000000001</c:v>
                </c:pt>
                <c:pt idx="87">
                  <c:v>17.326000000000001</c:v>
                </c:pt>
                <c:pt idx="88">
                  <c:v>11</c:v>
                </c:pt>
                <c:pt idx="89">
                  <c:v>7</c:v>
                </c:pt>
                <c:pt idx="90">
                  <c:v>4</c:v>
                </c:pt>
                <c:pt idx="91">
                  <c:v>25</c:v>
                </c:pt>
                <c:pt idx="92">
                  <c:v>12.270000000000001</c:v>
                </c:pt>
                <c:pt idx="93">
                  <c:v>12.270000000000001</c:v>
                </c:pt>
                <c:pt idx="94">
                  <c:v>12.270000000000001</c:v>
                </c:pt>
                <c:pt idx="95">
                  <c:v>9</c:v>
                </c:pt>
                <c:pt idx="96">
                  <c:v>40</c:v>
                </c:pt>
                <c:pt idx="97">
                  <c:v>0</c:v>
                </c:pt>
                <c:pt idx="98">
                  <c:v>32</c:v>
                </c:pt>
                <c:pt idx="99">
                  <c:v>19.319999999999997</c:v>
                </c:pt>
                <c:pt idx="100">
                  <c:v>19.319999999999997</c:v>
                </c:pt>
                <c:pt idx="101">
                  <c:v>19.319999999999997</c:v>
                </c:pt>
                <c:pt idx="102">
                  <c:v>25</c:v>
                </c:pt>
                <c:pt idx="103">
                  <c:v>33</c:v>
                </c:pt>
                <c:pt idx="104">
                  <c:v>17</c:v>
                </c:pt>
                <c:pt idx="105">
                  <c:v>30</c:v>
                </c:pt>
                <c:pt idx="106">
                  <c:v>32.33</c:v>
                </c:pt>
                <c:pt idx="107">
                  <c:v>32.33</c:v>
                </c:pt>
                <c:pt idx="108">
                  <c:v>32.33</c:v>
                </c:pt>
                <c:pt idx="109">
                  <c:v>24</c:v>
                </c:pt>
                <c:pt idx="110">
                  <c:v>28</c:v>
                </c:pt>
                <c:pt idx="111">
                  <c:v>44</c:v>
                </c:pt>
                <c:pt idx="112">
                  <c:v>22</c:v>
                </c:pt>
                <c:pt idx="113">
                  <c:v>25.65</c:v>
                </c:pt>
                <c:pt idx="114">
                  <c:v>25.65</c:v>
                </c:pt>
                <c:pt idx="115">
                  <c:v>25.65</c:v>
                </c:pt>
                <c:pt idx="116">
                  <c:v>10</c:v>
                </c:pt>
                <c:pt idx="117">
                  <c:v>3</c:v>
                </c:pt>
                <c:pt idx="118">
                  <c:v>3</c:v>
                </c:pt>
                <c:pt idx="119">
                  <c:v>16</c:v>
                </c:pt>
                <c:pt idx="120">
                  <c:v>10.75</c:v>
                </c:pt>
                <c:pt idx="121">
                  <c:v>10.75</c:v>
                </c:pt>
                <c:pt idx="122">
                  <c:v>10.75</c:v>
                </c:pt>
                <c:pt idx="123">
                  <c:v>10.75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 Graph Info.'!$G$1</c:f>
              <c:strCache>
                <c:ptCount val="1"/>
                <c:pt idx="0">
                  <c:v>2011 Metro Females Average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9'!$A$9:$A$132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'Web Graph Info.'!$G$3:$G$151</c:f>
              <c:numCache>
                <c:formatCode>General</c:formatCode>
                <c:ptCount val="149"/>
                <c:pt idx="17" formatCode="0.0">
                  <c:v>0.9</c:v>
                </c:pt>
                <c:pt idx="18" formatCode="0.0">
                  <c:v>0.65</c:v>
                </c:pt>
                <c:pt idx="19" formatCode="0.0">
                  <c:v>0.65</c:v>
                </c:pt>
                <c:pt idx="20" formatCode="0.0">
                  <c:v>0.65</c:v>
                </c:pt>
                <c:pt idx="21" formatCode="0.0">
                  <c:v>0.65</c:v>
                </c:pt>
                <c:pt idx="22" formatCode="0.0">
                  <c:v>0.23</c:v>
                </c:pt>
                <c:pt idx="23" formatCode="0.0">
                  <c:v>0.4</c:v>
                </c:pt>
                <c:pt idx="24" formatCode="0.0">
                  <c:v>0.13500000000000001</c:v>
                </c:pt>
                <c:pt idx="25" formatCode="0.0">
                  <c:v>0.48</c:v>
                </c:pt>
                <c:pt idx="26" formatCode="0.0">
                  <c:v>0.95</c:v>
                </c:pt>
                <c:pt idx="27" formatCode="0.0">
                  <c:v>0.95</c:v>
                </c:pt>
                <c:pt idx="28" formatCode="0.0">
                  <c:v>0.95</c:v>
                </c:pt>
                <c:pt idx="29" formatCode="0.0">
                  <c:v>0.95</c:v>
                </c:pt>
                <c:pt idx="30" formatCode="0.0">
                  <c:v>0.96</c:v>
                </c:pt>
                <c:pt idx="31" formatCode="0.0">
                  <c:v>4.07</c:v>
                </c:pt>
                <c:pt idx="32" formatCode="0.0">
                  <c:v>6</c:v>
                </c:pt>
                <c:pt idx="33" formatCode="0.0">
                  <c:v>19.03</c:v>
                </c:pt>
                <c:pt idx="34" formatCode="0.0">
                  <c:v>19.03</c:v>
                </c:pt>
                <c:pt idx="35" formatCode="0.0">
                  <c:v>19.03</c:v>
                </c:pt>
                <c:pt idx="36" formatCode="0.0">
                  <c:v>12.8</c:v>
                </c:pt>
                <c:pt idx="37" formatCode="0.0">
                  <c:v>12.090909090909092</c:v>
                </c:pt>
                <c:pt idx="38" formatCode="0.0">
                  <c:v>5.7</c:v>
                </c:pt>
                <c:pt idx="39" formatCode="0.0">
                  <c:v>8.41</c:v>
                </c:pt>
                <c:pt idx="40" formatCode="0.0">
                  <c:v>5.95</c:v>
                </c:pt>
                <c:pt idx="41" formatCode="0.0">
                  <c:v>5.95</c:v>
                </c:pt>
                <c:pt idx="42" formatCode="0.0">
                  <c:v>5.95</c:v>
                </c:pt>
                <c:pt idx="43" formatCode="0.0">
                  <c:v>22.1</c:v>
                </c:pt>
                <c:pt idx="44" formatCode="0.0">
                  <c:v>9.5</c:v>
                </c:pt>
                <c:pt idx="45" formatCode="0.0">
                  <c:v>5.44</c:v>
                </c:pt>
                <c:pt idx="46" formatCode="0.0">
                  <c:v>8.1999999999999993</c:v>
                </c:pt>
                <c:pt idx="47" formatCode="0.0">
                  <c:v>12.22</c:v>
                </c:pt>
                <c:pt idx="48" formatCode="0.0">
                  <c:v>12.22</c:v>
                </c:pt>
                <c:pt idx="49" formatCode="0.0">
                  <c:v>12.22</c:v>
                </c:pt>
                <c:pt idx="50" formatCode="0.0">
                  <c:v>10.090909090909092</c:v>
                </c:pt>
                <c:pt idx="51" formatCode="0.0">
                  <c:v>3.27</c:v>
                </c:pt>
                <c:pt idx="52" formatCode="0.0">
                  <c:v>1.7727272727272727</c:v>
                </c:pt>
                <c:pt idx="53" formatCode="0.0">
                  <c:v>14.45</c:v>
                </c:pt>
                <c:pt idx="54" formatCode="0.0">
                  <c:v>14.5</c:v>
                </c:pt>
                <c:pt idx="55" formatCode="0.0">
                  <c:v>14.5</c:v>
                </c:pt>
                <c:pt idx="56" formatCode="0.0">
                  <c:v>14.5</c:v>
                </c:pt>
                <c:pt idx="57" formatCode="0.0">
                  <c:v>9.4499999999999993</c:v>
                </c:pt>
                <c:pt idx="58" formatCode="0.0">
                  <c:v>14.7</c:v>
                </c:pt>
                <c:pt idx="59" formatCode="0.0">
                  <c:v>11.52</c:v>
                </c:pt>
                <c:pt idx="60" formatCode="0.0">
                  <c:v>69.23</c:v>
                </c:pt>
                <c:pt idx="61" formatCode="0.0">
                  <c:v>83.05</c:v>
                </c:pt>
                <c:pt idx="62" formatCode="0.0">
                  <c:v>83.05</c:v>
                </c:pt>
                <c:pt idx="63" formatCode="0.0">
                  <c:v>83.05</c:v>
                </c:pt>
                <c:pt idx="64" formatCode="0.0">
                  <c:v>83.05</c:v>
                </c:pt>
                <c:pt idx="65" formatCode="0.0">
                  <c:v>83.05</c:v>
                </c:pt>
                <c:pt idx="66" formatCode="0.0">
                  <c:v>216.59</c:v>
                </c:pt>
                <c:pt idx="67" formatCode="0.0">
                  <c:v>128.5</c:v>
                </c:pt>
                <c:pt idx="68" formatCode="0.0">
                  <c:v>98.195999999999998</c:v>
                </c:pt>
                <c:pt idx="69" formatCode="0.0">
                  <c:v>98.195999999999998</c:v>
                </c:pt>
                <c:pt idx="70" formatCode="0.0">
                  <c:v>98.195999999999998</c:v>
                </c:pt>
                <c:pt idx="71" formatCode="0.0">
                  <c:v>66.23</c:v>
                </c:pt>
                <c:pt idx="72" formatCode="0.0">
                  <c:v>58.4</c:v>
                </c:pt>
                <c:pt idx="73" formatCode="0.0">
                  <c:v>54.77</c:v>
                </c:pt>
                <c:pt idx="74" formatCode="0.0">
                  <c:v>19.95</c:v>
                </c:pt>
                <c:pt idx="75" formatCode="0.0">
                  <c:v>85.02</c:v>
                </c:pt>
                <c:pt idx="76" formatCode="0.0">
                  <c:v>85.02</c:v>
                </c:pt>
                <c:pt idx="77" formatCode="0.0">
                  <c:v>85.02</c:v>
                </c:pt>
                <c:pt idx="78" formatCode="0.0">
                  <c:v>76.290000000000006</c:v>
                </c:pt>
                <c:pt idx="79" formatCode="0.0">
                  <c:v>57.57</c:v>
                </c:pt>
                <c:pt idx="80" formatCode="0.0">
                  <c:v>91.95</c:v>
                </c:pt>
                <c:pt idx="81" formatCode="0.0">
                  <c:v>87.23</c:v>
                </c:pt>
                <c:pt idx="82" formatCode="0.0">
                  <c:v>41.56</c:v>
                </c:pt>
                <c:pt idx="83" formatCode="0.0">
                  <c:v>41.56</c:v>
                </c:pt>
                <c:pt idx="84" formatCode="0.0">
                  <c:v>41.56</c:v>
                </c:pt>
                <c:pt idx="85" formatCode="0.0">
                  <c:v>158.13999999999999</c:v>
                </c:pt>
                <c:pt idx="86" formatCode="0.0">
                  <c:v>189.27</c:v>
                </c:pt>
                <c:pt idx="87" formatCode="0.0">
                  <c:v>153.86000000000001</c:v>
                </c:pt>
                <c:pt idx="88" formatCode="0.0">
                  <c:v>133.13999999999999</c:v>
                </c:pt>
                <c:pt idx="89" formatCode="0.0">
                  <c:v>73.599999999999994</c:v>
                </c:pt>
                <c:pt idx="90" formatCode="0.0">
                  <c:v>73.599999999999994</c:v>
                </c:pt>
                <c:pt idx="91" formatCode="0.0">
                  <c:v>73.599999999999994</c:v>
                </c:pt>
                <c:pt idx="92" formatCode="0.0">
                  <c:v>17.12</c:v>
                </c:pt>
                <c:pt idx="93" formatCode="0.0">
                  <c:v>13.09</c:v>
                </c:pt>
                <c:pt idx="94" formatCode="0.0">
                  <c:v>25.63</c:v>
                </c:pt>
                <c:pt idx="95" formatCode="0.0">
                  <c:v>33.47</c:v>
                </c:pt>
                <c:pt idx="96" formatCode="0.0">
                  <c:v>17.7</c:v>
                </c:pt>
                <c:pt idx="97" formatCode="0.0">
                  <c:v>17.7</c:v>
                </c:pt>
                <c:pt idx="98" formatCode="0.0">
                  <c:v>17.7</c:v>
                </c:pt>
                <c:pt idx="99" formatCode="0.0">
                  <c:v>126.62</c:v>
                </c:pt>
                <c:pt idx="100" formatCode="0.0">
                  <c:v>133.47</c:v>
                </c:pt>
                <c:pt idx="101" formatCode="0.0">
                  <c:v>137.43</c:v>
                </c:pt>
                <c:pt idx="102" formatCode="0.0">
                  <c:v>102.6</c:v>
                </c:pt>
                <c:pt idx="103" formatCode="0.0">
                  <c:v>49.54</c:v>
                </c:pt>
                <c:pt idx="104" formatCode="0.0">
                  <c:v>49.54</c:v>
                </c:pt>
                <c:pt idx="105" formatCode="0.0">
                  <c:v>49.54</c:v>
                </c:pt>
                <c:pt idx="106" formatCode="0.0">
                  <c:v>58.1</c:v>
                </c:pt>
                <c:pt idx="107" formatCode="0.0">
                  <c:v>82.14</c:v>
                </c:pt>
                <c:pt idx="108" formatCode="0.0">
                  <c:v>58.27</c:v>
                </c:pt>
                <c:pt idx="109" formatCode="0.0">
                  <c:v>52.82</c:v>
                </c:pt>
                <c:pt idx="110" formatCode="0.0">
                  <c:v>39.130000000000003</c:v>
                </c:pt>
                <c:pt idx="111" formatCode="0.0">
                  <c:v>39.130000000000003</c:v>
                </c:pt>
                <c:pt idx="112" formatCode="0.0">
                  <c:v>39.130000000000003</c:v>
                </c:pt>
                <c:pt idx="113" formatCode="0.0">
                  <c:v>25.16</c:v>
                </c:pt>
                <c:pt idx="114" formatCode="0.0">
                  <c:v>69.41</c:v>
                </c:pt>
                <c:pt idx="115" formatCode="0.0">
                  <c:v>44.1</c:v>
                </c:pt>
                <c:pt idx="116" formatCode="0.0">
                  <c:v>55.81</c:v>
                </c:pt>
                <c:pt idx="117" formatCode="0.0">
                  <c:v>23.3</c:v>
                </c:pt>
                <c:pt idx="118" formatCode="0.0">
                  <c:v>23.3</c:v>
                </c:pt>
                <c:pt idx="119" formatCode="0.0">
                  <c:v>23.3</c:v>
                </c:pt>
                <c:pt idx="120" formatCode="0.0">
                  <c:v>8.33</c:v>
                </c:pt>
                <c:pt idx="121" formatCode="0.0">
                  <c:v>3.45</c:v>
                </c:pt>
                <c:pt idx="122" formatCode="0.0">
                  <c:v>5.09</c:v>
                </c:pt>
                <c:pt idx="123" formatCode="0.0">
                  <c:v>20.5</c:v>
                </c:pt>
                <c:pt idx="124" formatCode="0.0">
                  <c:v>8.4</c:v>
                </c:pt>
                <c:pt idx="125" formatCode="0.0">
                  <c:v>8.4</c:v>
                </c:pt>
                <c:pt idx="126" formatCode="0.0">
                  <c:v>8.4</c:v>
                </c:pt>
                <c:pt idx="127" formatCode="0.0">
                  <c:v>8.4</c:v>
                </c:pt>
                <c:pt idx="128" formatCode="0.0">
                  <c:v>7.85</c:v>
                </c:pt>
                <c:pt idx="129" formatCode="0.0">
                  <c:v>4.24</c:v>
                </c:pt>
                <c:pt idx="130" formatCode="0.0">
                  <c:v>5.09</c:v>
                </c:pt>
                <c:pt idx="131" formatCode="0.0">
                  <c:v>6.29</c:v>
                </c:pt>
                <c:pt idx="132" formatCode="0.0">
                  <c:v>6.29</c:v>
                </c:pt>
                <c:pt idx="133" formatCode="0.0">
                  <c:v>6.29</c:v>
                </c:pt>
                <c:pt idx="134" formatCode="0.0">
                  <c:v>2.82</c:v>
                </c:pt>
                <c:pt idx="135" formatCode="0.0">
                  <c:v>1.45</c:v>
                </c:pt>
                <c:pt idx="136" formatCode="0.0">
                  <c:v>0.91</c:v>
                </c:pt>
                <c:pt idx="137" formatCode="0.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82664"/>
        <c:axId val="398183240"/>
      </c:lineChart>
      <c:dateAx>
        <c:axId val="398182664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8324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18324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8266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24"/>
          <c:y val="9.2985318107667747E-2"/>
          <c:w val="0.296337402885686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1741 49th Street South Trap (#9) vs. City Trap Average</a:t>
            </a:r>
          </a:p>
        </c:rich>
      </c:tx>
      <c:layout>
        <c:manualLayout>
          <c:xMode val="edge"/>
          <c:yMode val="edge"/>
          <c:x val="0.2641509433962264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"/>
        </c:manualLayout>
      </c:layout>
      <c:lineChart>
        <c:grouping val="standard"/>
        <c:varyColors val="0"/>
        <c:ser>
          <c:idx val="0"/>
          <c:order val="0"/>
          <c:tx>
            <c:v>Trap 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10'!$A$9:$A$132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10'!$T$9:$T$132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16</c:v>
                </c:pt>
                <c:pt idx="43">
                  <c:v>22.319999999999993</c:v>
                </c:pt>
                <c:pt idx="44">
                  <c:v>22.319999999999993</c:v>
                </c:pt>
                <c:pt idx="45">
                  <c:v>22.319999999999993</c:v>
                </c:pt>
                <c:pt idx="46">
                  <c:v>15</c:v>
                </c:pt>
                <c:pt idx="47">
                  <c:v>1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7</c:v>
                </c:pt>
                <c:pt idx="55">
                  <c:v>1</c:v>
                </c:pt>
                <c:pt idx="56">
                  <c:v>29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27</c:v>
                </c:pt>
                <c:pt idx="62">
                  <c:v>51</c:v>
                </c:pt>
                <c:pt idx="63">
                  <c:v>48</c:v>
                </c:pt>
                <c:pt idx="64">
                  <c:v>45.66</c:v>
                </c:pt>
                <c:pt idx="65">
                  <c:v>45.66</c:v>
                </c:pt>
                <c:pt idx="66">
                  <c:v>45.66</c:v>
                </c:pt>
                <c:pt idx="67">
                  <c:v>9</c:v>
                </c:pt>
                <c:pt idx="68">
                  <c:v>15</c:v>
                </c:pt>
                <c:pt idx="69">
                  <c:v>11</c:v>
                </c:pt>
                <c:pt idx="70">
                  <c:v>10</c:v>
                </c:pt>
                <c:pt idx="71">
                  <c:v>45.989999999999995</c:v>
                </c:pt>
                <c:pt idx="72">
                  <c:v>45.989999999999995</c:v>
                </c:pt>
                <c:pt idx="73">
                  <c:v>45.989999999999995</c:v>
                </c:pt>
                <c:pt idx="74">
                  <c:v>26</c:v>
                </c:pt>
                <c:pt idx="75">
                  <c:v>24</c:v>
                </c:pt>
                <c:pt idx="76">
                  <c:v>74</c:v>
                </c:pt>
                <c:pt idx="77">
                  <c:v>36</c:v>
                </c:pt>
                <c:pt idx="78">
                  <c:v>19.989999999999995</c:v>
                </c:pt>
                <c:pt idx="79">
                  <c:v>19.989999999999995</c:v>
                </c:pt>
                <c:pt idx="80">
                  <c:v>19.989999999999995</c:v>
                </c:pt>
                <c:pt idx="81">
                  <c:v>44</c:v>
                </c:pt>
                <c:pt idx="82">
                  <c:v>37</c:v>
                </c:pt>
                <c:pt idx="83">
                  <c:v>55</c:v>
                </c:pt>
                <c:pt idx="84">
                  <c:v>81</c:v>
                </c:pt>
                <c:pt idx="85">
                  <c:v>16.32</c:v>
                </c:pt>
                <c:pt idx="86">
                  <c:v>16.32</c:v>
                </c:pt>
                <c:pt idx="87">
                  <c:v>16.32</c:v>
                </c:pt>
                <c:pt idx="88">
                  <c:v>9</c:v>
                </c:pt>
                <c:pt idx="89">
                  <c:v>9</c:v>
                </c:pt>
                <c:pt idx="90">
                  <c:v>17</c:v>
                </c:pt>
                <c:pt idx="91">
                  <c:v>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18</c:v>
                </c:pt>
                <c:pt idx="96">
                  <c:v>46</c:v>
                </c:pt>
                <c:pt idx="97">
                  <c:v>18</c:v>
                </c:pt>
                <c:pt idx="98">
                  <c:v>19</c:v>
                </c:pt>
                <c:pt idx="99">
                  <c:v>9.32</c:v>
                </c:pt>
                <c:pt idx="100">
                  <c:v>9.32</c:v>
                </c:pt>
                <c:pt idx="101">
                  <c:v>9.32</c:v>
                </c:pt>
                <c:pt idx="102">
                  <c:v>7</c:v>
                </c:pt>
                <c:pt idx="103">
                  <c:v>28</c:v>
                </c:pt>
                <c:pt idx="104">
                  <c:v>7</c:v>
                </c:pt>
                <c:pt idx="105">
                  <c:v>7</c:v>
                </c:pt>
                <c:pt idx="106">
                  <c:v>7.33</c:v>
                </c:pt>
                <c:pt idx="107">
                  <c:v>7.33</c:v>
                </c:pt>
                <c:pt idx="108">
                  <c:v>7.33</c:v>
                </c:pt>
                <c:pt idx="109">
                  <c:v>22</c:v>
                </c:pt>
                <c:pt idx="110">
                  <c:v>26</c:v>
                </c:pt>
                <c:pt idx="111">
                  <c:v>12</c:v>
                </c:pt>
                <c:pt idx="112">
                  <c:v>8</c:v>
                </c:pt>
                <c:pt idx="113">
                  <c:v>11.99</c:v>
                </c:pt>
                <c:pt idx="114">
                  <c:v>11.99</c:v>
                </c:pt>
                <c:pt idx="115">
                  <c:v>11.99</c:v>
                </c:pt>
                <c:pt idx="116">
                  <c:v>2</c:v>
                </c:pt>
                <c:pt idx="117">
                  <c:v>1</c:v>
                </c:pt>
                <c:pt idx="118">
                  <c:v>5</c:v>
                </c:pt>
                <c:pt idx="119">
                  <c:v>17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84968"/>
        <c:axId val="398185544"/>
      </c:lineChart>
      <c:dateAx>
        <c:axId val="398184968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855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18554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8496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5"/>
          <c:y val="9.2985318107667747E-2"/>
          <c:w val="0.296337402885687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1313 16 1/2 Street South Trap (#10) vs. City Trap Average</a:t>
            </a:r>
          </a:p>
        </c:rich>
      </c:tx>
      <c:layout>
        <c:manualLayout>
          <c:xMode val="edge"/>
          <c:yMode val="edge"/>
          <c:x val="0.2586015538290788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"/>
        </c:manualLayout>
      </c:layout>
      <c:lineChart>
        <c:grouping val="standard"/>
        <c:varyColors val="0"/>
        <c:ser>
          <c:idx val="0"/>
          <c:order val="0"/>
          <c:tx>
            <c:v>Trap 10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11'!$A$9:$A$132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11'!$T$9:$T$132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1.6600000000000001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4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0.66</c:v>
                </c:pt>
                <c:pt idx="65">
                  <c:v>0.66</c:v>
                </c:pt>
                <c:pt idx="66">
                  <c:v>0.66</c:v>
                </c:pt>
                <c:pt idx="67">
                  <c:v>4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2.66</c:v>
                </c:pt>
                <c:pt idx="72">
                  <c:v>2.66</c:v>
                </c:pt>
                <c:pt idx="73">
                  <c:v>2.66</c:v>
                </c:pt>
                <c:pt idx="74">
                  <c:v>2</c:v>
                </c:pt>
                <c:pt idx="75">
                  <c:v>5</c:v>
                </c:pt>
                <c:pt idx="76">
                  <c:v>14</c:v>
                </c:pt>
                <c:pt idx="77">
                  <c:v>2</c:v>
                </c:pt>
                <c:pt idx="78">
                  <c:v>0.33</c:v>
                </c:pt>
                <c:pt idx="79">
                  <c:v>0.33</c:v>
                </c:pt>
                <c:pt idx="80">
                  <c:v>0.33</c:v>
                </c:pt>
                <c:pt idx="81">
                  <c:v>5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1.32</c:v>
                </c:pt>
                <c:pt idx="86">
                  <c:v>1.32</c:v>
                </c:pt>
                <c:pt idx="87">
                  <c:v>1.32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2.33</c:v>
                </c:pt>
                <c:pt idx="107">
                  <c:v>2.33</c:v>
                </c:pt>
                <c:pt idx="108">
                  <c:v>2.33</c:v>
                </c:pt>
                <c:pt idx="109">
                  <c:v>1</c:v>
                </c:pt>
                <c:pt idx="110">
                  <c:v>5</c:v>
                </c:pt>
                <c:pt idx="111">
                  <c:v>2</c:v>
                </c:pt>
                <c:pt idx="112">
                  <c:v>2</c:v>
                </c:pt>
                <c:pt idx="113">
                  <c:v>0.66</c:v>
                </c:pt>
                <c:pt idx="114">
                  <c:v>0.66</c:v>
                </c:pt>
                <c:pt idx="115">
                  <c:v>0.66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87272"/>
        <c:axId val="398187848"/>
      </c:lineChart>
      <c:dateAx>
        <c:axId val="398187272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878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18784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18727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18201997780755"/>
          <c:y val="9.2985318107667747E-2"/>
          <c:w val="0.296337402885687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'City vs. tarsalis'!$C$7:$D$7</c:f>
              <c:strCache>
                <c:ptCount val="1"/>
                <c:pt idx="0">
                  <c:v>Metro Count Total</c:v>
                </c:pt>
              </c:strCache>
            </c:strRef>
          </c:tx>
          <c:invertIfNegative val="0"/>
          <c:cat>
            <c:numRef>
              <c:f>'City vs. tarsalis'!$J$9:$J$123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tarsalis'!$H$9:$H$126</c:f>
              <c:numCache>
                <c:formatCode>General</c:formatCode>
                <c:ptCount val="118"/>
                <c:pt idx="5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80</c:v>
                </c:pt>
                <c:pt idx="19">
                  <c:v>120</c:v>
                </c:pt>
                <c:pt idx="23">
                  <c:v>281</c:v>
                </c:pt>
                <c:pt idx="25">
                  <c:v>114</c:v>
                </c:pt>
                <c:pt idx="26">
                  <c:v>462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486</c:v>
                </c:pt>
                <c:pt idx="31">
                  <c:v>209</c:v>
                </c:pt>
                <c:pt idx="32">
                  <c:v>136</c:v>
                </c:pt>
                <c:pt idx="33">
                  <c:v>173</c:v>
                </c:pt>
                <c:pt idx="34">
                  <c:v>313.75</c:v>
                </c:pt>
                <c:pt idx="35">
                  <c:v>313.75</c:v>
                </c:pt>
                <c:pt idx="36">
                  <c:v>313.75</c:v>
                </c:pt>
                <c:pt idx="37">
                  <c:v>222</c:v>
                </c:pt>
                <c:pt idx="38">
                  <c:v>72</c:v>
                </c:pt>
                <c:pt idx="39">
                  <c:v>305</c:v>
                </c:pt>
                <c:pt idx="40">
                  <c:v>319</c:v>
                </c:pt>
                <c:pt idx="41">
                  <c:v>319</c:v>
                </c:pt>
                <c:pt idx="42">
                  <c:v>319</c:v>
                </c:pt>
                <c:pt idx="43">
                  <c:v>208</c:v>
                </c:pt>
                <c:pt idx="44">
                  <c:v>309</c:v>
                </c:pt>
                <c:pt idx="45">
                  <c:v>242</c:v>
                </c:pt>
                <c:pt idx="46">
                  <c:v>1523</c:v>
                </c:pt>
                <c:pt idx="47">
                  <c:v>1827.5</c:v>
                </c:pt>
                <c:pt idx="48">
                  <c:v>1827.5</c:v>
                </c:pt>
                <c:pt idx="49">
                  <c:v>1827.5</c:v>
                </c:pt>
                <c:pt idx="50">
                  <c:v>1827.5</c:v>
                </c:pt>
                <c:pt idx="51">
                  <c:v>3679</c:v>
                </c:pt>
                <c:pt idx="52">
                  <c:v>0</c:v>
                </c:pt>
                <c:pt idx="53">
                  <c:v>0</c:v>
                </c:pt>
                <c:pt idx="54">
                  <c:v>4765</c:v>
                </c:pt>
                <c:pt idx="55">
                  <c:v>2160.33</c:v>
                </c:pt>
                <c:pt idx="56">
                  <c:v>2160.33</c:v>
                </c:pt>
                <c:pt idx="57">
                  <c:v>2160.33</c:v>
                </c:pt>
                <c:pt idx="58">
                  <c:v>1457</c:v>
                </c:pt>
                <c:pt idx="59">
                  <c:v>1285</c:v>
                </c:pt>
                <c:pt idx="60">
                  <c:v>1205</c:v>
                </c:pt>
                <c:pt idx="62">
                  <c:v>1870.34</c:v>
                </c:pt>
                <c:pt idx="63">
                  <c:v>1870.34</c:v>
                </c:pt>
                <c:pt idx="64">
                  <c:v>1870.34</c:v>
                </c:pt>
                <c:pt idx="65">
                  <c:v>1602</c:v>
                </c:pt>
                <c:pt idx="66">
                  <c:v>1209</c:v>
                </c:pt>
                <c:pt idx="67">
                  <c:v>2023</c:v>
                </c:pt>
                <c:pt idx="68">
                  <c:v>1919</c:v>
                </c:pt>
                <c:pt idx="69">
                  <c:v>914.33</c:v>
                </c:pt>
                <c:pt idx="70">
                  <c:v>914.33</c:v>
                </c:pt>
                <c:pt idx="71">
                  <c:v>914.33</c:v>
                </c:pt>
                <c:pt idx="72">
                  <c:v>3479</c:v>
                </c:pt>
                <c:pt idx="73">
                  <c:v>3407</c:v>
                </c:pt>
                <c:pt idx="74">
                  <c:v>3385</c:v>
                </c:pt>
                <c:pt idx="75">
                  <c:v>2929</c:v>
                </c:pt>
                <c:pt idx="76">
                  <c:v>1545.67</c:v>
                </c:pt>
                <c:pt idx="77">
                  <c:v>1545.67</c:v>
                </c:pt>
                <c:pt idx="78">
                  <c:v>1545.67</c:v>
                </c:pt>
                <c:pt idx="79">
                  <c:v>359.5</c:v>
                </c:pt>
                <c:pt idx="80">
                  <c:v>275</c:v>
                </c:pt>
                <c:pt idx="81">
                  <c:v>564</c:v>
                </c:pt>
                <c:pt idx="82">
                  <c:v>657</c:v>
                </c:pt>
                <c:pt idx="83">
                  <c:v>124.11</c:v>
                </c:pt>
                <c:pt idx="84">
                  <c:v>124.11</c:v>
                </c:pt>
                <c:pt idx="85">
                  <c:v>124.11</c:v>
                </c:pt>
                <c:pt idx="86">
                  <c:v>2659</c:v>
                </c:pt>
                <c:pt idx="87">
                  <c:v>2803</c:v>
                </c:pt>
                <c:pt idx="88">
                  <c:v>2886</c:v>
                </c:pt>
                <c:pt idx="89">
                  <c:v>2155</c:v>
                </c:pt>
                <c:pt idx="90">
                  <c:v>1040.33</c:v>
                </c:pt>
                <c:pt idx="91">
                  <c:v>1040.33</c:v>
                </c:pt>
                <c:pt idx="92">
                  <c:v>1040.33</c:v>
                </c:pt>
                <c:pt idx="93">
                  <c:v>1162</c:v>
                </c:pt>
                <c:pt idx="94">
                  <c:v>1807</c:v>
                </c:pt>
                <c:pt idx="95">
                  <c:v>1282</c:v>
                </c:pt>
                <c:pt idx="96">
                  <c:v>1162</c:v>
                </c:pt>
                <c:pt idx="97">
                  <c:v>782.67</c:v>
                </c:pt>
                <c:pt idx="98">
                  <c:v>782.67</c:v>
                </c:pt>
                <c:pt idx="99">
                  <c:v>782.67</c:v>
                </c:pt>
                <c:pt idx="100">
                  <c:v>478</c:v>
                </c:pt>
                <c:pt idx="101">
                  <c:v>1527</c:v>
                </c:pt>
                <c:pt idx="102">
                  <c:v>882</c:v>
                </c:pt>
                <c:pt idx="103">
                  <c:v>1172</c:v>
                </c:pt>
                <c:pt idx="104">
                  <c:v>535.16</c:v>
                </c:pt>
                <c:pt idx="105">
                  <c:v>535.16</c:v>
                </c:pt>
                <c:pt idx="106">
                  <c:v>535.16</c:v>
                </c:pt>
                <c:pt idx="107">
                  <c:v>175</c:v>
                </c:pt>
                <c:pt idx="108">
                  <c:v>76</c:v>
                </c:pt>
                <c:pt idx="109">
                  <c:v>112</c:v>
                </c:pt>
                <c:pt idx="110">
                  <c:v>431</c:v>
                </c:pt>
                <c:pt idx="111">
                  <c:v>739</c:v>
                </c:pt>
                <c:pt idx="112">
                  <c:v>739</c:v>
                </c:pt>
                <c:pt idx="113">
                  <c:v>739</c:v>
                </c:pt>
                <c:pt idx="114">
                  <c:v>739</c:v>
                </c:pt>
                <c:pt idx="115">
                  <c:v>157</c:v>
                </c:pt>
                <c:pt idx="116">
                  <c:v>89</c:v>
                </c:pt>
                <c:pt idx="117">
                  <c:v>112</c:v>
                </c:pt>
              </c:numCache>
            </c:numRef>
          </c:val>
        </c:ser>
        <c:ser>
          <c:idx val="1"/>
          <c:order val="1"/>
          <c:tx>
            <c:strRef>
              <c:f>'City vs. tarsalis'!$L$7:$M$7</c:f>
              <c:strCache>
                <c:ptCount val="1"/>
                <c:pt idx="0">
                  <c:v>Tarsalis Count Total</c:v>
                </c:pt>
              </c:strCache>
            </c:strRef>
          </c:tx>
          <c:invertIfNegative val="0"/>
          <c:cat>
            <c:numRef>
              <c:f>'City vs. tarsalis'!$J$9:$J$123</c:f>
              <c:numCache>
                <c:formatCode>m/d;@</c:formatCode>
                <c:ptCount val="115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</c:numCache>
            </c:numRef>
          </c:cat>
          <c:val>
            <c:numRef>
              <c:f>'City vs. tarsalis'!$Q$8:$Q$126</c:f>
              <c:numCache>
                <c:formatCode>General</c:formatCode>
                <c:ptCount val="119"/>
                <c:pt idx="6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16</c:v>
                </c:pt>
                <c:pt idx="47">
                  <c:v>30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33</c:v>
                </c:pt>
                <c:pt idx="55">
                  <c:v>16</c:v>
                </c:pt>
                <c:pt idx="56">
                  <c:v>12.33</c:v>
                </c:pt>
                <c:pt idx="57">
                  <c:v>12.33</c:v>
                </c:pt>
                <c:pt idx="58">
                  <c:v>12.33</c:v>
                </c:pt>
                <c:pt idx="59">
                  <c:v>13</c:v>
                </c:pt>
                <c:pt idx="60">
                  <c:v>26</c:v>
                </c:pt>
                <c:pt idx="61">
                  <c:v>9</c:v>
                </c:pt>
                <c:pt idx="63">
                  <c:v>23.66</c:v>
                </c:pt>
                <c:pt idx="64">
                  <c:v>23.66</c:v>
                </c:pt>
                <c:pt idx="65">
                  <c:v>23.66</c:v>
                </c:pt>
                <c:pt idx="67">
                  <c:v>90</c:v>
                </c:pt>
                <c:pt idx="68">
                  <c:v>235</c:v>
                </c:pt>
                <c:pt idx="69">
                  <c:v>94</c:v>
                </c:pt>
                <c:pt idx="70">
                  <c:v>55.67</c:v>
                </c:pt>
                <c:pt idx="71">
                  <c:v>55.67</c:v>
                </c:pt>
                <c:pt idx="72">
                  <c:v>55.67</c:v>
                </c:pt>
                <c:pt idx="73">
                  <c:v>125</c:v>
                </c:pt>
                <c:pt idx="75">
                  <c:v>54</c:v>
                </c:pt>
                <c:pt idx="76">
                  <c:v>40</c:v>
                </c:pt>
                <c:pt idx="77">
                  <c:v>17.66</c:v>
                </c:pt>
                <c:pt idx="78">
                  <c:v>17.66</c:v>
                </c:pt>
                <c:pt idx="79">
                  <c:v>17.66</c:v>
                </c:pt>
                <c:pt idx="80">
                  <c:v>12</c:v>
                </c:pt>
                <c:pt idx="81">
                  <c:v>29</c:v>
                </c:pt>
                <c:pt idx="82">
                  <c:v>49</c:v>
                </c:pt>
                <c:pt idx="83">
                  <c:v>99</c:v>
                </c:pt>
                <c:pt idx="87">
                  <c:v>83</c:v>
                </c:pt>
                <c:pt idx="88">
                  <c:v>122</c:v>
                </c:pt>
                <c:pt idx="89">
                  <c:v>79</c:v>
                </c:pt>
                <c:pt idx="90">
                  <c:v>39</c:v>
                </c:pt>
                <c:pt idx="91">
                  <c:v>21.33</c:v>
                </c:pt>
                <c:pt idx="92">
                  <c:v>21.33</c:v>
                </c:pt>
                <c:pt idx="93">
                  <c:v>21.33</c:v>
                </c:pt>
                <c:pt idx="94">
                  <c:v>8</c:v>
                </c:pt>
                <c:pt idx="95">
                  <c:v>81</c:v>
                </c:pt>
                <c:pt idx="96">
                  <c:v>100</c:v>
                </c:pt>
                <c:pt idx="97">
                  <c:v>132</c:v>
                </c:pt>
                <c:pt idx="98">
                  <c:v>86.67</c:v>
                </c:pt>
                <c:pt idx="99">
                  <c:v>86.67</c:v>
                </c:pt>
                <c:pt idx="100">
                  <c:v>86.67</c:v>
                </c:pt>
                <c:pt idx="101">
                  <c:v>72</c:v>
                </c:pt>
                <c:pt idx="102">
                  <c:v>186</c:v>
                </c:pt>
                <c:pt idx="103">
                  <c:v>132</c:v>
                </c:pt>
                <c:pt idx="104">
                  <c:v>91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30</c:v>
                </c:pt>
                <c:pt idx="109">
                  <c:v>9</c:v>
                </c:pt>
                <c:pt idx="111">
                  <c:v>20</c:v>
                </c:pt>
                <c:pt idx="112">
                  <c:v>18.5</c:v>
                </c:pt>
                <c:pt idx="113">
                  <c:v>18.5</c:v>
                </c:pt>
                <c:pt idx="114">
                  <c:v>18.5</c:v>
                </c:pt>
                <c:pt idx="115">
                  <c:v>18.5</c:v>
                </c:pt>
                <c:pt idx="116">
                  <c:v>18</c:v>
                </c:pt>
                <c:pt idx="117">
                  <c:v>6</c:v>
                </c:pt>
                <c:pt idx="11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921416"/>
        <c:axId val="374921992"/>
      </c:barChart>
      <c:dateAx>
        <c:axId val="3749214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374921992"/>
        <c:crosses val="autoZero"/>
        <c:auto val="1"/>
        <c:lblOffset val="100"/>
        <c:baseTimeUnit val="days"/>
      </c:dateAx>
      <c:valAx>
        <c:axId val="37492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92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Red River Zoological Society Trap (#11) vs. City Trap Average</a:t>
            </a:r>
          </a:p>
        </c:rich>
      </c:tx>
      <c:layout>
        <c:manualLayout>
          <c:xMode val="edge"/>
          <c:yMode val="edge"/>
          <c:x val="0.23862375138734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62798400202425E-2"/>
          <c:y val="0.13817124210824988"/>
          <c:w val="0.92341842397336249"/>
          <c:h val="0.74225122349105765"/>
        </c:manualLayout>
      </c:layout>
      <c:lineChart>
        <c:grouping val="standard"/>
        <c:varyColors val="0"/>
        <c:ser>
          <c:idx val="0"/>
          <c:order val="0"/>
          <c:tx>
            <c:v>Trap 11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12'!$A$9:$A$131</c:f>
              <c:numCache>
                <c:formatCode>m/d;@</c:formatCode>
                <c:ptCount val="12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</c:numCache>
            </c:numRef>
          </c:cat>
          <c:val>
            <c:numRef>
              <c:f>'Trap 12'!$T$9:$T$131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25.67</c:v>
                </c:pt>
                <c:pt idx="30">
                  <c:v>25.67</c:v>
                </c:pt>
                <c:pt idx="31">
                  <c:v>25.67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5</c:v>
                </c:pt>
                <c:pt idx="36">
                  <c:v>3.33</c:v>
                </c:pt>
                <c:pt idx="37">
                  <c:v>3.33</c:v>
                </c:pt>
                <c:pt idx="38">
                  <c:v>3.33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10.32</c:v>
                </c:pt>
                <c:pt idx="44">
                  <c:v>10.32</c:v>
                </c:pt>
                <c:pt idx="45">
                  <c:v>10.32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12</c:v>
                </c:pt>
                <c:pt idx="54">
                  <c:v>8</c:v>
                </c:pt>
                <c:pt idx="55">
                  <c:v>4</c:v>
                </c:pt>
                <c:pt idx="56">
                  <c:v>42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46</c:v>
                </c:pt>
                <c:pt idx="62">
                  <c:v>69</c:v>
                </c:pt>
                <c:pt idx="63">
                  <c:v>73</c:v>
                </c:pt>
                <c:pt idx="64">
                  <c:v>153.31000000000003</c:v>
                </c:pt>
                <c:pt idx="65">
                  <c:v>153.31000000000003</c:v>
                </c:pt>
                <c:pt idx="66">
                  <c:v>153.31000000000003</c:v>
                </c:pt>
                <c:pt idx="67">
                  <c:v>26</c:v>
                </c:pt>
                <c:pt idx="68">
                  <c:v>14</c:v>
                </c:pt>
                <c:pt idx="69">
                  <c:v>10</c:v>
                </c:pt>
                <c:pt idx="70">
                  <c:v>2</c:v>
                </c:pt>
                <c:pt idx="71">
                  <c:v>35.659999999999997</c:v>
                </c:pt>
                <c:pt idx="72">
                  <c:v>35.659999999999997</c:v>
                </c:pt>
                <c:pt idx="73">
                  <c:v>35.659999999999997</c:v>
                </c:pt>
                <c:pt idx="74">
                  <c:v>24</c:v>
                </c:pt>
                <c:pt idx="75">
                  <c:v>19</c:v>
                </c:pt>
                <c:pt idx="76">
                  <c:v>99</c:v>
                </c:pt>
                <c:pt idx="77">
                  <c:v>31</c:v>
                </c:pt>
                <c:pt idx="78">
                  <c:v>13.33</c:v>
                </c:pt>
                <c:pt idx="79">
                  <c:v>13.33</c:v>
                </c:pt>
                <c:pt idx="80">
                  <c:v>13.33</c:v>
                </c:pt>
                <c:pt idx="81">
                  <c:v>51</c:v>
                </c:pt>
                <c:pt idx="82">
                  <c:v>26</c:v>
                </c:pt>
                <c:pt idx="83">
                  <c:v>86</c:v>
                </c:pt>
                <c:pt idx="84">
                  <c:v>41</c:v>
                </c:pt>
                <c:pt idx="85">
                  <c:v>12.32</c:v>
                </c:pt>
                <c:pt idx="86">
                  <c:v>12.32</c:v>
                </c:pt>
                <c:pt idx="87">
                  <c:v>12.32</c:v>
                </c:pt>
                <c:pt idx="88">
                  <c:v>24</c:v>
                </c:pt>
                <c:pt idx="89">
                  <c:v>7</c:v>
                </c:pt>
                <c:pt idx="90">
                  <c:v>6</c:v>
                </c:pt>
                <c:pt idx="91">
                  <c:v>13</c:v>
                </c:pt>
                <c:pt idx="92">
                  <c:v>8.34</c:v>
                </c:pt>
                <c:pt idx="93">
                  <c:v>8.34</c:v>
                </c:pt>
                <c:pt idx="94">
                  <c:v>8.34</c:v>
                </c:pt>
                <c:pt idx="95">
                  <c:v>50</c:v>
                </c:pt>
                <c:pt idx="96">
                  <c:v>66</c:v>
                </c:pt>
                <c:pt idx="97">
                  <c:v>9</c:v>
                </c:pt>
                <c:pt idx="98">
                  <c:v>25</c:v>
                </c:pt>
                <c:pt idx="99">
                  <c:v>14.66</c:v>
                </c:pt>
                <c:pt idx="100">
                  <c:v>14.66</c:v>
                </c:pt>
                <c:pt idx="101">
                  <c:v>14.66</c:v>
                </c:pt>
                <c:pt idx="102">
                  <c:v>16</c:v>
                </c:pt>
                <c:pt idx="103">
                  <c:v>23</c:v>
                </c:pt>
                <c:pt idx="104">
                  <c:v>8</c:v>
                </c:pt>
                <c:pt idx="105">
                  <c:v>16</c:v>
                </c:pt>
                <c:pt idx="106">
                  <c:v>8.34</c:v>
                </c:pt>
                <c:pt idx="107">
                  <c:v>8.34</c:v>
                </c:pt>
                <c:pt idx="108">
                  <c:v>8.34</c:v>
                </c:pt>
                <c:pt idx="109">
                  <c:v>33</c:v>
                </c:pt>
                <c:pt idx="110">
                  <c:v>23</c:v>
                </c:pt>
                <c:pt idx="111">
                  <c:v>23</c:v>
                </c:pt>
                <c:pt idx="112">
                  <c:v>7</c:v>
                </c:pt>
                <c:pt idx="113">
                  <c:v>22.32</c:v>
                </c:pt>
                <c:pt idx="114">
                  <c:v>22.32</c:v>
                </c:pt>
                <c:pt idx="115">
                  <c:v>22.32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41</c:v>
                </c:pt>
                <c:pt idx="120">
                  <c:v>7.75</c:v>
                </c:pt>
                <c:pt idx="121">
                  <c:v>7.75</c:v>
                </c:pt>
                <c:pt idx="122">
                  <c:v>7.75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69928"/>
        <c:axId val="398370504"/>
      </c:lineChart>
      <c:dateAx>
        <c:axId val="398369928"/>
        <c:scaling>
          <c:orientation val="minMax"/>
          <c:max val="40419"/>
          <c:min val="40303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37050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37050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36992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6.5252854812398134E-2"/>
          <c:w val="0.29633740288568688"/>
          <c:h val="3.915171288744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1812 25 1/2 Ave. S Trap (#12) vs. City Trap Average</a:t>
            </a:r>
          </a:p>
        </c:rich>
      </c:tx>
      <c:layout>
        <c:manualLayout>
          <c:xMode val="edge"/>
          <c:yMode val="edge"/>
          <c:x val="0.2841287458379981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6639477977161488"/>
          <c:w val="0.92119866814650464"/>
          <c:h val="0.717781402936438"/>
        </c:manualLayout>
      </c:layout>
      <c:lineChart>
        <c:grouping val="standard"/>
        <c:varyColors val="0"/>
        <c:ser>
          <c:idx val="0"/>
          <c:order val="0"/>
          <c:tx>
            <c:v>Trap 12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13'!$T$9:$T$132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10.33</c:v>
                </c:pt>
                <c:pt idx="30">
                  <c:v>10.33</c:v>
                </c:pt>
                <c:pt idx="31">
                  <c:v>10.33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2.66</c:v>
                </c:pt>
                <c:pt idx="44">
                  <c:v>2.66</c:v>
                </c:pt>
                <c:pt idx="45">
                  <c:v>2.66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3</c:v>
                </c:pt>
                <c:pt idx="56">
                  <c:v>30</c:v>
                </c:pt>
                <c:pt idx="57">
                  <c:v>14.75</c:v>
                </c:pt>
                <c:pt idx="58">
                  <c:v>14.75</c:v>
                </c:pt>
                <c:pt idx="59">
                  <c:v>14.75</c:v>
                </c:pt>
                <c:pt idx="60">
                  <c:v>14.75</c:v>
                </c:pt>
                <c:pt idx="61">
                  <c:v>4</c:v>
                </c:pt>
                <c:pt idx="62">
                  <c:v>29</c:v>
                </c:pt>
                <c:pt idx="63">
                  <c:v>19</c:v>
                </c:pt>
                <c:pt idx="64">
                  <c:v>7.33</c:v>
                </c:pt>
                <c:pt idx="65">
                  <c:v>7.33</c:v>
                </c:pt>
                <c:pt idx="66">
                  <c:v>7.33</c:v>
                </c:pt>
                <c:pt idx="67">
                  <c:v>14</c:v>
                </c:pt>
                <c:pt idx="68">
                  <c:v>4</c:v>
                </c:pt>
                <c:pt idx="69">
                  <c:v>8</c:v>
                </c:pt>
                <c:pt idx="70">
                  <c:v>1</c:v>
                </c:pt>
                <c:pt idx="71">
                  <c:v>5.32</c:v>
                </c:pt>
                <c:pt idx="72">
                  <c:v>5.32</c:v>
                </c:pt>
                <c:pt idx="73">
                  <c:v>5.32</c:v>
                </c:pt>
                <c:pt idx="74">
                  <c:v>8</c:v>
                </c:pt>
                <c:pt idx="75">
                  <c:v>16</c:v>
                </c:pt>
                <c:pt idx="76">
                  <c:v>17</c:v>
                </c:pt>
                <c:pt idx="77">
                  <c:v>3</c:v>
                </c:pt>
                <c:pt idx="78">
                  <c:v>3.33</c:v>
                </c:pt>
                <c:pt idx="79">
                  <c:v>3.33</c:v>
                </c:pt>
                <c:pt idx="80">
                  <c:v>3.33</c:v>
                </c:pt>
                <c:pt idx="81">
                  <c:v>7</c:v>
                </c:pt>
                <c:pt idx="82">
                  <c:v>18</c:v>
                </c:pt>
                <c:pt idx="83">
                  <c:v>17</c:v>
                </c:pt>
                <c:pt idx="84">
                  <c:v>9</c:v>
                </c:pt>
                <c:pt idx="85">
                  <c:v>4.6500000000000004</c:v>
                </c:pt>
                <c:pt idx="86">
                  <c:v>4.6500000000000004</c:v>
                </c:pt>
                <c:pt idx="87">
                  <c:v>4.6500000000000004</c:v>
                </c:pt>
                <c:pt idx="88">
                  <c:v>5</c:v>
                </c:pt>
                <c:pt idx="89">
                  <c:v>0</c:v>
                </c:pt>
                <c:pt idx="90">
                  <c:v>7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2.33</c:v>
                </c:pt>
                <c:pt idx="100">
                  <c:v>2.33</c:v>
                </c:pt>
                <c:pt idx="101">
                  <c:v>2.33</c:v>
                </c:pt>
                <c:pt idx="102">
                  <c:v>9</c:v>
                </c:pt>
                <c:pt idx="103">
                  <c:v>6</c:v>
                </c:pt>
                <c:pt idx="104">
                  <c:v>7</c:v>
                </c:pt>
                <c:pt idx="105">
                  <c:v>12</c:v>
                </c:pt>
                <c:pt idx="106">
                  <c:v>2.0100000000000002</c:v>
                </c:pt>
                <c:pt idx="107">
                  <c:v>2.0100000000000002</c:v>
                </c:pt>
                <c:pt idx="108">
                  <c:v>2.0100000000000002</c:v>
                </c:pt>
                <c:pt idx="109">
                  <c:v>9</c:v>
                </c:pt>
                <c:pt idx="110">
                  <c:v>16</c:v>
                </c:pt>
                <c:pt idx="111">
                  <c:v>3</c:v>
                </c:pt>
                <c:pt idx="112">
                  <c:v>14</c:v>
                </c:pt>
                <c:pt idx="113">
                  <c:v>2.66</c:v>
                </c:pt>
                <c:pt idx="114">
                  <c:v>2.66</c:v>
                </c:pt>
                <c:pt idx="115">
                  <c:v>2.66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8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72232"/>
        <c:axId val="398372808"/>
      </c:lineChart>
      <c:dateAx>
        <c:axId val="39837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37280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37280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37223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958934517207315"/>
          <c:y val="9.2985318107667747E-2"/>
          <c:w val="0.29633740288568688"/>
          <c:h val="3.91517128874421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Fargo</a:t>
            </a:r>
            <a:r>
              <a:rPr lang="en-US" baseline="0"/>
              <a:t> Country Club</a:t>
            </a:r>
            <a:r>
              <a:rPr lang="en-US"/>
              <a:t>Trap (#13) vs. City Trap Average</a:t>
            </a:r>
          </a:p>
        </c:rich>
      </c:tx>
      <c:layout>
        <c:manualLayout>
          <c:xMode val="edge"/>
          <c:yMode val="edge"/>
          <c:x val="0.26859045504994788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2852386237514"/>
          <c:y val="0.16639477977161488"/>
          <c:w val="0.88790233074361757"/>
          <c:h val="0.66394779771615065"/>
        </c:manualLayout>
      </c:layout>
      <c:lineChart>
        <c:grouping val="standard"/>
        <c:varyColors val="0"/>
        <c:ser>
          <c:idx val="0"/>
          <c:order val="0"/>
          <c:tx>
            <c:v>Trap 13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14'!$A$9:$A$151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'Trap 14'!$T$11:$T$150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22.34</c:v>
                </c:pt>
                <c:pt idx="28">
                  <c:v>22.34</c:v>
                </c:pt>
                <c:pt idx="29">
                  <c:v>22.34</c:v>
                </c:pt>
                <c:pt idx="30">
                  <c:v>23</c:v>
                </c:pt>
                <c:pt idx="31">
                  <c:v>7</c:v>
                </c:pt>
                <c:pt idx="32">
                  <c:v>0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26</c:v>
                </c:pt>
                <c:pt idx="38">
                  <c:v>28</c:v>
                </c:pt>
                <c:pt idx="39">
                  <c:v>5</c:v>
                </c:pt>
                <c:pt idx="40">
                  <c:v>4</c:v>
                </c:pt>
                <c:pt idx="41">
                  <c:v>22.99</c:v>
                </c:pt>
                <c:pt idx="42">
                  <c:v>22.99</c:v>
                </c:pt>
                <c:pt idx="43">
                  <c:v>22.99</c:v>
                </c:pt>
                <c:pt idx="44">
                  <c:v>11</c:v>
                </c:pt>
                <c:pt idx="45">
                  <c:v>9</c:v>
                </c:pt>
                <c:pt idx="46">
                  <c:v>2</c:v>
                </c:pt>
                <c:pt idx="47">
                  <c:v>11</c:v>
                </c:pt>
                <c:pt idx="48">
                  <c:v>27.66</c:v>
                </c:pt>
                <c:pt idx="49">
                  <c:v>27.66</c:v>
                </c:pt>
                <c:pt idx="50">
                  <c:v>27.66</c:v>
                </c:pt>
                <c:pt idx="51">
                  <c:v>6</c:v>
                </c:pt>
                <c:pt idx="52">
                  <c:v>14</c:v>
                </c:pt>
                <c:pt idx="53">
                  <c:v>20</c:v>
                </c:pt>
                <c:pt idx="54">
                  <c:v>86</c:v>
                </c:pt>
                <c:pt idx="55">
                  <c:v>121.25</c:v>
                </c:pt>
                <c:pt idx="56">
                  <c:v>121.25</c:v>
                </c:pt>
                <c:pt idx="57">
                  <c:v>121.25</c:v>
                </c:pt>
                <c:pt idx="58">
                  <c:v>121.25</c:v>
                </c:pt>
                <c:pt idx="59">
                  <c:v>178</c:v>
                </c:pt>
                <c:pt idx="60">
                  <c:v>303</c:v>
                </c:pt>
                <c:pt idx="61">
                  <c:v>143</c:v>
                </c:pt>
                <c:pt idx="62">
                  <c:v>142.65000000000003</c:v>
                </c:pt>
                <c:pt idx="63">
                  <c:v>142.65000000000003</c:v>
                </c:pt>
                <c:pt idx="64">
                  <c:v>142.65000000000003</c:v>
                </c:pt>
                <c:pt idx="65">
                  <c:v>114</c:v>
                </c:pt>
                <c:pt idx="66">
                  <c:v>55</c:v>
                </c:pt>
                <c:pt idx="67">
                  <c:v>133</c:v>
                </c:pt>
                <c:pt idx="68">
                  <c:v>63</c:v>
                </c:pt>
                <c:pt idx="69">
                  <c:v>240.98</c:v>
                </c:pt>
                <c:pt idx="70">
                  <c:v>240.98</c:v>
                </c:pt>
                <c:pt idx="71">
                  <c:v>240.98</c:v>
                </c:pt>
                <c:pt idx="72">
                  <c:v>152</c:v>
                </c:pt>
                <c:pt idx="73">
                  <c:v>209</c:v>
                </c:pt>
                <c:pt idx="74">
                  <c:v>99</c:v>
                </c:pt>
                <c:pt idx="75">
                  <c:v>159</c:v>
                </c:pt>
                <c:pt idx="76">
                  <c:v>33.649999999999991</c:v>
                </c:pt>
                <c:pt idx="77">
                  <c:v>33.649999999999991</c:v>
                </c:pt>
                <c:pt idx="78">
                  <c:v>33.649999999999991</c:v>
                </c:pt>
                <c:pt idx="79">
                  <c:v>220</c:v>
                </c:pt>
                <c:pt idx="80">
                  <c:v>316</c:v>
                </c:pt>
                <c:pt idx="81">
                  <c:v>92</c:v>
                </c:pt>
                <c:pt idx="82">
                  <c:v>68</c:v>
                </c:pt>
                <c:pt idx="83">
                  <c:v>76.319999999999993</c:v>
                </c:pt>
                <c:pt idx="84">
                  <c:v>76.319999999999993</c:v>
                </c:pt>
                <c:pt idx="85">
                  <c:v>76.319999999999993</c:v>
                </c:pt>
                <c:pt idx="86">
                  <c:v>8</c:v>
                </c:pt>
                <c:pt idx="87">
                  <c:v>9</c:v>
                </c:pt>
                <c:pt idx="88">
                  <c:v>20</c:v>
                </c:pt>
                <c:pt idx="89">
                  <c:v>50</c:v>
                </c:pt>
                <c:pt idx="90">
                  <c:v>27.959999999999997</c:v>
                </c:pt>
                <c:pt idx="91">
                  <c:v>27.959999999999997</c:v>
                </c:pt>
                <c:pt idx="92">
                  <c:v>27.959999999999997</c:v>
                </c:pt>
                <c:pt idx="93">
                  <c:v>85</c:v>
                </c:pt>
                <c:pt idx="94">
                  <c:v>55</c:v>
                </c:pt>
                <c:pt idx="95">
                  <c:v>56</c:v>
                </c:pt>
                <c:pt idx="96">
                  <c:v>30</c:v>
                </c:pt>
                <c:pt idx="97">
                  <c:v>22.33</c:v>
                </c:pt>
                <c:pt idx="98">
                  <c:v>22.33</c:v>
                </c:pt>
                <c:pt idx="99">
                  <c:v>22.33</c:v>
                </c:pt>
                <c:pt idx="100">
                  <c:v>95</c:v>
                </c:pt>
                <c:pt idx="101">
                  <c:v>77</c:v>
                </c:pt>
                <c:pt idx="102">
                  <c:v>76</c:v>
                </c:pt>
                <c:pt idx="103">
                  <c:v>51</c:v>
                </c:pt>
                <c:pt idx="104">
                  <c:v>10.33</c:v>
                </c:pt>
                <c:pt idx="105">
                  <c:v>10.33</c:v>
                </c:pt>
                <c:pt idx="106">
                  <c:v>10.33</c:v>
                </c:pt>
                <c:pt idx="107">
                  <c:v>25</c:v>
                </c:pt>
                <c:pt idx="108">
                  <c:v>64</c:v>
                </c:pt>
                <c:pt idx="109">
                  <c:v>13</c:v>
                </c:pt>
                <c:pt idx="110">
                  <c:v>28</c:v>
                </c:pt>
                <c:pt idx="111">
                  <c:v>10.33</c:v>
                </c:pt>
                <c:pt idx="112">
                  <c:v>10.33</c:v>
                </c:pt>
                <c:pt idx="113">
                  <c:v>10.33</c:v>
                </c:pt>
                <c:pt idx="114">
                  <c:v>3</c:v>
                </c:pt>
                <c:pt idx="115">
                  <c:v>1</c:v>
                </c:pt>
                <c:pt idx="116">
                  <c:v>7</c:v>
                </c:pt>
                <c:pt idx="117">
                  <c:v>17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11</c:v>
                </c:pt>
                <c:pt idx="123">
                  <c:v>2</c:v>
                </c:pt>
                <c:pt idx="124">
                  <c:v>1</c:v>
                </c:pt>
                <c:pt idx="125">
                  <c:v>1.33</c:v>
                </c:pt>
                <c:pt idx="126">
                  <c:v>1.33</c:v>
                </c:pt>
                <c:pt idx="127">
                  <c:v>1.33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'Trap 14'!$A$9:$A$151</c:f>
              <c:numCache>
                <c:formatCode>m/d;@</c:formatCode>
                <c:ptCount val="143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  <c:pt idx="124">
                  <c:v>40792</c:v>
                </c:pt>
                <c:pt idx="125">
                  <c:v>40793</c:v>
                </c:pt>
                <c:pt idx="126">
                  <c:v>40794</c:v>
                </c:pt>
                <c:pt idx="127">
                  <c:v>40795</c:v>
                </c:pt>
                <c:pt idx="128">
                  <c:v>40796</c:v>
                </c:pt>
                <c:pt idx="129">
                  <c:v>40797</c:v>
                </c:pt>
                <c:pt idx="130">
                  <c:v>40798</c:v>
                </c:pt>
                <c:pt idx="131">
                  <c:v>40799</c:v>
                </c:pt>
                <c:pt idx="132">
                  <c:v>40800</c:v>
                </c:pt>
                <c:pt idx="133">
                  <c:v>40801</c:v>
                </c:pt>
                <c:pt idx="134">
                  <c:v>40802</c:v>
                </c:pt>
                <c:pt idx="135">
                  <c:v>40803</c:v>
                </c:pt>
                <c:pt idx="136">
                  <c:v>40804</c:v>
                </c:pt>
                <c:pt idx="137">
                  <c:v>40805</c:v>
                </c:pt>
                <c:pt idx="138">
                  <c:v>40806</c:v>
                </c:pt>
                <c:pt idx="139">
                  <c:v>40807</c:v>
                </c:pt>
                <c:pt idx="140">
                  <c:v>40808</c:v>
                </c:pt>
                <c:pt idx="141">
                  <c:v>40809</c:v>
                </c:pt>
                <c:pt idx="142">
                  <c:v>40810</c:v>
                </c:pt>
              </c:numCache>
            </c:numRef>
          </c:cat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74536"/>
        <c:axId val="398375112"/>
      </c:lineChart>
      <c:dateAx>
        <c:axId val="39837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3052164261933465"/>
              <c:y val="0.946166394779771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37511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37511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1.109877913429546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37453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847946725866543"/>
          <c:y val="5.8727569331158413E-2"/>
          <c:w val="0.29633740288568688"/>
          <c:h val="3.91517128874423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2202 34 1/2 Avenue South Trap (#14) vs. City Trap Average</a:t>
            </a:r>
          </a:p>
        </c:rich>
      </c:tx>
      <c:layout>
        <c:manualLayout>
          <c:xMode val="edge"/>
          <c:yMode val="edge"/>
          <c:x val="0.25083240843507215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4174478190334E-2"/>
          <c:y val="0.12576966730510036"/>
          <c:w val="0.92341842397336249"/>
          <c:h val="0.74714518760195769"/>
        </c:manualLayout>
      </c:layout>
      <c:lineChart>
        <c:grouping val="standard"/>
        <c:varyColors val="0"/>
        <c:ser>
          <c:idx val="0"/>
          <c:order val="0"/>
          <c:tx>
            <c:v>Trap 14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15'!$A$9:$A$132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15'!$T$9:$T$132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5.32</c:v>
                </c:pt>
                <c:pt idx="44">
                  <c:v>5.32</c:v>
                </c:pt>
                <c:pt idx="45">
                  <c:v>5.32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0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2.99</c:v>
                </c:pt>
                <c:pt idx="72">
                  <c:v>2.99</c:v>
                </c:pt>
                <c:pt idx="73">
                  <c:v>2.99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0.66</c:v>
                </c:pt>
                <c:pt idx="86">
                  <c:v>0.66</c:v>
                </c:pt>
                <c:pt idx="87">
                  <c:v>0.66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39112"/>
        <c:axId val="398639688"/>
      </c:lineChart>
      <c:dateAx>
        <c:axId val="39863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63968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639688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797716150085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639112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849056603773582"/>
          <c:y val="5.8727569331158413E-2"/>
          <c:w val="0.29633740288568688"/>
          <c:h val="3.9151712887442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Osgood Golf Course Trap (#15) vs. City Trap Average</a:t>
            </a:r>
          </a:p>
        </c:rich>
      </c:tx>
      <c:layout>
        <c:manualLayout>
          <c:xMode val="edge"/>
          <c:yMode val="edge"/>
          <c:x val="0.2730299667036942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1675915649284756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15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16'!$A$9:$A$132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16'!$T$9:$T$132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6.33</c:v>
                </c:pt>
                <c:pt idx="30">
                  <c:v>6.33</c:v>
                </c:pt>
                <c:pt idx="31">
                  <c:v>6.33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15</c:v>
                </c:pt>
                <c:pt idx="57">
                  <c:v>23.25</c:v>
                </c:pt>
                <c:pt idx="58">
                  <c:v>23.25</c:v>
                </c:pt>
                <c:pt idx="59">
                  <c:v>23.25</c:v>
                </c:pt>
                <c:pt idx="60">
                  <c:v>23.25</c:v>
                </c:pt>
                <c:pt idx="61">
                  <c:v>12</c:v>
                </c:pt>
                <c:pt idx="62">
                  <c:v>28</c:v>
                </c:pt>
                <c:pt idx="63">
                  <c:v>19</c:v>
                </c:pt>
                <c:pt idx="64">
                  <c:v>22.319999999999997</c:v>
                </c:pt>
                <c:pt idx="65">
                  <c:v>22.319999999999997</c:v>
                </c:pt>
                <c:pt idx="66">
                  <c:v>22.319999999999997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7.32</c:v>
                </c:pt>
                <c:pt idx="72">
                  <c:v>7.32</c:v>
                </c:pt>
                <c:pt idx="73">
                  <c:v>7.32</c:v>
                </c:pt>
                <c:pt idx="74">
                  <c:v>6</c:v>
                </c:pt>
                <c:pt idx="75">
                  <c:v>6</c:v>
                </c:pt>
                <c:pt idx="76">
                  <c:v>26</c:v>
                </c:pt>
                <c:pt idx="77">
                  <c:v>13</c:v>
                </c:pt>
                <c:pt idx="78">
                  <c:v>3.3200000000000003</c:v>
                </c:pt>
                <c:pt idx="79">
                  <c:v>3.3200000000000003</c:v>
                </c:pt>
                <c:pt idx="80">
                  <c:v>3.3200000000000003</c:v>
                </c:pt>
                <c:pt idx="81">
                  <c:v>12</c:v>
                </c:pt>
                <c:pt idx="82">
                  <c:v>5</c:v>
                </c:pt>
                <c:pt idx="83">
                  <c:v>7</c:v>
                </c:pt>
                <c:pt idx="84">
                  <c:v>1</c:v>
                </c:pt>
                <c:pt idx="85">
                  <c:v>1.33</c:v>
                </c:pt>
                <c:pt idx="86">
                  <c:v>1.33</c:v>
                </c:pt>
                <c:pt idx="87">
                  <c:v>1.33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6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3</c:v>
                </c:pt>
                <c:pt idx="111">
                  <c:v>3</c:v>
                </c:pt>
                <c:pt idx="112">
                  <c:v>8</c:v>
                </c:pt>
                <c:pt idx="113">
                  <c:v>2.3199999999999998</c:v>
                </c:pt>
                <c:pt idx="114">
                  <c:v>2.3199999999999998</c:v>
                </c:pt>
                <c:pt idx="115">
                  <c:v>2.3199999999999998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3</c:v>
                </c:pt>
                <c:pt idx="120">
                  <c:v>3.25</c:v>
                </c:pt>
                <c:pt idx="121">
                  <c:v>3.25</c:v>
                </c:pt>
                <c:pt idx="122">
                  <c:v>3.25</c:v>
                </c:pt>
                <c:pt idx="123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41416"/>
        <c:axId val="398641992"/>
      </c:lineChart>
      <c:dateAx>
        <c:axId val="39864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6419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641992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641416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4902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516093229748724"/>
          <c:y val="6.1990212071778177E-2"/>
          <c:w val="0.29633740288568688"/>
          <c:h val="3.91517128874429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1529 55th Ave. S Trap (#16) vs. City Trap Average</a:t>
            </a:r>
          </a:p>
        </c:rich>
      </c:tx>
      <c:layout>
        <c:manualLayout>
          <c:xMode val="edge"/>
          <c:yMode val="edge"/>
          <c:x val="0.29078801331853532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04174478190334E-2"/>
          <c:y val="0.18084046373943932"/>
          <c:w val="0.92119866814650464"/>
          <c:h val="0.717781402936438"/>
        </c:manualLayout>
      </c:layout>
      <c:lineChart>
        <c:grouping val="standard"/>
        <c:varyColors val="0"/>
        <c:ser>
          <c:idx val="0"/>
          <c:order val="0"/>
          <c:tx>
            <c:v>Trap 16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17'!$A$9:$A$132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17'!$T$9:$T$133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2.66</c:v>
                </c:pt>
                <c:pt idx="44">
                  <c:v>2.66</c:v>
                </c:pt>
                <c:pt idx="45">
                  <c:v>2.66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4</c:v>
                </c:pt>
                <c:pt idx="62">
                  <c:v>15</c:v>
                </c:pt>
                <c:pt idx="63">
                  <c:v>2</c:v>
                </c:pt>
                <c:pt idx="64">
                  <c:v>1.66</c:v>
                </c:pt>
                <c:pt idx="65">
                  <c:v>1.66</c:v>
                </c:pt>
                <c:pt idx="66">
                  <c:v>1.66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0.33</c:v>
                </c:pt>
                <c:pt idx="72">
                  <c:v>0.33</c:v>
                </c:pt>
                <c:pt idx="73">
                  <c:v>0.33</c:v>
                </c:pt>
                <c:pt idx="74">
                  <c:v>1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1</c:v>
                </c:pt>
                <c:pt idx="84">
                  <c:v>0</c:v>
                </c:pt>
                <c:pt idx="85">
                  <c:v>0.66</c:v>
                </c:pt>
                <c:pt idx="86">
                  <c:v>0.66</c:v>
                </c:pt>
                <c:pt idx="87">
                  <c:v>0.66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1.9900000000000002</c:v>
                </c:pt>
                <c:pt idx="93">
                  <c:v>1.9900000000000002</c:v>
                </c:pt>
                <c:pt idx="94">
                  <c:v>1.9900000000000002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0.66</c:v>
                </c:pt>
                <c:pt idx="100">
                  <c:v>0.66</c:v>
                </c:pt>
                <c:pt idx="101">
                  <c:v>0.66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1.33</c:v>
                </c:pt>
                <c:pt idx="107">
                  <c:v>1.33</c:v>
                </c:pt>
                <c:pt idx="108">
                  <c:v>1.33</c:v>
                </c:pt>
                <c:pt idx="109">
                  <c:v>2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43720"/>
        <c:axId val="398644296"/>
      </c:lineChart>
      <c:dateAx>
        <c:axId val="39864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05438401775807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6442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644296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926590538336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64372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517203107659783"/>
          <c:y val="9.2985318107667747E-2"/>
          <c:w val="0.29633740288568688"/>
          <c:h val="3.91517128874429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1523 4th Avenue South Trap (#17) vs. City Trap Average</a:t>
            </a:r>
          </a:p>
        </c:rich>
      </c:tx>
      <c:layout>
        <c:manualLayout>
          <c:xMode val="edge"/>
          <c:yMode val="edge"/>
          <c:x val="0.261931187569367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17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21'!$A$9:$A$132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21'!$T$9:$T$140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</c:v>
                </c:pt>
                <c:pt idx="40">
                  <c:v>14</c:v>
                </c:pt>
                <c:pt idx="41">
                  <c:v>2</c:v>
                </c:pt>
                <c:pt idx="42">
                  <c:v>5</c:v>
                </c:pt>
                <c:pt idx="43">
                  <c:v>1.33</c:v>
                </c:pt>
                <c:pt idx="44">
                  <c:v>1.33</c:v>
                </c:pt>
                <c:pt idx="45">
                  <c:v>1.33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4.66</c:v>
                </c:pt>
                <c:pt idx="51">
                  <c:v>4.66</c:v>
                </c:pt>
                <c:pt idx="52">
                  <c:v>4.66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18</c:v>
                </c:pt>
                <c:pt idx="57">
                  <c:v>18</c:v>
                </c:pt>
                <c:pt idx="58">
                  <c:v>12.25</c:v>
                </c:pt>
                <c:pt idx="59">
                  <c:v>12.25</c:v>
                </c:pt>
                <c:pt idx="60">
                  <c:v>12.25</c:v>
                </c:pt>
                <c:pt idx="61">
                  <c:v>12.25</c:v>
                </c:pt>
                <c:pt idx="62">
                  <c:v>20</c:v>
                </c:pt>
                <c:pt idx="63">
                  <c:v>26</c:v>
                </c:pt>
                <c:pt idx="64">
                  <c:v>8</c:v>
                </c:pt>
                <c:pt idx="65">
                  <c:v>9.99</c:v>
                </c:pt>
                <c:pt idx="66">
                  <c:v>9.99</c:v>
                </c:pt>
                <c:pt idx="67">
                  <c:v>9.99</c:v>
                </c:pt>
                <c:pt idx="68">
                  <c:v>8</c:v>
                </c:pt>
                <c:pt idx="69">
                  <c:v>7</c:v>
                </c:pt>
                <c:pt idx="70">
                  <c:v>1</c:v>
                </c:pt>
                <c:pt idx="71">
                  <c:v>0</c:v>
                </c:pt>
                <c:pt idx="72">
                  <c:v>6.98</c:v>
                </c:pt>
                <c:pt idx="73">
                  <c:v>6.98</c:v>
                </c:pt>
                <c:pt idx="74">
                  <c:v>6.98</c:v>
                </c:pt>
                <c:pt idx="75">
                  <c:v>9</c:v>
                </c:pt>
                <c:pt idx="76">
                  <c:v>10</c:v>
                </c:pt>
                <c:pt idx="77">
                  <c:v>4</c:v>
                </c:pt>
                <c:pt idx="78">
                  <c:v>9.66</c:v>
                </c:pt>
                <c:pt idx="79">
                  <c:v>9.66</c:v>
                </c:pt>
                <c:pt idx="80">
                  <c:v>9.66</c:v>
                </c:pt>
                <c:pt idx="81">
                  <c:v>28</c:v>
                </c:pt>
                <c:pt idx="82">
                  <c:v>7</c:v>
                </c:pt>
                <c:pt idx="83">
                  <c:v>22</c:v>
                </c:pt>
                <c:pt idx="84">
                  <c:v>23</c:v>
                </c:pt>
                <c:pt idx="85">
                  <c:v>1.9900000000000002</c:v>
                </c:pt>
                <c:pt idx="86">
                  <c:v>1.9900000000000002</c:v>
                </c:pt>
                <c:pt idx="87">
                  <c:v>1.9900000000000002</c:v>
                </c:pt>
                <c:pt idx="88">
                  <c:v>2</c:v>
                </c:pt>
                <c:pt idx="89">
                  <c:v>5</c:v>
                </c:pt>
                <c:pt idx="90">
                  <c:v>6</c:v>
                </c:pt>
                <c:pt idx="91">
                  <c:v>10</c:v>
                </c:pt>
                <c:pt idx="92">
                  <c:v>5.34</c:v>
                </c:pt>
                <c:pt idx="93">
                  <c:v>5.34</c:v>
                </c:pt>
                <c:pt idx="94">
                  <c:v>5.34</c:v>
                </c:pt>
                <c:pt idx="95">
                  <c:v>6</c:v>
                </c:pt>
                <c:pt idx="96">
                  <c:v>13</c:v>
                </c:pt>
                <c:pt idx="97">
                  <c:v>3</c:v>
                </c:pt>
                <c:pt idx="98">
                  <c:v>9</c:v>
                </c:pt>
                <c:pt idx="99">
                  <c:v>5.32</c:v>
                </c:pt>
                <c:pt idx="100">
                  <c:v>5.32</c:v>
                </c:pt>
                <c:pt idx="101">
                  <c:v>5.32</c:v>
                </c:pt>
                <c:pt idx="102">
                  <c:v>1</c:v>
                </c:pt>
                <c:pt idx="103">
                  <c:v>5</c:v>
                </c:pt>
                <c:pt idx="104">
                  <c:v>9</c:v>
                </c:pt>
                <c:pt idx="105">
                  <c:v>3</c:v>
                </c:pt>
                <c:pt idx="106">
                  <c:v>5.33</c:v>
                </c:pt>
                <c:pt idx="107">
                  <c:v>5.33</c:v>
                </c:pt>
                <c:pt idx="108">
                  <c:v>5.33</c:v>
                </c:pt>
                <c:pt idx="109">
                  <c:v>2</c:v>
                </c:pt>
                <c:pt idx="110">
                  <c:v>10</c:v>
                </c:pt>
                <c:pt idx="111">
                  <c:v>8</c:v>
                </c:pt>
                <c:pt idx="112">
                  <c:v>3</c:v>
                </c:pt>
                <c:pt idx="113">
                  <c:v>4.99</c:v>
                </c:pt>
                <c:pt idx="114">
                  <c:v>4.99</c:v>
                </c:pt>
                <c:pt idx="115">
                  <c:v>4.99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4</c:v>
                </c:pt>
                <c:pt idx="120">
                  <c:v>1.75</c:v>
                </c:pt>
                <c:pt idx="121">
                  <c:v>1.75</c:v>
                </c:pt>
                <c:pt idx="122">
                  <c:v>1.75</c:v>
                </c:pt>
                <c:pt idx="123">
                  <c:v>1.75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0.67</c:v>
                </c:pt>
                <c:pt idx="128">
                  <c:v>0.67</c:v>
                </c:pt>
                <c:pt idx="129">
                  <c:v>0.67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46024"/>
        <c:axId val="398646600"/>
      </c:lineChart>
      <c:dateAx>
        <c:axId val="39864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6466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9864660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64602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625971143174252"/>
          <c:y val="7.3409461663947823E-2"/>
          <c:w val="0.29633740288568688"/>
          <c:h val="3.91517128874435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453 20th Avenue E Trap (#18) vs. City Trap Average</a:t>
            </a:r>
          </a:p>
        </c:rich>
      </c:tx>
      <c:layout>
        <c:manualLayout>
          <c:xMode val="edge"/>
          <c:yMode val="edge"/>
          <c:x val="0.2819089900110988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376835236543824"/>
          <c:w val="0.90677025527192012"/>
          <c:h val="0.75040783034260061"/>
        </c:manualLayout>
      </c:layout>
      <c:lineChart>
        <c:grouping val="standard"/>
        <c:varyColors val="0"/>
        <c:ser>
          <c:idx val="0"/>
          <c:order val="0"/>
          <c:tx>
            <c:v>Trap 18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22'!$A$9:$A$132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22'!$T$9:$T$132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1</c:v>
                </c:pt>
                <c:pt idx="27">
                  <c:v>9</c:v>
                </c:pt>
                <c:pt idx="28">
                  <c:v>12</c:v>
                </c:pt>
                <c:pt idx="29">
                  <c:v>25.67</c:v>
                </c:pt>
                <c:pt idx="30">
                  <c:v>25.67</c:v>
                </c:pt>
                <c:pt idx="31">
                  <c:v>25.67</c:v>
                </c:pt>
                <c:pt idx="32">
                  <c:v>51</c:v>
                </c:pt>
                <c:pt idx="33">
                  <c:v>23</c:v>
                </c:pt>
                <c:pt idx="34">
                  <c:v>1</c:v>
                </c:pt>
                <c:pt idx="35">
                  <c:v>10</c:v>
                </c:pt>
                <c:pt idx="36">
                  <c:v>10.66</c:v>
                </c:pt>
                <c:pt idx="37">
                  <c:v>10.66</c:v>
                </c:pt>
                <c:pt idx="38">
                  <c:v>10.66</c:v>
                </c:pt>
                <c:pt idx="39">
                  <c:v>35</c:v>
                </c:pt>
                <c:pt idx="40">
                  <c:v>38</c:v>
                </c:pt>
                <c:pt idx="41">
                  <c:v>3</c:v>
                </c:pt>
                <c:pt idx="42">
                  <c:v>23</c:v>
                </c:pt>
                <c:pt idx="43">
                  <c:v>29.67</c:v>
                </c:pt>
                <c:pt idx="44">
                  <c:v>29.67</c:v>
                </c:pt>
                <c:pt idx="45">
                  <c:v>29.67</c:v>
                </c:pt>
                <c:pt idx="46">
                  <c:v>57</c:v>
                </c:pt>
                <c:pt idx="47">
                  <c:v>18</c:v>
                </c:pt>
                <c:pt idx="48">
                  <c:v>5</c:v>
                </c:pt>
                <c:pt idx="49">
                  <c:v>20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23</c:v>
                </c:pt>
                <c:pt idx="54">
                  <c:v>40</c:v>
                </c:pt>
                <c:pt idx="55">
                  <c:v>54</c:v>
                </c:pt>
                <c:pt idx="56">
                  <c:v>236</c:v>
                </c:pt>
                <c:pt idx="57">
                  <c:v>320.5</c:v>
                </c:pt>
                <c:pt idx="58">
                  <c:v>320.5</c:v>
                </c:pt>
                <c:pt idx="59">
                  <c:v>320.5</c:v>
                </c:pt>
                <c:pt idx="60">
                  <c:v>320.5</c:v>
                </c:pt>
                <c:pt idx="61">
                  <c:v>449</c:v>
                </c:pt>
                <c:pt idx="62">
                  <c:v>527</c:v>
                </c:pt>
                <c:pt idx="63">
                  <c:v>430</c:v>
                </c:pt>
                <c:pt idx="64">
                  <c:v>317.33</c:v>
                </c:pt>
                <c:pt idx="65">
                  <c:v>317.33</c:v>
                </c:pt>
                <c:pt idx="66">
                  <c:v>317.33</c:v>
                </c:pt>
                <c:pt idx="67">
                  <c:v>377</c:v>
                </c:pt>
                <c:pt idx="68">
                  <c:v>209</c:v>
                </c:pt>
                <c:pt idx="69">
                  <c:v>287</c:v>
                </c:pt>
                <c:pt idx="70">
                  <c:v>69</c:v>
                </c:pt>
                <c:pt idx="71">
                  <c:v>171.32000000000002</c:v>
                </c:pt>
                <c:pt idx="72">
                  <c:v>171.32000000000002</c:v>
                </c:pt>
                <c:pt idx="73">
                  <c:v>171.32000000000002</c:v>
                </c:pt>
                <c:pt idx="74">
                  <c:v>149</c:v>
                </c:pt>
                <c:pt idx="75">
                  <c:v>296</c:v>
                </c:pt>
                <c:pt idx="76">
                  <c:v>369</c:v>
                </c:pt>
                <c:pt idx="77">
                  <c:v>449</c:v>
                </c:pt>
                <c:pt idx="78">
                  <c:v>208.65000000000003</c:v>
                </c:pt>
                <c:pt idx="79">
                  <c:v>208.65000000000003</c:v>
                </c:pt>
                <c:pt idx="80">
                  <c:v>208.65000000000003</c:v>
                </c:pt>
                <c:pt idx="81">
                  <c:v>969</c:v>
                </c:pt>
                <c:pt idx="82">
                  <c:v>819</c:v>
                </c:pt>
                <c:pt idx="83">
                  <c:v>428</c:v>
                </c:pt>
                <c:pt idx="84">
                  <c:v>723</c:v>
                </c:pt>
                <c:pt idx="85">
                  <c:v>25.65</c:v>
                </c:pt>
                <c:pt idx="86">
                  <c:v>25.65</c:v>
                </c:pt>
                <c:pt idx="87">
                  <c:v>25.65</c:v>
                </c:pt>
                <c:pt idx="88">
                  <c:v>42</c:v>
                </c:pt>
                <c:pt idx="89">
                  <c:v>48</c:v>
                </c:pt>
                <c:pt idx="90">
                  <c:v>105</c:v>
                </c:pt>
                <c:pt idx="91">
                  <c:v>71</c:v>
                </c:pt>
                <c:pt idx="92">
                  <c:v>66.66</c:v>
                </c:pt>
                <c:pt idx="93">
                  <c:v>66.66</c:v>
                </c:pt>
                <c:pt idx="94">
                  <c:v>66.66</c:v>
                </c:pt>
                <c:pt idx="95">
                  <c:v>730</c:v>
                </c:pt>
                <c:pt idx="96">
                  <c:v>551</c:v>
                </c:pt>
                <c:pt idx="97">
                  <c:v>661</c:v>
                </c:pt>
                <c:pt idx="98">
                  <c:v>322</c:v>
                </c:pt>
                <c:pt idx="99">
                  <c:v>213.98000000000002</c:v>
                </c:pt>
                <c:pt idx="100">
                  <c:v>213.98000000000002</c:v>
                </c:pt>
                <c:pt idx="101">
                  <c:v>213.98000000000002</c:v>
                </c:pt>
                <c:pt idx="102">
                  <c:v>386</c:v>
                </c:pt>
                <c:pt idx="103">
                  <c:v>278</c:v>
                </c:pt>
                <c:pt idx="104">
                  <c:v>345</c:v>
                </c:pt>
                <c:pt idx="105">
                  <c:v>285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120</c:v>
                </c:pt>
                <c:pt idx="110">
                  <c:v>199</c:v>
                </c:pt>
                <c:pt idx="111">
                  <c:v>143</c:v>
                </c:pt>
                <c:pt idx="112">
                  <c:v>344</c:v>
                </c:pt>
                <c:pt idx="113">
                  <c:v>73.969999999999985</c:v>
                </c:pt>
                <c:pt idx="114">
                  <c:v>73.969999999999985</c:v>
                </c:pt>
                <c:pt idx="115">
                  <c:v>73.969999999999985</c:v>
                </c:pt>
                <c:pt idx="116">
                  <c:v>39</c:v>
                </c:pt>
                <c:pt idx="117">
                  <c:v>18</c:v>
                </c:pt>
                <c:pt idx="118">
                  <c:v>24</c:v>
                </c:pt>
                <c:pt idx="119">
                  <c:v>47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245640"/>
        <c:axId val="372246216"/>
      </c:lineChart>
      <c:dateAx>
        <c:axId val="37224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277469478360004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2462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2246216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6345840130505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245640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1765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739178690348627"/>
          <c:y val="6.0358890701468187E-2"/>
          <c:w val="0.29633740288568688"/>
          <c:h val="3.9151712887443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1051 38 1/2 Avenue West Trap (#19) vs. City Trap Average</a:t>
            </a:r>
          </a:p>
        </c:rich>
      </c:tx>
      <c:layout>
        <c:manualLayout>
          <c:xMode val="edge"/>
          <c:yMode val="edge"/>
          <c:x val="0.25527192008879024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4029363784665591"/>
          <c:w val="0.92341842397336249"/>
          <c:h val="0.74388254486131256"/>
        </c:manualLayout>
      </c:layout>
      <c:lineChart>
        <c:grouping val="standard"/>
        <c:varyColors val="0"/>
        <c:ser>
          <c:idx val="0"/>
          <c:order val="0"/>
          <c:tx>
            <c:v>Trap 19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23'!$A$9:$A$132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23'!$T$9:$T$132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0.67</c:v>
                </c:pt>
                <c:pt idx="51">
                  <c:v>0.67</c:v>
                </c:pt>
                <c:pt idx="52">
                  <c:v>0.67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2</c:v>
                </c:pt>
                <c:pt idx="62">
                  <c:v>15</c:v>
                </c:pt>
                <c:pt idx="63">
                  <c:v>5</c:v>
                </c:pt>
                <c:pt idx="64">
                  <c:v>6.66</c:v>
                </c:pt>
                <c:pt idx="65">
                  <c:v>6.66</c:v>
                </c:pt>
                <c:pt idx="66">
                  <c:v>6.66</c:v>
                </c:pt>
                <c:pt idx="67">
                  <c:v>10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5.32</c:v>
                </c:pt>
                <c:pt idx="72">
                  <c:v>5.32</c:v>
                </c:pt>
                <c:pt idx="73">
                  <c:v>5.32</c:v>
                </c:pt>
                <c:pt idx="74">
                  <c:v>4</c:v>
                </c:pt>
                <c:pt idx="75">
                  <c:v>4</c:v>
                </c:pt>
                <c:pt idx="76">
                  <c:v>11</c:v>
                </c:pt>
                <c:pt idx="77">
                  <c:v>2</c:v>
                </c:pt>
                <c:pt idx="78">
                  <c:v>4.32</c:v>
                </c:pt>
                <c:pt idx="79">
                  <c:v>4.32</c:v>
                </c:pt>
                <c:pt idx="80">
                  <c:v>4.32</c:v>
                </c:pt>
                <c:pt idx="81">
                  <c:v>4</c:v>
                </c:pt>
                <c:pt idx="82">
                  <c:v>1</c:v>
                </c:pt>
                <c:pt idx="83">
                  <c:v>8</c:v>
                </c:pt>
                <c:pt idx="84">
                  <c:v>1</c:v>
                </c:pt>
                <c:pt idx="85">
                  <c:v>0.33</c:v>
                </c:pt>
                <c:pt idx="86">
                  <c:v>0.33</c:v>
                </c:pt>
                <c:pt idx="87">
                  <c:v>0.33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1.9900000000000002</c:v>
                </c:pt>
                <c:pt idx="93">
                  <c:v>1.9900000000000002</c:v>
                </c:pt>
                <c:pt idx="94">
                  <c:v>1.9900000000000002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0.66</c:v>
                </c:pt>
                <c:pt idx="107">
                  <c:v>0.66</c:v>
                </c:pt>
                <c:pt idx="108">
                  <c:v>0.66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247944"/>
        <c:axId val="372248520"/>
      </c:lineChart>
      <c:dateAx>
        <c:axId val="37224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24852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224852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960848287112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24794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627081021090895"/>
          <c:y val="6.8515497553027049E-2"/>
          <c:w val="0.29633740288568838"/>
          <c:h val="3.91517128874423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517 2nd Avenue NW Trap (#20) vs. City Trap Average</a:t>
            </a:r>
          </a:p>
        </c:rich>
      </c:tx>
      <c:layout>
        <c:manualLayout>
          <c:xMode val="edge"/>
          <c:yMode val="edge"/>
          <c:x val="0.27524972253050523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050570962479607"/>
          <c:w val="0.92341842397336249"/>
          <c:h val="0.75367047308329682"/>
        </c:manualLayout>
      </c:layout>
      <c:lineChart>
        <c:grouping val="standard"/>
        <c:varyColors val="0"/>
        <c:ser>
          <c:idx val="0"/>
          <c:order val="0"/>
          <c:tx>
            <c:v>Trap 20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25 '!$A$9:$A$132</c:f>
              <c:numCache>
                <c:formatCode>m/d;@</c:formatCode>
                <c:ptCount val="124"/>
                <c:pt idx="0">
                  <c:v>40303</c:v>
                </c:pt>
                <c:pt idx="1">
                  <c:v>40304</c:v>
                </c:pt>
                <c:pt idx="2">
                  <c:v>40305</c:v>
                </c:pt>
                <c:pt idx="3">
                  <c:v>40306</c:v>
                </c:pt>
                <c:pt idx="4">
                  <c:v>40307</c:v>
                </c:pt>
                <c:pt idx="5">
                  <c:v>40308</c:v>
                </c:pt>
                <c:pt idx="6">
                  <c:v>40309</c:v>
                </c:pt>
                <c:pt idx="7">
                  <c:v>40310</c:v>
                </c:pt>
                <c:pt idx="8">
                  <c:v>40311</c:v>
                </c:pt>
                <c:pt idx="9">
                  <c:v>40312</c:v>
                </c:pt>
                <c:pt idx="10">
                  <c:v>40313</c:v>
                </c:pt>
                <c:pt idx="11">
                  <c:v>40314</c:v>
                </c:pt>
                <c:pt idx="12">
                  <c:v>40315</c:v>
                </c:pt>
                <c:pt idx="13">
                  <c:v>40316</c:v>
                </c:pt>
                <c:pt idx="14">
                  <c:v>40317</c:v>
                </c:pt>
                <c:pt idx="15">
                  <c:v>40318</c:v>
                </c:pt>
                <c:pt idx="16">
                  <c:v>40319</c:v>
                </c:pt>
                <c:pt idx="17">
                  <c:v>40320</c:v>
                </c:pt>
                <c:pt idx="18">
                  <c:v>40321</c:v>
                </c:pt>
                <c:pt idx="19">
                  <c:v>40322</c:v>
                </c:pt>
                <c:pt idx="20">
                  <c:v>40323</c:v>
                </c:pt>
                <c:pt idx="21">
                  <c:v>40324</c:v>
                </c:pt>
                <c:pt idx="22">
                  <c:v>40325</c:v>
                </c:pt>
                <c:pt idx="23">
                  <c:v>40326</c:v>
                </c:pt>
                <c:pt idx="24">
                  <c:v>40327</c:v>
                </c:pt>
                <c:pt idx="25">
                  <c:v>40328</c:v>
                </c:pt>
                <c:pt idx="26">
                  <c:v>40329</c:v>
                </c:pt>
                <c:pt idx="27">
                  <c:v>40330</c:v>
                </c:pt>
                <c:pt idx="28">
                  <c:v>40331</c:v>
                </c:pt>
                <c:pt idx="29">
                  <c:v>40332</c:v>
                </c:pt>
                <c:pt idx="30">
                  <c:v>40333</c:v>
                </c:pt>
                <c:pt idx="31">
                  <c:v>40334</c:v>
                </c:pt>
                <c:pt idx="32">
                  <c:v>40335</c:v>
                </c:pt>
                <c:pt idx="33">
                  <c:v>40336</c:v>
                </c:pt>
                <c:pt idx="34">
                  <c:v>40337</c:v>
                </c:pt>
                <c:pt idx="35">
                  <c:v>40338</c:v>
                </c:pt>
                <c:pt idx="36">
                  <c:v>40339</c:v>
                </c:pt>
                <c:pt idx="37">
                  <c:v>40340</c:v>
                </c:pt>
                <c:pt idx="38">
                  <c:v>40341</c:v>
                </c:pt>
                <c:pt idx="39">
                  <c:v>40342</c:v>
                </c:pt>
                <c:pt idx="40">
                  <c:v>40343</c:v>
                </c:pt>
                <c:pt idx="41">
                  <c:v>40344</c:v>
                </c:pt>
                <c:pt idx="42">
                  <c:v>40345</c:v>
                </c:pt>
                <c:pt idx="43">
                  <c:v>40346</c:v>
                </c:pt>
                <c:pt idx="44">
                  <c:v>40347</c:v>
                </c:pt>
                <c:pt idx="45">
                  <c:v>40348</c:v>
                </c:pt>
                <c:pt idx="46">
                  <c:v>40349</c:v>
                </c:pt>
                <c:pt idx="47">
                  <c:v>40350</c:v>
                </c:pt>
                <c:pt idx="48">
                  <c:v>40351</c:v>
                </c:pt>
                <c:pt idx="49">
                  <c:v>40352</c:v>
                </c:pt>
                <c:pt idx="50">
                  <c:v>40353</c:v>
                </c:pt>
                <c:pt idx="51">
                  <c:v>40354</c:v>
                </c:pt>
                <c:pt idx="52">
                  <c:v>40355</c:v>
                </c:pt>
                <c:pt idx="53">
                  <c:v>40356</c:v>
                </c:pt>
                <c:pt idx="54">
                  <c:v>40357</c:v>
                </c:pt>
                <c:pt idx="55">
                  <c:v>40358</c:v>
                </c:pt>
                <c:pt idx="56">
                  <c:v>40359</c:v>
                </c:pt>
                <c:pt idx="57">
                  <c:v>40360</c:v>
                </c:pt>
                <c:pt idx="58">
                  <c:v>40361</c:v>
                </c:pt>
                <c:pt idx="59">
                  <c:v>40362</c:v>
                </c:pt>
                <c:pt idx="60">
                  <c:v>40363</c:v>
                </c:pt>
                <c:pt idx="61">
                  <c:v>40364</c:v>
                </c:pt>
                <c:pt idx="62">
                  <c:v>40365</c:v>
                </c:pt>
                <c:pt idx="63">
                  <c:v>40366</c:v>
                </c:pt>
                <c:pt idx="64">
                  <c:v>40367</c:v>
                </c:pt>
                <c:pt idx="65">
                  <c:v>40368</c:v>
                </c:pt>
                <c:pt idx="66">
                  <c:v>40369</c:v>
                </c:pt>
                <c:pt idx="67">
                  <c:v>40370</c:v>
                </c:pt>
                <c:pt idx="68">
                  <c:v>40371</c:v>
                </c:pt>
                <c:pt idx="69">
                  <c:v>40372</c:v>
                </c:pt>
                <c:pt idx="70">
                  <c:v>40373</c:v>
                </c:pt>
                <c:pt idx="71">
                  <c:v>40374</c:v>
                </c:pt>
                <c:pt idx="72">
                  <c:v>40375</c:v>
                </c:pt>
                <c:pt idx="73">
                  <c:v>40376</c:v>
                </c:pt>
                <c:pt idx="74">
                  <c:v>40377</c:v>
                </c:pt>
                <c:pt idx="75">
                  <c:v>40378</c:v>
                </c:pt>
                <c:pt idx="76">
                  <c:v>40379</c:v>
                </c:pt>
                <c:pt idx="77">
                  <c:v>40380</c:v>
                </c:pt>
                <c:pt idx="78">
                  <c:v>40381</c:v>
                </c:pt>
                <c:pt idx="79">
                  <c:v>40382</c:v>
                </c:pt>
                <c:pt idx="80">
                  <c:v>40383</c:v>
                </c:pt>
                <c:pt idx="81">
                  <c:v>40384</c:v>
                </c:pt>
                <c:pt idx="82">
                  <c:v>40385</c:v>
                </c:pt>
                <c:pt idx="83">
                  <c:v>40386</c:v>
                </c:pt>
                <c:pt idx="84">
                  <c:v>40387</c:v>
                </c:pt>
                <c:pt idx="85">
                  <c:v>40388</c:v>
                </c:pt>
                <c:pt idx="86">
                  <c:v>40389</c:v>
                </c:pt>
                <c:pt idx="87">
                  <c:v>40390</c:v>
                </c:pt>
                <c:pt idx="88">
                  <c:v>40391</c:v>
                </c:pt>
                <c:pt idx="89">
                  <c:v>40392</c:v>
                </c:pt>
                <c:pt idx="90">
                  <c:v>40393</c:v>
                </c:pt>
                <c:pt idx="91">
                  <c:v>40394</c:v>
                </c:pt>
                <c:pt idx="92">
                  <c:v>40395</c:v>
                </c:pt>
                <c:pt idx="93">
                  <c:v>40396</c:v>
                </c:pt>
                <c:pt idx="94">
                  <c:v>40397</c:v>
                </c:pt>
                <c:pt idx="95">
                  <c:v>40398</c:v>
                </c:pt>
                <c:pt idx="96">
                  <c:v>40399</c:v>
                </c:pt>
                <c:pt idx="97">
                  <c:v>40400</c:v>
                </c:pt>
                <c:pt idx="98">
                  <c:v>40401</c:v>
                </c:pt>
                <c:pt idx="99">
                  <c:v>40402</c:v>
                </c:pt>
                <c:pt idx="100">
                  <c:v>40403</c:v>
                </c:pt>
                <c:pt idx="101">
                  <c:v>40404</c:v>
                </c:pt>
                <c:pt idx="102">
                  <c:v>40405</c:v>
                </c:pt>
                <c:pt idx="103">
                  <c:v>40406</c:v>
                </c:pt>
                <c:pt idx="104">
                  <c:v>40407</c:v>
                </c:pt>
                <c:pt idx="105">
                  <c:v>40408</c:v>
                </c:pt>
                <c:pt idx="106">
                  <c:v>40409</c:v>
                </c:pt>
                <c:pt idx="107">
                  <c:v>40410</c:v>
                </c:pt>
                <c:pt idx="108">
                  <c:v>40411</c:v>
                </c:pt>
                <c:pt idx="109">
                  <c:v>40412</c:v>
                </c:pt>
                <c:pt idx="110">
                  <c:v>40413</c:v>
                </c:pt>
                <c:pt idx="111">
                  <c:v>40414</c:v>
                </c:pt>
                <c:pt idx="112">
                  <c:v>40415</c:v>
                </c:pt>
                <c:pt idx="113">
                  <c:v>40416</c:v>
                </c:pt>
                <c:pt idx="114">
                  <c:v>40417</c:v>
                </c:pt>
                <c:pt idx="115">
                  <c:v>40418</c:v>
                </c:pt>
                <c:pt idx="116">
                  <c:v>40419</c:v>
                </c:pt>
                <c:pt idx="117">
                  <c:v>40420</c:v>
                </c:pt>
                <c:pt idx="118">
                  <c:v>40421</c:v>
                </c:pt>
                <c:pt idx="119">
                  <c:v>40422</c:v>
                </c:pt>
                <c:pt idx="120">
                  <c:v>40423</c:v>
                </c:pt>
                <c:pt idx="121">
                  <c:v>40424</c:v>
                </c:pt>
                <c:pt idx="122">
                  <c:v>40425</c:v>
                </c:pt>
                <c:pt idx="123">
                  <c:v>40426</c:v>
                </c:pt>
              </c:numCache>
            </c:numRef>
          </c:cat>
          <c:val>
            <c:numRef>
              <c:f>'Trap 25 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26</c:v>
                </c:pt>
                <c:pt idx="29">
                  <c:v>35.67</c:v>
                </c:pt>
                <c:pt idx="30">
                  <c:v>35.67</c:v>
                </c:pt>
                <c:pt idx="31">
                  <c:v>35.67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13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17</c:v>
                </c:pt>
                <c:pt idx="40">
                  <c:v>20</c:v>
                </c:pt>
                <c:pt idx="41">
                  <c:v>3</c:v>
                </c:pt>
                <c:pt idx="42">
                  <c:v>26</c:v>
                </c:pt>
                <c:pt idx="43">
                  <c:v>28.340000000000003</c:v>
                </c:pt>
                <c:pt idx="44">
                  <c:v>28.340000000000003</c:v>
                </c:pt>
                <c:pt idx="45">
                  <c:v>28.340000000000003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4.99</c:v>
                </c:pt>
                <c:pt idx="51">
                  <c:v>4.99</c:v>
                </c:pt>
                <c:pt idx="52">
                  <c:v>4.99</c:v>
                </c:pt>
                <c:pt idx="53">
                  <c:v>16</c:v>
                </c:pt>
                <c:pt idx="54">
                  <c:v>12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</c:v>
                </c:pt>
                <c:pt idx="62">
                  <c:v>0</c:v>
                </c:pt>
                <c:pt idx="63">
                  <c:v>114</c:v>
                </c:pt>
                <c:pt idx="64">
                  <c:v>107.64999999999999</c:v>
                </c:pt>
                <c:pt idx="65">
                  <c:v>18</c:v>
                </c:pt>
                <c:pt idx="66">
                  <c:v>19</c:v>
                </c:pt>
                <c:pt idx="67">
                  <c:v>21</c:v>
                </c:pt>
                <c:pt idx="68">
                  <c:v>0</c:v>
                </c:pt>
                <c:pt idx="69">
                  <c:v>0</c:v>
                </c:pt>
                <c:pt idx="70">
                  <c:v>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240</c:v>
                </c:pt>
                <c:pt idx="75">
                  <c:v>97</c:v>
                </c:pt>
                <c:pt idx="76">
                  <c:v>0</c:v>
                </c:pt>
                <c:pt idx="77">
                  <c:v>82</c:v>
                </c:pt>
                <c:pt idx="78">
                  <c:v>75.629999999999981</c:v>
                </c:pt>
                <c:pt idx="79">
                  <c:v>75.629999999999981</c:v>
                </c:pt>
                <c:pt idx="80">
                  <c:v>75.629999999999981</c:v>
                </c:pt>
                <c:pt idx="81">
                  <c:v>140</c:v>
                </c:pt>
                <c:pt idx="82">
                  <c:v>157</c:v>
                </c:pt>
                <c:pt idx="83">
                  <c:v>386</c:v>
                </c:pt>
                <c:pt idx="84">
                  <c:v>0</c:v>
                </c:pt>
                <c:pt idx="85">
                  <c:v>49.319999999999993</c:v>
                </c:pt>
                <c:pt idx="86">
                  <c:v>49.319999999999993</c:v>
                </c:pt>
                <c:pt idx="87">
                  <c:v>49.319999999999993</c:v>
                </c:pt>
                <c:pt idx="88">
                  <c:v>58</c:v>
                </c:pt>
                <c:pt idx="89">
                  <c:v>35</c:v>
                </c:pt>
                <c:pt idx="90">
                  <c:v>68</c:v>
                </c:pt>
                <c:pt idx="91">
                  <c:v>66</c:v>
                </c:pt>
                <c:pt idx="92">
                  <c:v>27.319999999999997</c:v>
                </c:pt>
                <c:pt idx="93">
                  <c:v>27.319999999999997</c:v>
                </c:pt>
                <c:pt idx="94">
                  <c:v>27.319999999999997</c:v>
                </c:pt>
                <c:pt idx="95">
                  <c:v>8</c:v>
                </c:pt>
                <c:pt idx="96">
                  <c:v>0</c:v>
                </c:pt>
                <c:pt idx="97">
                  <c:v>1</c:v>
                </c:pt>
                <c:pt idx="98">
                  <c:v>5</c:v>
                </c:pt>
                <c:pt idx="99">
                  <c:v>0.33</c:v>
                </c:pt>
                <c:pt idx="100">
                  <c:v>0.33</c:v>
                </c:pt>
                <c:pt idx="101">
                  <c:v>0.33</c:v>
                </c:pt>
                <c:pt idx="102">
                  <c:v>0</c:v>
                </c:pt>
                <c:pt idx="103">
                  <c:v>15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0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250248"/>
        <c:axId val="372250824"/>
      </c:lineChart>
      <c:dateAx>
        <c:axId val="37225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2508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2250824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250248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41176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403995560489188"/>
          <c:y val="5.8727569331158413E-2"/>
          <c:w val="0.29633740288568688"/>
          <c:h val="3.91517128874423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'City vs. tarsalis'!$A$9:$A$126</c:f>
              <c:numCache>
                <c:formatCode>m/d;@</c:formatCode>
                <c:ptCount val="118"/>
                <c:pt idx="0">
                  <c:v>40312</c:v>
                </c:pt>
                <c:pt idx="1">
                  <c:v>40313</c:v>
                </c:pt>
                <c:pt idx="2">
                  <c:v>40314</c:v>
                </c:pt>
                <c:pt idx="3">
                  <c:v>40315</c:v>
                </c:pt>
                <c:pt idx="4">
                  <c:v>40316</c:v>
                </c:pt>
                <c:pt idx="5">
                  <c:v>40317</c:v>
                </c:pt>
                <c:pt idx="6">
                  <c:v>40318</c:v>
                </c:pt>
                <c:pt idx="7">
                  <c:v>40319</c:v>
                </c:pt>
                <c:pt idx="8">
                  <c:v>40320</c:v>
                </c:pt>
                <c:pt idx="9">
                  <c:v>40321</c:v>
                </c:pt>
                <c:pt idx="10">
                  <c:v>40322</c:v>
                </c:pt>
                <c:pt idx="11">
                  <c:v>40323</c:v>
                </c:pt>
                <c:pt idx="12">
                  <c:v>40324</c:v>
                </c:pt>
                <c:pt idx="13">
                  <c:v>40325</c:v>
                </c:pt>
                <c:pt idx="14">
                  <c:v>40326</c:v>
                </c:pt>
                <c:pt idx="15">
                  <c:v>40327</c:v>
                </c:pt>
                <c:pt idx="16">
                  <c:v>40328</c:v>
                </c:pt>
                <c:pt idx="17">
                  <c:v>40329</c:v>
                </c:pt>
                <c:pt idx="18">
                  <c:v>40330</c:v>
                </c:pt>
                <c:pt idx="19">
                  <c:v>40331</c:v>
                </c:pt>
                <c:pt idx="20">
                  <c:v>40332</c:v>
                </c:pt>
                <c:pt idx="21">
                  <c:v>40333</c:v>
                </c:pt>
                <c:pt idx="22">
                  <c:v>40334</c:v>
                </c:pt>
                <c:pt idx="23">
                  <c:v>40335</c:v>
                </c:pt>
                <c:pt idx="24">
                  <c:v>40336</c:v>
                </c:pt>
                <c:pt idx="25">
                  <c:v>40337</c:v>
                </c:pt>
                <c:pt idx="26">
                  <c:v>40338</c:v>
                </c:pt>
                <c:pt idx="27">
                  <c:v>40339</c:v>
                </c:pt>
                <c:pt idx="28">
                  <c:v>40340</c:v>
                </c:pt>
                <c:pt idx="29">
                  <c:v>40341</c:v>
                </c:pt>
                <c:pt idx="30">
                  <c:v>40342</c:v>
                </c:pt>
                <c:pt idx="31">
                  <c:v>40343</c:v>
                </c:pt>
                <c:pt idx="32">
                  <c:v>40344</c:v>
                </c:pt>
                <c:pt idx="33">
                  <c:v>40345</c:v>
                </c:pt>
                <c:pt idx="34">
                  <c:v>40346</c:v>
                </c:pt>
                <c:pt idx="35">
                  <c:v>40347</c:v>
                </c:pt>
                <c:pt idx="36">
                  <c:v>40348</c:v>
                </c:pt>
                <c:pt idx="37">
                  <c:v>40349</c:v>
                </c:pt>
                <c:pt idx="38">
                  <c:v>40350</c:v>
                </c:pt>
                <c:pt idx="39">
                  <c:v>40351</c:v>
                </c:pt>
                <c:pt idx="40">
                  <c:v>40352</c:v>
                </c:pt>
                <c:pt idx="41">
                  <c:v>40353</c:v>
                </c:pt>
                <c:pt idx="42">
                  <c:v>40354</c:v>
                </c:pt>
                <c:pt idx="43">
                  <c:v>40355</c:v>
                </c:pt>
                <c:pt idx="44">
                  <c:v>40356</c:v>
                </c:pt>
                <c:pt idx="45">
                  <c:v>40357</c:v>
                </c:pt>
                <c:pt idx="46">
                  <c:v>40358</c:v>
                </c:pt>
                <c:pt idx="47">
                  <c:v>40359</c:v>
                </c:pt>
                <c:pt idx="48">
                  <c:v>40360</c:v>
                </c:pt>
                <c:pt idx="49">
                  <c:v>40361</c:v>
                </c:pt>
                <c:pt idx="50">
                  <c:v>40362</c:v>
                </c:pt>
                <c:pt idx="51">
                  <c:v>40363</c:v>
                </c:pt>
                <c:pt idx="52">
                  <c:v>40364</c:v>
                </c:pt>
                <c:pt idx="53">
                  <c:v>40365</c:v>
                </c:pt>
                <c:pt idx="54">
                  <c:v>40366</c:v>
                </c:pt>
                <c:pt idx="55">
                  <c:v>40367</c:v>
                </c:pt>
                <c:pt idx="56">
                  <c:v>40368</c:v>
                </c:pt>
                <c:pt idx="57">
                  <c:v>40369</c:v>
                </c:pt>
                <c:pt idx="58">
                  <c:v>40370</c:v>
                </c:pt>
                <c:pt idx="59">
                  <c:v>40371</c:v>
                </c:pt>
                <c:pt idx="60">
                  <c:v>40372</c:v>
                </c:pt>
                <c:pt idx="61">
                  <c:v>40373</c:v>
                </c:pt>
                <c:pt idx="62">
                  <c:v>40374</c:v>
                </c:pt>
                <c:pt idx="63">
                  <c:v>40375</c:v>
                </c:pt>
                <c:pt idx="64">
                  <c:v>40376</c:v>
                </c:pt>
                <c:pt idx="65">
                  <c:v>40377</c:v>
                </c:pt>
                <c:pt idx="66">
                  <c:v>40378</c:v>
                </c:pt>
                <c:pt idx="67">
                  <c:v>40379</c:v>
                </c:pt>
                <c:pt idx="68">
                  <c:v>40380</c:v>
                </c:pt>
                <c:pt idx="69">
                  <c:v>40381</c:v>
                </c:pt>
                <c:pt idx="70">
                  <c:v>40382</c:v>
                </c:pt>
                <c:pt idx="71">
                  <c:v>40383</c:v>
                </c:pt>
                <c:pt idx="72">
                  <c:v>40384</c:v>
                </c:pt>
                <c:pt idx="73">
                  <c:v>40385</c:v>
                </c:pt>
                <c:pt idx="74">
                  <c:v>40386</c:v>
                </c:pt>
                <c:pt idx="75">
                  <c:v>40387</c:v>
                </c:pt>
                <c:pt idx="76">
                  <c:v>40388</c:v>
                </c:pt>
                <c:pt idx="77">
                  <c:v>40389</c:v>
                </c:pt>
                <c:pt idx="78">
                  <c:v>40390</c:v>
                </c:pt>
                <c:pt idx="79">
                  <c:v>40391</c:v>
                </c:pt>
                <c:pt idx="80">
                  <c:v>40392</c:v>
                </c:pt>
                <c:pt idx="81">
                  <c:v>40393</c:v>
                </c:pt>
                <c:pt idx="82">
                  <c:v>40394</c:v>
                </c:pt>
                <c:pt idx="83">
                  <c:v>40395</c:v>
                </c:pt>
                <c:pt idx="84">
                  <c:v>40396</c:v>
                </c:pt>
                <c:pt idx="85">
                  <c:v>40397</c:v>
                </c:pt>
                <c:pt idx="86">
                  <c:v>40398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40404</c:v>
                </c:pt>
                <c:pt idx="93">
                  <c:v>40405</c:v>
                </c:pt>
                <c:pt idx="94">
                  <c:v>40406</c:v>
                </c:pt>
                <c:pt idx="95">
                  <c:v>40407</c:v>
                </c:pt>
                <c:pt idx="96">
                  <c:v>40408</c:v>
                </c:pt>
                <c:pt idx="97">
                  <c:v>40409</c:v>
                </c:pt>
                <c:pt idx="98">
                  <c:v>40410</c:v>
                </c:pt>
                <c:pt idx="99">
                  <c:v>40411</c:v>
                </c:pt>
                <c:pt idx="100">
                  <c:v>40412</c:v>
                </c:pt>
                <c:pt idx="101">
                  <c:v>40413</c:v>
                </c:pt>
                <c:pt idx="102">
                  <c:v>40414</c:v>
                </c:pt>
                <c:pt idx="103">
                  <c:v>40415</c:v>
                </c:pt>
                <c:pt idx="104">
                  <c:v>40416</c:v>
                </c:pt>
                <c:pt idx="105">
                  <c:v>40417</c:v>
                </c:pt>
                <c:pt idx="106">
                  <c:v>40418</c:v>
                </c:pt>
                <c:pt idx="107">
                  <c:v>40419</c:v>
                </c:pt>
                <c:pt idx="108">
                  <c:v>40420</c:v>
                </c:pt>
                <c:pt idx="109">
                  <c:v>40421</c:v>
                </c:pt>
                <c:pt idx="110">
                  <c:v>40422</c:v>
                </c:pt>
                <c:pt idx="111">
                  <c:v>40423</c:v>
                </c:pt>
                <c:pt idx="112">
                  <c:v>40424</c:v>
                </c:pt>
                <c:pt idx="113">
                  <c:v>40425</c:v>
                </c:pt>
                <c:pt idx="114">
                  <c:v>40426</c:v>
                </c:pt>
                <c:pt idx="115">
                  <c:v>40427</c:v>
                </c:pt>
                <c:pt idx="116">
                  <c:v>40428</c:v>
                </c:pt>
                <c:pt idx="117">
                  <c:v>40429</c:v>
                </c:pt>
              </c:numCache>
            </c:numRef>
          </c:cat>
          <c:val>
            <c:numRef>
              <c:f>'City vs. tarsalis'!$G$9:$G$126</c:f>
              <c:numCache>
                <c:formatCode>General</c:formatCode>
                <c:ptCount val="118"/>
                <c:pt idx="6">
                  <c:v>107.8</c:v>
                </c:pt>
                <c:pt idx="7">
                  <c:v>107.8</c:v>
                </c:pt>
                <c:pt idx="8">
                  <c:v>107.8</c:v>
                </c:pt>
                <c:pt idx="9">
                  <c:v>107.8</c:v>
                </c:pt>
                <c:pt idx="10">
                  <c:v>107.8</c:v>
                </c:pt>
                <c:pt idx="11">
                  <c:v>223</c:v>
                </c:pt>
                <c:pt idx="12">
                  <c:v>204</c:v>
                </c:pt>
                <c:pt idx="13">
                  <c:v>375</c:v>
                </c:pt>
                <c:pt idx="14">
                  <c:v>380</c:v>
                </c:pt>
                <c:pt idx="15">
                  <c:v>437.25</c:v>
                </c:pt>
                <c:pt idx="16">
                  <c:v>437.25</c:v>
                </c:pt>
                <c:pt idx="17">
                  <c:v>437.25</c:v>
                </c:pt>
                <c:pt idx="18">
                  <c:v>437.25</c:v>
                </c:pt>
                <c:pt idx="19">
                  <c:v>42</c:v>
                </c:pt>
                <c:pt idx="20">
                  <c:v>148</c:v>
                </c:pt>
                <c:pt idx="22">
                  <c:v>240.3</c:v>
                </c:pt>
                <c:pt idx="23">
                  <c:v>240.3</c:v>
                </c:pt>
                <c:pt idx="24">
                  <c:v>240.3</c:v>
                </c:pt>
                <c:pt idx="25">
                  <c:v>735</c:v>
                </c:pt>
                <c:pt idx="27">
                  <c:v>231</c:v>
                </c:pt>
                <c:pt idx="28">
                  <c:v>131</c:v>
                </c:pt>
                <c:pt idx="29">
                  <c:v>131</c:v>
                </c:pt>
                <c:pt idx="30">
                  <c:v>486</c:v>
                </c:pt>
                <c:pt idx="31">
                  <c:v>209</c:v>
                </c:pt>
                <c:pt idx="32">
                  <c:v>136</c:v>
                </c:pt>
                <c:pt idx="33">
                  <c:v>173</c:v>
                </c:pt>
                <c:pt idx="34">
                  <c:v>313.75</c:v>
                </c:pt>
                <c:pt idx="35">
                  <c:v>313.75</c:v>
                </c:pt>
                <c:pt idx="36">
                  <c:v>313.75</c:v>
                </c:pt>
                <c:pt idx="37">
                  <c:v>222</c:v>
                </c:pt>
                <c:pt idx="38">
                  <c:v>72</c:v>
                </c:pt>
                <c:pt idx="39">
                  <c:v>39</c:v>
                </c:pt>
                <c:pt idx="40">
                  <c:v>305</c:v>
                </c:pt>
                <c:pt idx="41">
                  <c:v>319</c:v>
                </c:pt>
                <c:pt idx="42">
                  <c:v>319</c:v>
                </c:pt>
                <c:pt idx="43">
                  <c:v>319</c:v>
                </c:pt>
                <c:pt idx="44">
                  <c:v>208</c:v>
                </c:pt>
                <c:pt idx="45">
                  <c:v>309</c:v>
                </c:pt>
                <c:pt idx="46">
                  <c:v>242</c:v>
                </c:pt>
                <c:pt idx="47">
                  <c:v>554</c:v>
                </c:pt>
                <c:pt idx="48">
                  <c:v>1827.5</c:v>
                </c:pt>
                <c:pt idx="49">
                  <c:v>1827.5</c:v>
                </c:pt>
                <c:pt idx="50">
                  <c:v>1827.5</c:v>
                </c:pt>
                <c:pt idx="51">
                  <c:v>1827.5</c:v>
                </c:pt>
                <c:pt idx="52">
                  <c:v>3679</c:v>
                </c:pt>
                <c:pt idx="53">
                  <c:v>0</c:v>
                </c:pt>
                <c:pt idx="54">
                  <c:v>0</c:v>
                </c:pt>
                <c:pt idx="55">
                  <c:v>2160.33</c:v>
                </c:pt>
                <c:pt idx="56">
                  <c:v>2160.33</c:v>
                </c:pt>
                <c:pt idx="57">
                  <c:v>2160.33</c:v>
                </c:pt>
                <c:pt idx="58">
                  <c:v>1457</c:v>
                </c:pt>
                <c:pt idx="59">
                  <c:v>1285</c:v>
                </c:pt>
                <c:pt idx="60">
                  <c:v>1205</c:v>
                </c:pt>
                <c:pt idx="61">
                  <c:v>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095880"/>
        <c:axId val="375096456"/>
      </c:barChart>
      <c:dateAx>
        <c:axId val="3750958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375096456"/>
        <c:crosses val="autoZero"/>
        <c:auto val="1"/>
        <c:lblOffset val="100"/>
        <c:baseTimeUnit val="days"/>
      </c:dateAx>
      <c:valAx>
        <c:axId val="37509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09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30 Park Drive Trap (#21) vs. City Trap Average</a:t>
            </a:r>
          </a:p>
        </c:rich>
      </c:tx>
      <c:layout>
        <c:manualLayout>
          <c:xMode val="edge"/>
          <c:yMode val="edge"/>
          <c:x val="0.30410654827971961"/>
          <c:y val="1.9575856443720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934E-2"/>
          <c:y val="0.13213703099510604"/>
          <c:w val="0.92341842397336249"/>
          <c:h val="0.7520391517128876"/>
        </c:manualLayout>
      </c:layout>
      <c:lineChart>
        <c:grouping val="standard"/>
        <c:varyColors val="0"/>
        <c:ser>
          <c:idx val="0"/>
          <c:order val="0"/>
          <c:tx>
            <c:v>Trap 21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'Trap 24'!$A$9:$A$132</c:f>
              <c:numCache>
                <c:formatCode>m/d;@</c:formatCode>
                <c:ptCount val="124"/>
                <c:pt idx="0">
                  <c:v>40668</c:v>
                </c:pt>
                <c:pt idx="1">
                  <c:v>40669</c:v>
                </c:pt>
                <c:pt idx="2">
                  <c:v>40670</c:v>
                </c:pt>
                <c:pt idx="3">
                  <c:v>40671</c:v>
                </c:pt>
                <c:pt idx="4">
                  <c:v>40672</c:v>
                </c:pt>
                <c:pt idx="5">
                  <c:v>40673</c:v>
                </c:pt>
                <c:pt idx="6">
                  <c:v>40674</c:v>
                </c:pt>
                <c:pt idx="7">
                  <c:v>40675</c:v>
                </c:pt>
                <c:pt idx="8">
                  <c:v>40676</c:v>
                </c:pt>
                <c:pt idx="9">
                  <c:v>40677</c:v>
                </c:pt>
                <c:pt idx="10">
                  <c:v>40678</c:v>
                </c:pt>
                <c:pt idx="11">
                  <c:v>40679</c:v>
                </c:pt>
                <c:pt idx="12">
                  <c:v>40680</c:v>
                </c:pt>
                <c:pt idx="13">
                  <c:v>40681</c:v>
                </c:pt>
                <c:pt idx="14">
                  <c:v>40682</c:v>
                </c:pt>
                <c:pt idx="15">
                  <c:v>40683</c:v>
                </c:pt>
                <c:pt idx="16">
                  <c:v>40684</c:v>
                </c:pt>
                <c:pt idx="17">
                  <c:v>40685</c:v>
                </c:pt>
                <c:pt idx="18">
                  <c:v>40686</c:v>
                </c:pt>
                <c:pt idx="19">
                  <c:v>40687</c:v>
                </c:pt>
                <c:pt idx="20">
                  <c:v>40688</c:v>
                </c:pt>
                <c:pt idx="21">
                  <c:v>40689</c:v>
                </c:pt>
                <c:pt idx="22">
                  <c:v>40690</c:v>
                </c:pt>
                <c:pt idx="23">
                  <c:v>40691</c:v>
                </c:pt>
                <c:pt idx="24">
                  <c:v>40692</c:v>
                </c:pt>
                <c:pt idx="25">
                  <c:v>40693</c:v>
                </c:pt>
                <c:pt idx="26">
                  <c:v>40694</c:v>
                </c:pt>
                <c:pt idx="27">
                  <c:v>40695</c:v>
                </c:pt>
                <c:pt idx="28">
                  <c:v>40696</c:v>
                </c:pt>
                <c:pt idx="29">
                  <c:v>40697</c:v>
                </c:pt>
                <c:pt idx="30">
                  <c:v>40698</c:v>
                </c:pt>
                <c:pt idx="31">
                  <c:v>40699</c:v>
                </c:pt>
                <c:pt idx="32">
                  <c:v>40700</c:v>
                </c:pt>
                <c:pt idx="33">
                  <c:v>40701</c:v>
                </c:pt>
                <c:pt idx="34">
                  <c:v>40702</c:v>
                </c:pt>
                <c:pt idx="35">
                  <c:v>40703</c:v>
                </c:pt>
                <c:pt idx="36">
                  <c:v>40704</c:v>
                </c:pt>
                <c:pt idx="37">
                  <c:v>40705</c:v>
                </c:pt>
                <c:pt idx="38">
                  <c:v>40706</c:v>
                </c:pt>
                <c:pt idx="39">
                  <c:v>40707</c:v>
                </c:pt>
                <c:pt idx="40">
                  <c:v>40708</c:v>
                </c:pt>
                <c:pt idx="41">
                  <c:v>40709</c:v>
                </c:pt>
                <c:pt idx="42">
                  <c:v>40710</c:v>
                </c:pt>
                <c:pt idx="43">
                  <c:v>40711</c:v>
                </c:pt>
                <c:pt idx="44">
                  <c:v>40712</c:v>
                </c:pt>
                <c:pt idx="45">
                  <c:v>40713</c:v>
                </c:pt>
                <c:pt idx="46">
                  <c:v>40714</c:v>
                </c:pt>
                <c:pt idx="47">
                  <c:v>40715</c:v>
                </c:pt>
                <c:pt idx="48">
                  <c:v>40716</c:v>
                </c:pt>
                <c:pt idx="49">
                  <c:v>40717</c:v>
                </c:pt>
                <c:pt idx="50">
                  <c:v>40718</c:v>
                </c:pt>
                <c:pt idx="51">
                  <c:v>40719</c:v>
                </c:pt>
                <c:pt idx="52">
                  <c:v>40720</c:v>
                </c:pt>
                <c:pt idx="53">
                  <c:v>40721</c:v>
                </c:pt>
                <c:pt idx="54">
                  <c:v>40722</c:v>
                </c:pt>
                <c:pt idx="55">
                  <c:v>40723</c:v>
                </c:pt>
                <c:pt idx="56">
                  <c:v>40724</c:v>
                </c:pt>
                <c:pt idx="57">
                  <c:v>40725</c:v>
                </c:pt>
                <c:pt idx="58">
                  <c:v>40726</c:v>
                </c:pt>
                <c:pt idx="59">
                  <c:v>40727</c:v>
                </c:pt>
                <c:pt idx="60">
                  <c:v>40728</c:v>
                </c:pt>
                <c:pt idx="61">
                  <c:v>40729</c:v>
                </c:pt>
                <c:pt idx="62">
                  <c:v>40730</c:v>
                </c:pt>
                <c:pt idx="63">
                  <c:v>40731</c:v>
                </c:pt>
                <c:pt idx="64">
                  <c:v>40732</c:v>
                </c:pt>
                <c:pt idx="65">
                  <c:v>40733</c:v>
                </c:pt>
                <c:pt idx="66">
                  <c:v>40734</c:v>
                </c:pt>
                <c:pt idx="67">
                  <c:v>40735</c:v>
                </c:pt>
                <c:pt idx="68">
                  <c:v>40736</c:v>
                </c:pt>
                <c:pt idx="69">
                  <c:v>40737</c:v>
                </c:pt>
                <c:pt idx="70">
                  <c:v>40738</c:v>
                </c:pt>
                <c:pt idx="71">
                  <c:v>40739</c:v>
                </c:pt>
                <c:pt idx="72">
                  <c:v>40740</c:v>
                </c:pt>
                <c:pt idx="73">
                  <c:v>40741</c:v>
                </c:pt>
                <c:pt idx="74">
                  <c:v>40742</c:v>
                </c:pt>
                <c:pt idx="75">
                  <c:v>40743</c:v>
                </c:pt>
                <c:pt idx="76">
                  <c:v>40744</c:v>
                </c:pt>
                <c:pt idx="77">
                  <c:v>40745</c:v>
                </c:pt>
                <c:pt idx="78">
                  <c:v>40746</c:v>
                </c:pt>
                <c:pt idx="79">
                  <c:v>40747</c:v>
                </c:pt>
                <c:pt idx="80">
                  <c:v>40748</c:v>
                </c:pt>
                <c:pt idx="81">
                  <c:v>40749</c:v>
                </c:pt>
                <c:pt idx="82">
                  <c:v>40750</c:v>
                </c:pt>
                <c:pt idx="83">
                  <c:v>40751</c:v>
                </c:pt>
                <c:pt idx="84">
                  <c:v>40752</c:v>
                </c:pt>
                <c:pt idx="85">
                  <c:v>40753</c:v>
                </c:pt>
                <c:pt idx="86">
                  <c:v>40754</c:v>
                </c:pt>
                <c:pt idx="87">
                  <c:v>40755</c:v>
                </c:pt>
                <c:pt idx="88">
                  <c:v>40756</c:v>
                </c:pt>
                <c:pt idx="89">
                  <c:v>40757</c:v>
                </c:pt>
                <c:pt idx="90">
                  <c:v>40758</c:v>
                </c:pt>
                <c:pt idx="91">
                  <c:v>40759</c:v>
                </c:pt>
                <c:pt idx="92">
                  <c:v>40760</c:v>
                </c:pt>
                <c:pt idx="93">
                  <c:v>40761</c:v>
                </c:pt>
                <c:pt idx="94">
                  <c:v>40762</c:v>
                </c:pt>
                <c:pt idx="95">
                  <c:v>40763</c:v>
                </c:pt>
                <c:pt idx="96">
                  <c:v>40764</c:v>
                </c:pt>
                <c:pt idx="97">
                  <c:v>40765</c:v>
                </c:pt>
                <c:pt idx="98">
                  <c:v>40766</c:v>
                </c:pt>
                <c:pt idx="99">
                  <c:v>40767</c:v>
                </c:pt>
                <c:pt idx="100">
                  <c:v>40768</c:v>
                </c:pt>
                <c:pt idx="101">
                  <c:v>40769</c:v>
                </c:pt>
                <c:pt idx="102">
                  <c:v>40770</c:v>
                </c:pt>
                <c:pt idx="103">
                  <c:v>40771</c:v>
                </c:pt>
                <c:pt idx="104">
                  <c:v>40772</c:v>
                </c:pt>
                <c:pt idx="105">
                  <c:v>40773</c:v>
                </c:pt>
                <c:pt idx="106">
                  <c:v>40774</c:v>
                </c:pt>
                <c:pt idx="107">
                  <c:v>40775</c:v>
                </c:pt>
                <c:pt idx="108">
                  <c:v>40776</c:v>
                </c:pt>
                <c:pt idx="109">
                  <c:v>40777</c:v>
                </c:pt>
                <c:pt idx="110">
                  <c:v>40778</c:v>
                </c:pt>
                <c:pt idx="111">
                  <c:v>40779</c:v>
                </c:pt>
                <c:pt idx="112">
                  <c:v>40780</c:v>
                </c:pt>
                <c:pt idx="113">
                  <c:v>40781</c:v>
                </c:pt>
                <c:pt idx="114">
                  <c:v>40782</c:v>
                </c:pt>
                <c:pt idx="115">
                  <c:v>40783</c:v>
                </c:pt>
                <c:pt idx="116">
                  <c:v>40784</c:v>
                </c:pt>
                <c:pt idx="117">
                  <c:v>40785</c:v>
                </c:pt>
                <c:pt idx="118">
                  <c:v>40786</c:v>
                </c:pt>
                <c:pt idx="119">
                  <c:v>40787</c:v>
                </c:pt>
                <c:pt idx="120">
                  <c:v>40788</c:v>
                </c:pt>
                <c:pt idx="121">
                  <c:v>40789</c:v>
                </c:pt>
                <c:pt idx="122">
                  <c:v>40790</c:v>
                </c:pt>
                <c:pt idx="123">
                  <c:v>40791</c:v>
                </c:pt>
              </c:numCache>
            </c:numRef>
          </c:cat>
          <c:val>
            <c:numRef>
              <c:f>'Trap 24'!$T$9:$T$132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15</c:v>
                </c:pt>
                <c:pt idx="29">
                  <c:v>26.67</c:v>
                </c:pt>
                <c:pt idx="30">
                  <c:v>26.67</c:v>
                </c:pt>
                <c:pt idx="31">
                  <c:v>26.67</c:v>
                </c:pt>
                <c:pt idx="32">
                  <c:v>15</c:v>
                </c:pt>
                <c:pt idx="33">
                  <c:v>10</c:v>
                </c:pt>
                <c:pt idx="34">
                  <c:v>15</c:v>
                </c:pt>
                <c:pt idx="35">
                  <c:v>14</c:v>
                </c:pt>
                <c:pt idx="36">
                  <c:v>8.67</c:v>
                </c:pt>
                <c:pt idx="37">
                  <c:v>8.67</c:v>
                </c:pt>
                <c:pt idx="38">
                  <c:v>8.67</c:v>
                </c:pt>
                <c:pt idx="39">
                  <c:v>29</c:v>
                </c:pt>
                <c:pt idx="40">
                  <c:v>2</c:v>
                </c:pt>
                <c:pt idx="41">
                  <c:v>12</c:v>
                </c:pt>
                <c:pt idx="42">
                  <c:v>28</c:v>
                </c:pt>
                <c:pt idx="43">
                  <c:v>20.99</c:v>
                </c:pt>
                <c:pt idx="44">
                  <c:v>20.99</c:v>
                </c:pt>
                <c:pt idx="45">
                  <c:v>20.99</c:v>
                </c:pt>
                <c:pt idx="46">
                  <c:v>13</c:v>
                </c:pt>
                <c:pt idx="47">
                  <c:v>1</c:v>
                </c:pt>
                <c:pt idx="48">
                  <c:v>4</c:v>
                </c:pt>
                <c:pt idx="49">
                  <c:v>39</c:v>
                </c:pt>
                <c:pt idx="50">
                  <c:v>23.340000000000003</c:v>
                </c:pt>
                <c:pt idx="51">
                  <c:v>23.340000000000003</c:v>
                </c:pt>
                <c:pt idx="52">
                  <c:v>23.340000000000003</c:v>
                </c:pt>
                <c:pt idx="53">
                  <c:v>18</c:v>
                </c:pt>
                <c:pt idx="54">
                  <c:v>33</c:v>
                </c:pt>
                <c:pt idx="55">
                  <c:v>15</c:v>
                </c:pt>
                <c:pt idx="56">
                  <c:v>109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248</c:v>
                </c:pt>
                <c:pt idx="62">
                  <c:v>247</c:v>
                </c:pt>
                <c:pt idx="63">
                  <c:v>177</c:v>
                </c:pt>
                <c:pt idx="64">
                  <c:v>116.32</c:v>
                </c:pt>
                <c:pt idx="65">
                  <c:v>116.32</c:v>
                </c:pt>
                <c:pt idx="66">
                  <c:v>116.32</c:v>
                </c:pt>
                <c:pt idx="67">
                  <c:v>98</c:v>
                </c:pt>
                <c:pt idx="68">
                  <c:v>184</c:v>
                </c:pt>
                <c:pt idx="69">
                  <c:v>41</c:v>
                </c:pt>
                <c:pt idx="70">
                  <c:v>12</c:v>
                </c:pt>
                <c:pt idx="71">
                  <c:v>73.989999999999995</c:v>
                </c:pt>
                <c:pt idx="72">
                  <c:v>73.989999999999995</c:v>
                </c:pt>
                <c:pt idx="73">
                  <c:v>73.989999999999995</c:v>
                </c:pt>
                <c:pt idx="74">
                  <c:v>83</c:v>
                </c:pt>
                <c:pt idx="75">
                  <c:v>27</c:v>
                </c:pt>
                <c:pt idx="76">
                  <c:v>64</c:v>
                </c:pt>
                <c:pt idx="77">
                  <c:v>81</c:v>
                </c:pt>
                <c:pt idx="78">
                  <c:v>82.639999999999986</c:v>
                </c:pt>
                <c:pt idx="79">
                  <c:v>82.639999999999986</c:v>
                </c:pt>
                <c:pt idx="80">
                  <c:v>82.639999999999986</c:v>
                </c:pt>
                <c:pt idx="81">
                  <c:v>219</c:v>
                </c:pt>
                <c:pt idx="82">
                  <c:v>183</c:v>
                </c:pt>
                <c:pt idx="83">
                  <c:v>131</c:v>
                </c:pt>
                <c:pt idx="84">
                  <c:v>140</c:v>
                </c:pt>
                <c:pt idx="85">
                  <c:v>57.649999999999991</c:v>
                </c:pt>
                <c:pt idx="86">
                  <c:v>57.649999999999991</c:v>
                </c:pt>
                <c:pt idx="87">
                  <c:v>57.649999999999991</c:v>
                </c:pt>
                <c:pt idx="88">
                  <c:v>0</c:v>
                </c:pt>
                <c:pt idx="89">
                  <c:v>4</c:v>
                </c:pt>
                <c:pt idx="90">
                  <c:v>40</c:v>
                </c:pt>
                <c:pt idx="91">
                  <c:v>53</c:v>
                </c:pt>
                <c:pt idx="92">
                  <c:v>21.33</c:v>
                </c:pt>
                <c:pt idx="93">
                  <c:v>21.33</c:v>
                </c:pt>
                <c:pt idx="94">
                  <c:v>21.33</c:v>
                </c:pt>
                <c:pt idx="95">
                  <c:v>59</c:v>
                </c:pt>
                <c:pt idx="96">
                  <c:v>150</c:v>
                </c:pt>
                <c:pt idx="97">
                  <c:v>260</c:v>
                </c:pt>
                <c:pt idx="98">
                  <c:v>0</c:v>
                </c:pt>
                <c:pt idx="99">
                  <c:v>56.319999999999993</c:v>
                </c:pt>
                <c:pt idx="100">
                  <c:v>56.319999999999993</c:v>
                </c:pt>
                <c:pt idx="101">
                  <c:v>56.319999999999993</c:v>
                </c:pt>
                <c:pt idx="102">
                  <c:v>45</c:v>
                </c:pt>
                <c:pt idx="103">
                  <c:v>60</c:v>
                </c:pt>
                <c:pt idx="104">
                  <c:v>91</c:v>
                </c:pt>
                <c:pt idx="105">
                  <c:v>47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52</c:v>
                </c:pt>
                <c:pt idx="110">
                  <c:v>94</c:v>
                </c:pt>
                <c:pt idx="111">
                  <c:v>106</c:v>
                </c:pt>
                <c:pt idx="112">
                  <c:v>46</c:v>
                </c:pt>
                <c:pt idx="113">
                  <c:v>43.649999999999991</c:v>
                </c:pt>
                <c:pt idx="114">
                  <c:v>43.649999999999991</c:v>
                </c:pt>
                <c:pt idx="115">
                  <c:v>43.649999999999991</c:v>
                </c:pt>
                <c:pt idx="116">
                  <c:v>8</c:v>
                </c:pt>
                <c:pt idx="117">
                  <c:v>6</c:v>
                </c:pt>
                <c:pt idx="118">
                  <c:v>5</c:v>
                </c:pt>
                <c:pt idx="119">
                  <c:v>28</c:v>
                </c:pt>
                <c:pt idx="120">
                  <c:v>16.25</c:v>
                </c:pt>
                <c:pt idx="121">
                  <c:v>16.25</c:v>
                </c:pt>
                <c:pt idx="122">
                  <c:v>16.25</c:v>
                </c:pt>
                <c:pt idx="123">
                  <c:v>16.25</c:v>
                </c:pt>
              </c:numCache>
            </c:numRef>
          </c:val>
          <c:smooth val="0"/>
        </c:ser>
        <c:ser>
          <c:idx val="1"/>
          <c:order val="1"/>
          <c:tx>
            <c:v>2010 City Average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'Web Graph Info.'!$J$7:$J$151</c:f>
              <c:numCache>
                <c:formatCode>General</c:formatCode>
                <c:ptCount val="145"/>
                <c:pt idx="15">
                  <c:v>5.13</c:v>
                </c:pt>
                <c:pt idx="16">
                  <c:v>5.13</c:v>
                </c:pt>
                <c:pt idx="17">
                  <c:v>5.13</c:v>
                </c:pt>
                <c:pt idx="18">
                  <c:v>5.13</c:v>
                </c:pt>
                <c:pt idx="19">
                  <c:v>5.13</c:v>
                </c:pt>
                <c:pt idx="20">
                  <c:v>10.1</c:v>
                </c:pt>
                <c:pt idx="21">
                  <c:v>12.75</c:v>
                </c:pt>
                <c:pt idx="22">
                  <c:v>17.899999999999999</c:v>
                </c:pt>
                <c:pt idx="23">
                  <c:v>19</c:v>
                </c:pt>
                <c:pt idx="24">
                  <c:v>24.11</c:v>
                </c:pt>
                <c:pt idx="25">
                  <c:v>24.11</c:v>
                </c:pt>
                <c:pt idx="26">
                  <c:v>24.11</c:v>
                </c:pt>
                <c:pt idx="27">
                  <c:v>24.11</c:v>
                </c:pt>
                <c:pt idx="28">
                  <c:v>2.1</c:v>
                </c:pt>
                <c:pt idx="29">
                  <c:v>7.05</c:v>
                </c:pt>
                <c:pt idx="30">
                  <c:v>4.5999999999999996</c:v>
                </c:pt>
                <c:pt idx="31">
                  <c:v>12.66</c:v>
                </c:pt>
                <c:pt idx="32">
                  <c:v>12.66</c:v>
                </c:pt>
                <c:pt idx="33">
                  <c:v>12.66</c:v>
                </c:pt>
                <c:pt idx="34">
                  <c:v>35</c:v>
                </c:pt>
                <c:pt idx="35">
                  <c:v>12.5</c:v>
                </c:pt>
                <c:pt idx="36">
                  <c:v>12.88</c:v>
                </c:pt>
                <c:pt idx="37">
                  <c:v>3.06</c:v>
                </c:pt>
                <c:pt idx="38">
                  <c:v>33.450000000000003</c:v>
                </c:pt>
                <c:pt idx="39">
                  <c:v>33.450000000000003</c:v>
                </c:pt>
                <c:pt idx="40">
                  <c:v>33.450000000000003</c:v>
                </c:pt>
                <c:pt idx="41">
                  <c:v>119.95</c:v>
                </c:pt>
                <c:pt idx="42">
                  <c:v>80.61</c:v>
                </c:pt>
                <c:pt idx="43">
                  <c:v>143.16</c:v>
                </c:pt>
                <c:pt idx="44">
                  <c:v>60.3</c:v>
                </c:pt>
                <c:pt idx="45">
                  <c:v>64.150000000000006</c:v>
                </c:pt>
                <c:pt idx="46">
                  <c:v>64.150000000000006</c:v>
                </c:pt>
                <c:pt idx="47">
                  <c:v>64.150000000000006</c:v>
                </c:pt>
                <c:pt idx="48">
                  <c:v>45.45</c:v>
                </c:pt>
                <c:pt idx="49">
                  <c:v>72.14</c:v>
                </c:pt>
                <c:pt idx="50">
                  <c:v>39.700000000000003</c:v>
                </c:pt>
                <c:pt idx="51">
                  <c:v>45.6</c:v>
                </c:pt>
                <c:pt idx="52">
                  <c:v>35.25</c:v>
                </c:pt>
                <c:pt idx="53">
                  <c:v>35.25</c:v>
                </c:pt>
                <c:pt idx="54">
                  <c:v>35.25</c:v>
                </c:pt>
                <c:pt idx="55">
                  <c:v>18.05</c:v>
                </c:pt>
                <c:pt idx="56">
                  <c:v>26.4</c:v>
                </c:pt>
                <c:pt idx="57">
                  <c:v>84.3</c:v>
                </c:pt>
                <c:pt idx="58">
                  <c:v>66.56</c:v>
                </c:pt>
                <c:pt idx="59">
                  <c:v>61.68</c:v>
                </c:pt>
                <c:pt idx="60">
                  <c:v>61.68</c:v>
                </c:pt>
                <c:pt idx="61">
                  <c:v>61.68</c:v>
                </c:pt>
                <c:pt idx="62">
                  <c:v>61.68</c:v>
                </c:pt>
                <c:pt idx="63">
                  <c:v>32.5</c:v>
                </c:pt>
                <c:pt idx="64">
                  <c:v>29.5</c:v>
                </c:pt>
                <c:pt idx="65">
                  <c:v>29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24</c:v>
                </c:pt>
                <c:pt idx="70">
                  <c:v>14.9</c:v>
                </c:pt>
                <c:pt idx="71">
                  <c:v>19.68</c:v>
                </c:pt>
                <c:pt idx="72">
                  <c:v>33.5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27.67</c:v>
                </c:pt>
                <c:pt idx="77">
                  <c:v>22.5</c:v>
                </c:pt>
                <c:pt idx="78">
                  <c:v>29</c:v>
                </c:pt>
                <c:pt idx="79">
                  <c:v>8.3000000000000007</c:v>
                </c:pt>
                <c:pt idx="80">
                  <c:v>26.9</c:v>
                </c:pt>
                <c:pt idx="81">
                  <c:v>26.9</c:v>
                </c:pt>
                <c:pt idx="82">
                  <c:v>26.9</c:v>
                </c:pt>
                <c:pt idx="83">
                  <c:v>69.3</c:v>
                </c:pt>
                <c:pt idx="84">
                  <c:v>34.1</c:v>
                </c:pt>
                <c:pt idx="85">
                  <c:v>37.4</c:v>
                </c:pt>
                <c:pt idx="86">
                  <c:v>40.799999999999997</c:v>
                </c:pt>
                <c:pt idx="87">
                  <c:v>26.7</c:v>
                </c:pt>
                <c:pt idx="88">
                  <c:v>26.7</c:v>
                </c:pt>
                <c:pt idx="89">
                  <c:v>26.7</c:v>
                </c:pt>
                <c:pt idx="90">
                  <c:v>37.4</c:v>
                </c:pt>
                <c:pt idx="91">
                  <c:v>55.48</c:v>
                </c:pt>
                <c:pt idx="92">
                  <c:v>42.2</c:v>
                </c:pt>
                <c:pt idx="93">
                  <c:v>47.1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80.7</c:v>
                </c:pt>
                <c:pt idx="98">
                  <c:v>44.5</c:v>
                </c:pt>
                <c:pt idx="99" formatCode="0.00">
                  <c:v>39.613333333333337</c:v>
                </c:pt>
                <c:pt idx="100">
                  <c:v>18.3</c:v>
                </c:pt>
                <c:pt idx="101">
                  <c:v>23.4</c:v>
                </c:pt>
                <c:pt idx="102">
                  <c:v>23.4</c:v>
                </c:pt>
                <c:pt idx="103">
                  <c:v>23.4</c:v>
                </c:pt>
                <c:pt idx="104">
                  <c:v>23.4</c:v>
                </c:pt>
                <c:pt idx="105">
                  <c:v>52.9</c:v>
                </c:pt>
                <c:pt idx="106">
                  <c:v>27.3</c:v>
                </c:pt>
                <c:pt idx="107">
                  <c:v>37.9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67.760000000000005</c:v>
                </c:pt>
                <c:pt idx="112">
                  <c:v>107.9</c:v>
                </c:pt>
                <c:pt idx="113">
                  <c:v>40.1</c:v>
                </c:pt>
                <c:pt idx="114">
                  <c:v>54.4</c:v>
                </c:pt>
                <c:pt idx="115" formatCode="0.0">
                  <c:v>83.9</c:v>
                </c:pt>
                <c:pt idx="116" formatCode="0.0">
                  <c:v>83.9</c:v>
                </c:pt>
                <c:pt idx="117" formatCode="0.0">
                  <c:v>83.9</c:v>
                </c:pt>
                <c:pt idx="118">
                  <c:v>46</c:v>
                </c:pt>
                <c:pt idx="119">
                  <c:v>53.5</c:v>
                </c:pt>
                <c:pt idx="120">
                  <c:v>31.6</c:v>
                </c:pt>
                <c:pt idx="121">
                  <c:v>31.6</c:v>
                </c:pt>
                <c:pt idx="122">
                  <c:v>9.15</c:v>
                </c:pt>
                <c:pt idx="123">
                  <c:v>9.15</c:v>
                </c:pt>
                <c:pt idx="124">
                  <c:v>9.15</c:v>
                </c:pt>
                <c:pt idx="125">
                  <c:v>9.15</c:v>
                </c:pt>
                <c:pt idx="126">
                  <c:v>4.8</c:v>
                </c:pt>
                <c:pt idx="127">
                  <c:v>12.7</c:v>
                </c:pt>
                <c:pt idx="128">
                  <c:v>5.6</c:v>
                </c:pt>
                <c:pt idx="129">
                  <c:v>22.6</c:v>
                </c:pt>
                <c:pt idx="130">
                  <c:v>22.6</c:v>
                </c:pt>
                <c:pt idx="131">
                  <c:v>22.6</c:v>
                </c:pt>
                <c:pt idx="132">
                  <c:v>24.1</c:v>
                </c:pt>
                <c:pt idx="133">
                  <c:v>21.7</c:v>
                </c:pt>
                <c:pt idx="134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350984"/>
        <c:axId val="372351560"/>
      </c:lineChart>
      <c:dateAx>
        <c:axId val="37235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62479608482900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3515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72351560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0"/>
              <c:y val="0.47471451876019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2350984"/>
        <c:crosses val="autoZero"/>
        <c:crossBetween val="between"/>
        <c:majorUnit val="25"/>
        <c:minorUnit val="25"/>
      </c:valAx>
      <c:spPr>
        <a:gradFill rotWithShape="0">
          <a:gsLst>
            <a:gs pos="0">
              <a:srgbClr val="FF9900">
                <a:gamma/>
                <a:tint val="38039"/>
                <a:invGamma/>
              </a:srgbClr>
            </a:gs>
            <a:gs pos="100000">
              <a:srgbClr val="FF99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6736958934522118"/>
          <c:y val="6.1990212071778177E-2"/>
          <c:w val="0.29633740288568688"/>
          <c:h val="3.91517128874434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93895671476334E-2"/>
          <c:y val="3.4257748776513858E-2"/>
          <c:w val="0.82352941176470584"/>
          <c:h val="0.89885807504083903"/>
        </c:manualLayout>
      </c:layout>
      <c:barChart>
        <c:barDir val="col"/>
        <c:grouping val="stacked"/>
        <c:varyColors val="0"/>
        <c:ser>
          <c:idx val="0"/>
          <c:order val="0"/>
          <c:tx>
            <c:v>City Total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tarsalis'!$Y$9:$Y$123</c:f>
              <c:numCache>
                <c:formatCode>General</c:formatCode>
                <c:ptCount val="115"/>
                <c:pt idx="0">
                  <c:v>6</c:v>
                </c:pt>
                <c:pt idx="1">
                  <c:v>35</c:v>
                </c:pt>
                <c:pt idx="2">
                  <c:v>39</c:v>
                </c:pt>
                <c:pt idx="3">
                  <c:v>12.66</c:v>
                </c:pt>
                <c:pt idx="4">
                  <c:v>12.66</c:v>
                </c:pt>
                <c:pt idx="5">
                  <c:v>12.66</c:v>
                </c:pt>
                <c:pt idx="6">
                  <c:v>3</c:v>
                </c:pt>
                <c:pt idx="7">
                  <c:v>4</c:v>
                </c:pt>
                <c:pt idx="8">
                  <c:v>15</c:v>
                </c:pt>
                <c:pt idx="9">
                  <c:v>14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28</c:v>
                </c:pt>
                <c:pt idx="15">
                  <c:v>53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10</c:v>
                </c:pt>
                <c:pt idx="22">
                  <c:v>4</c:v>
                </c:pt>
                <c:pt idx="23">
                  <c:v>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10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30</c:v>
                </c:pt>
                <c:pt idx="35">
                  <c:v>66</c:v>
                </c:pt>
                <c:pt idx="36">
                  <c:v>731</c:v>
                </c:pt>
                <c:pt idx="37">
                  <c:v>511</c:v>
                </c:pt>
                <c:pt idx="38">
                  <c:v>558.67000000000007</c:v>
                </c:pt>
                <c:pt idx="39">
                  <c:v>558.67000000000007</c:v>
                </c:pt>
                <c:pt idx="40">
                  <c:v>558.67000000000007</c:v>
                </c:pt>
                <c:pt idx="41">
                  <c:v>5164</c:v>
                </c:pt>
                <c:pt idx="42">
                  <c:v>1477</c:v>
                </c:pt>
                <c:pt idx="43">
                  <c:v>3923</c:v>
                </c:pt>
                <c:pt idx="44">
                  <c:v>1362</c:v>
                </c:pt>
                <c:pt idx="45">
                  <c:v>595</c:v>
                </c:pt>
                <c:pt idx="46">
                  <c:v>595</c:v>
                </c:pt>
                <c:pt idx="47">
                  <c:v>595</c:v>
                </c:pt>
                <c:pt idx="48">
                  <c:v>5362</c:v>
                </c:pt>
                <c:pt idx="49">
                  <c:v>2329</c:v>
                </c:pt>
                <c:pt idx="50">
                  <c:v>2156</c:v>
                </c:pt>
                <c:pt idx="51">
                  <c:v>2301.5</c:v>
                </c:pt>
                <c:pt idx="52">
                  <c:v>2301.5</c:v>
                </c:pt>
                <c:pt idx="53">
                  <c:v>2301.5</c:v>
                </c:pt>
                <c:pt idx="54">
                  <c:v>2301.5</c:v>
                </c:pt>
                <c:pt idx="55">
                  <c:v>1301</c:v>
                </c:pt>
                <c:pt idx="56">
                  <c:v>1108</c:v>
                </c:pt>
                <c:pt idx="57">
                  <c:v>614</c:v>
                </c:pt>
                <c:pt idx="58">
                  <c:v>633</c:v>
                </c:pt>
                <c:pt idx="59">
                  <c:v>935</c:v>
                </c:pt>
                <c:pt idx="60">
                  <c:v>935</c:v>
                </c:pt>
                <c:pt idx="61">
                  <c:v>935</c:v>
                </c:pt>
                <c:pt idx="62">
                  <c:v>1416</c:v>
                </c:pt>
                <c:pt idx="63">
                  <c:v>1346</c:v>
                </c:pt>
                <c:pt idx="64">
                  <c:v>363</c:v>
                </c:pt>
                <c:pt idx="65">
                  <c:v>210</c:v>
                </c:pt>
                <c:pt idx="66">
                  <c:v>282</c:v>
                </c:pt>
                <c:pt idx="67">
                  <c:v>282</c:v>
                </c:pt>
                <c:pt idx="68">
                  <c:v>282</c:v>
                </c:pt>
                <c:pt idx="69">
                  <c:v>491</c:v>
                </c:pt>
                <c:pt idx="70">
                  <c:v>0</c:v>
                </c:pt>
                <c:pt idx="71">
                  <c:v>242</c:v>
                </c:pt>
                <c:pt idx="72">
                  <c:v>451</c:v>
                </c:pt>
                <c:pt idx="73">
                  <c:v>236.67</c:v>
                </c:pt>
                <c:pt idx="74">
                  <c:v>236.67</c:v>
                </c:pt>
                <c:pt idx="75">
                  <c:v>236.67</c:v>
                </c:pt>
                <c:pt idx="76">
                  <c:v>256</c:v>
                </c:pt>
                <c:pt idx="77">
                  <c:v>279</c:v>
                </c:pt>
                <c:pt idx="78">
                  <c:v>99</c:v>
                </c:pt>
                <c:pt idx="79">
                  <c:v>68</c:v>
                </c:pt>
                <c:pt idx="80">
                  <c:v>38.67</c:v>
                </c:pt>
                <c:pt idx="81">
                  <c:v>38.67</c:v>
                </c:pt>
                <c:pt idx="82">
                  <c:v>38.67</c:v>
                </c:pt>
                <c:pt idx="83">
                  <c:v>25</c:v>
                </c:pt>
                <c:pt idx="84">
                  <c:v>35</c:v>
                </c:pt>
                <c:pt idx="85">
                  <c:v>59</c:v>
                </c:pt>
                <c:pt idx="86">
                  <c:v>155</c:v>
                </c:pt>
                <c:pt idx="87">
                  <c:v>50.67</c:v>
                </c:pt>
                <c:pt idx="88">
                  <c:v>50.67</c:v>
                </c:pt>
                <c:pt idx="89">
                  <c:v>50.67</c:v>
                </c:pt>
                <c:pt idx="90">
                  <c:v>33</c:v>
                </c:pt>
                <c:pt idx="91">
                  <c:v>26</c:v>
                </c:pt>
                <c:pt idx="92">
                  <c:v>41</c:v>
                </c:pt>
                <c:pt idx="93">
                  <c:v>29</c:v>
                </c:pt>
                <c:pt idx="94">
                  <c:v>33.67</c:v>
                </c:pt>
                <c:pt idx="95">
                  <c:v>33.67</c:v>
                </c:pt>
                <c:pt idx="96">
                  <c:v>33.67</c:v>
                </c:pt>
                <c:pt idx="97">
                  <c:v>202</c:v>
                </c:pt>
                <c:pt idx="98">
                  <c:v>424</c:v>
                </c:pt>
                <c:pt idx="99">
                  <c:v>143</c:v>
                </c:pt>
                <c:pt idx="100">
                  <c:v>257</c:v>
                </c:pt>
                <c:pt idx="101">
                  <c:v>257</c:v>
                </c:pt>
                <c:pt idx="102">
                  <c:v>257</c:v>
                </c:pt>
                <c:pt idx="103">
                  <c:v>257</c:v>
                </c:pt>
                <c:pt idx="104">
                  <c:v>297</c:v>
                </c:pt>
                <c:pt idx="105">
                  <c:v>385</c:v>
                </c:pt>
                <c:pt idx="106">
                  <c:v>275</c:v>
                </c:pt>
                <c:pt idx="107">
                  <c:v>161</c:v>
                </c:pt>
                <c:pt idx="108">
                  <c:v>279</c:v>
                </c:pt>
                <c:pt idx="109">
                  <c:v>279</c:v>
                </c:pt>
                <c:pt idx="110">
                  <c:v>279</c:v>
                </c:pt>
                <c:pt idx="111">
                  <c:v>279</c:v>
                </c:pt>
                <c:pt idx="112">
                  <c:v>37</c:v>
                </c:pt>
                <c:pt idx="113">
                  <c:v>45</c:v>
                </c:pt>
                <c:pt idx="114">
                  <c:v>61</c:v>
                </c:pt>
              </c:numCache>
            </c:numRef>
          </c:val>
        </c:ser>
        <c:ser>
          <c:idx val="1"/>
          <c:order val="1"/>
          <c:tx>
            <c:v>Tarsalis total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tarsalis'!$N$9:$N$123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6.66</c:v>
                </c:pt>
                <c:pt idx="18">
                  <c:v>6.66</c:v>
                </c:pt>
                <c:pt idx="19">
                  <c:v>6.66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5.66</c:v>
                </c:pt>
                <c:pt idx="25">
                  <c:v>5.66</c:v>
                </c:pt>
                <c:pt idx="26">
                  <c:v>5.66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1.33</c:v>
                </c:pt>
                <c:pt idx="32">
                  <c:v>1.33</c:v>
                </c:pt>
                <c:pt idx="33">
                  <c:v>1.33</c:v>
                </c:pt>
                <c:pt idx="34">
                  <c:v>5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5.66</c:v>
                </c:pt>
                <c:pt idx="39">
                  <c:v>5.66</c:v>
                </c:pt>
                <c:pt idx="40">
                  <c:v>5.66</c:v>
                </c:pt>
                <c:pt idx="41">
                  <c:v>27</c:v>
                </c:pt>
                <c:pt idx="42">
                  <c:v>8</c:v>
                </c:pt>
                <c:pt idx="43">
                  <c:v>17</c:v>
                </c:pt>
                <c:pt idx="44">
                  <c:v>16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47</c:v>
                </c:pt>
                <c:pt idx="49">
                  <c:v>24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108</c:v>
                </c:pt>
                <c:pt idx="56">
                  <c:v>35</c:v>
                </c:pt>
                <c:pt idx="57">
                  <c:v>18</c:v>
                </c:pt>
                <c:pt idx="58">
                  <c:v>21</c:v>
                </c:pt>
                <c:pt idx="59">
                  <c:v>64.66</c:v>
                </c:pt>
                <c:pt idx="60">
                  <c:v>64.66</c:v>
                </c:pt>
                <c:pt idx="61">
                  <c:v>64.66</c:v>
                </c:pt>
                <c:pt idx="62">
                  <c:v>66</c:v>
                </c:pt>
                <c:pt idx="63">
                  <c:v>101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0</c:v>
                </c:pt>
                <c:pt idx="71">
                  <c:v>14</c:v>
                </c:pt>
                <c:pt idx="72">
                  <c:v>47</c:v>
                </c:pt>
                <c:pt idx="73">
                  <c:v>31.66</c:v>
                </c:pt>
                <c:pt idx="74">
                  <c:v>31.66</c:v>
                </c:pt>
                <c:pt idx="75">
                  <c:v>31.66</c:v>
                </c:pt>
                <c:pt idx="76">
                  <c:v>39</c:v>
                </c:pt>
                <c:pt idx="77">
                  <c:v>37</c:v>
                </c:pt>
                <c:pt idx="78">
                  <c:v>19</c:v>
                </c:pt>
                <c:pt idx="79">
                  <c:v>26</c:v>
                </c:pt>
                <c:pt idx="80">
                  <c:v>13.33</c:v>
                </c:pt>
                <c:pt idx="81">
                  <c:v>13.33</c:v>
                </c:pt>
                <c:pt idx="82">
                  <c:v>13.33</c:v>
                </c:pt>
                <c:pt idx="83">
                  <c:v>16</c:v>
                </c:pt>
                <c:pt idx="84">
                  <c:v>15</c:v>
                </c:pt>
                <c:pt idx="85">
                  <c:v>28</c:v>
                </c:pt>
                <c:pt idx="86">
                  <c:v>37</c:v>
                </c:pt>
                <c:pt idx="87">
                  <c:v>24.33</c:v>
                </c:pt>
                <c:pt idx="88">
                  <c:v>24.33</c:v>
                </c:pt>
                <c:pt idx="89">
                  <c:v>24.33</c:v>
                </c:pt>
                <c:pt idx="90">
                  <c:v>10</c:v>
                </c:pt>
                <c:pt idx="91">
                  <c:v>30</c:v>
                </c:pt>
                <c:pt idx="92">
                  <c:v>26</c:v>
                </c:pt>
                <c:pt idx="93">
                  <c:v>11</c:v>
                </c:pt>
                <c:pt idx="94">
                  <c:v>15.66</c:v>
                </c:pt>
                <c:pt idx="95">
                  <c:v>15.66</c:v>
                </c:pt>
                <c:pt idx="96">
                  <c:v>15.66</c:v>
                </c:pt>
                <c:pt idx="97">
                  <c:v>42</c:v>
                </c:pt>
                <c:pt idx="98">
                  <c:v>37</c:v>
                </c:pt>
                <c:pt idx="99">
                  <c:v>6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8</c:v>
                </c:pt>
                <c:pt idx="106">
                  <c:v>8</c:v>
                </c:pt>
                <c:pt idx="107">
                  <c:v>4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14</c:v>
                </c:pt>
                <c:pt idx="113">
                  <c:v>20</c:v>
                </c:pt>
                <c:pt idx="11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098184"/>
        <c:axId val="375098760"/>
      </c:barChart>
      <c:catAx>
        <c:axId val="37509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0987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75098760"/>
        <c:scaling>
          <c:orientation val="minMax"/>
          <c:max val="7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098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23196448390651"/>
          <c:y val="0.44861337683526636"/>
          <c:w val="0.10432852386237268"/>
          <c:h val="7.01468189233274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93895671476334E-2"/>
          <c:y val="3.4257748776513858E-2"/>
          <c:w val="0.82019977802444965"/>
          <c:h val="0.89885807504083903"/>
        </c:manualLayout>
      </c:layout>
      <c:barChart>
        <c:barDir val="col"/>
        <c:grouping val="stacked"/>
        <c:varyColors val="0"/>
        <c:ser>
          <c:idx val="0"/>
          <c:order val="0"/>
          <c:tx>
            <c:v>City Total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tarsalis'!$X$57:$X$86</c:f>
              <c:numCache>
                <c:formatCode>General</c:formatCode>
                <c:ptCount val="30"/>
                <c:pt idx="0">
                  <c:v>390</c:v>
                </c:pt>
                <c:pt idx="1">
                  <c:v>523.29999999999995</c:v>
                </c:pt>
                <c:pt idx="2">
                  <c:v>519.29999999999995</c:v>
                </c:pt>
                <c:pt idx="3">
                  <c:v>519.29999999999995</c:v>
                </c:pt>
                <c:pt idx="4">
                  <c:v>519.29999999999995</c:v>
                </c:pt>
                <c:pt idx="5">
                  <c:v>519.29999999999995</c:v>
                </c:pt>
                <c:pt idx="6">
                  <c:v>470</c:v>
                </c:pt>
                <c:pt idx="7">
                  <c:v>180</c:v>
                </c:pt>
                <c:pt idx="8">
                  <c:v>343</c:v>
                </c:pt>
                <c:pt idx="9">
                  <c:v>314</c:v>
                </c:pt>
                <c:pt idx="10">
                  <c:v>204</c:v>
                </c:pt>
                <c:pt idx="11">
                  <c:v>204</c:v>
                </c:pt>
                <c:pt idx="12">
                  <c:v>204</c:v>
                </c:pt>
                <c:pt idx="13">
                  <c:v>107</c:v>
                </c:pt>
                <c:pt idx="14">
                  <c:v>120</c:v>
                </c:pt>
                <c:pt idx="15">
                  <c:v>71</c:v>
                </c:pt>
                <c:pt idx="16">
                  <c:v>72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77.3</c:v>
                </c:pt>
                <c:pt idx="21">
                  <c:v>206</c:v>
                </c:pt>
                <c:pt idx="22">
                  <c:v>201</c:v>
                </c:pt>
                <c:pt idx="23">
                  <c:v>604.1</c:v>
                </c:pt>
                <c:pt idx="24">
                  <c:v>233</c:v>
                </c:pt>
                <c:pt idx="25">
                  <c:v>233</c:v>
                </c:pt>
                <c:pt idx="26">
                  <c:v>233</c:v>
                </c:pt>
                <c:pt idx="27">
                  <c:v>132</c:v>
                </c:pt>
                <c:pt idx="28">
                  <c:v>68</c:v>
                </c:pt>
                <c:pt idx="29">
                  <c:v>44</c:v>
                </c:pt>
              </c:numCache>
            </c:numRef>
          </c:val>
        </c:ser>
        <c:ser>
          <c:idx val="1"/>
          <c:order val="1"/>
          <c:tx>
            <c:v>Tarsalis Total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'City vs. tarsalis'!$O$57:$O$86</c:f>
              <c:numCache>
                <c:formatCode>General</c:formatCode>
                <c:ptCount val="30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7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11</c:v>
                </c:pt>
                <c:pt idx="21">
                  <c:v>23</c:v>
                </c:pt>
                <c:pt idx="22">
                  <c:v>24</c:v>
                </c:pt>
                <c:pt idx="23">
                  <c:v>81.900000000000006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1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100488"/>
        <c:axId val="375101064"/>
      </c:barChart>
      <c:catAx>
        <c:axId val="37510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0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101064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5100488"/>
        <c:crosses val="autoZero"/>
        <c:crossBetween val="between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790233074361757"/>
          <c:y val="0.44861337683526636"/>
          <c:w val="0.10765815760266165"/>
          <c:h val="7.01468189233274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1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4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5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7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8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9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0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1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3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88" workbookViewId="0"/>
  </sheetViews>
  <pageMargins left="0.75" right="0.75" top="1" bottom="1" header="0.5" footer="0.5"/>
  <pageSetup paperSize="132"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tabSelected="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published="0">
    <tabColor indexed="5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published="0"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published="0">
    <tabColor indexed="48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published="0"/>
  <sheetViews>
    <sheetView zoomScale="8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published="0"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published="0">
    <tabColor indexed="2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published="0">
    <tabColor indexed="5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published="0">
    <tabColor indexed="10"/>
  </sheetPr>
  <sheetViews>
    <sheetView zoomScale="8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published="0">
    <tabColor indexed="5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published="0"/>
  <sheetViews>
    <sheetView zoomScale="134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published="0"/>
  <sheetViews>
    <sheetView zoomScale="13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published="0"/>
  <sheetViews>
    <sheetView zoomScale="134" workbookViewId="0"/>
  </sheetViews>
  <pageMargins left="0.75" right="0.75" top="1" bottom="1" header="0.5" footer="0.5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published="0">
    <tabColor indexed="5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published="0">
    <tabColor indexed="13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401733" cy="5844886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87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 fPublished="1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247650</xdr:colOff>
      <xdr:row>47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0.58689</cdr:x>
      <cdr:y>0.24074</cdr:y>
    </cdr:from>
    <cdr:to>
      <cdr:x>0.6462</cdr:x>
      <cdr:y>0.28333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104658" y="1407103"/>
          <a:ext cx="616960" cy="248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0.59001</cdr:x>
      <cdr:y>0.26296</cdr:y>
    </cdr:from>
    <cdr:to>
      <cdr:x>0.64932</cdr:x>
      <cdr:y>0.29444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37131" y="1536989"/>
          <a:ext cx="616960" cy="184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0.59209</cdr:x>
      <cdr:y>0.24444</cdr:y>
    </cdr:from>
    <cdr:to>
      <cdr:x>0.66805</cdr:x>
      <cdr:y>0.30185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158778" y="1428750"/>
          <a:ext cx="790142" cy="335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0.47347</cdr:x>
      <cdr:y>0.17407</cdr:y>
    </cdr:from>
    <cdr:to>
      <cdr:x>0.53486</cdr:x>
      <cdr:y>0.22407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924858" y="1017442"/>
          <a:ext cx="638608" cy="29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0.48225</cdr:x>
      <cdr:y>0.48275</cdr:y>
    </cdr:from>
    <cdr:to>
      <cdr:x>0.5185</cdr:x>
      <cdr:y>0.5145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8682" y="2818693"/>
          <a:ext cx="311098" cy="1853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85725</xdr:rowOff>
    </xdr:from>
    <xdr:to>
      <xdr:col>18</xdr:col>
      <xdr:colOff>361950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3202" cy="58434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38100</xdr:rowOff>
    </xdr:from>
    <xdr:to>
      <xdr:col>16</xdr:col>
      <xdr:colOff>19050</xdr:colOff>
      <xdr:row>32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151</xdr:row>
      <xdr:rowOff>123825</xdr:rowOff>
    </xdr:from>
    <xdr:to>
      <xdr:col>10</xdr:col>
      <xdr:colOff>409575</xdr:colOff>
      <xdr:row>167</xdr:row>
      <xdr:rowOff>0</xdr:rowOff>
    </xdr:to>
    <xdr:graphicFrame macro="">
      <xdr:nvGraphicFramePr>
        <xdr:cNvPr id="5120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133350</xdr:rowOff>
    </xdr:from>
    <xdr:to>
      <xdr:col>15</xdr:col>
      <xdr:colOff>228600</xdr:colOff>
      <xdr:row>37</xdr:row>
      <xdr:rowOff>85725</xdr:rowOff>
    </xdr:to>
    <xdr:graphicFrame macro="" fPublished="1">
      <xdr:nvGraphicFramePr>
        <xdr:cNvPr id="3" name="West Fargo, South Fargo, North Fargo, Rural Averag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</xdr:row>
      <xdr:rowOff>47625</xdr:rowOff>
    </xdr:from>
    <xdr:to>
      <xdr:col>15</xdr:col>
      <xdr:colOff>266700</xdr:colOff>
      <xdr:row>38</xdr:row>
      <xdr:rowOff>133350</xdr:rowOff>
    </xdr:to>
    <xdr:graphicFrame macro="">
      <xdr:nvGraphicFramePr>
        <xdr:cNvPr id="2" name="Old Web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285750</xdr:colOff>
      <xdr:row>21</xdr:row>
      <xdr:rowOff>0</xdr:rowOff>
    </xdr:to>
    <xdr:graphicFrame macro="">
      <xdr:nvGraphicFramePr>
        <xdr:cNvPr id="2" name="Chart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0</xdr:row>
      <xdr:rowOff>38100</xdr:rowOff>
    </xdr:from>
    <xdr:to>
      <xdr:col>17</xdr:col>
      <xdr:colOff>304800</xdr:colOff>
      <xdr:row>21</xdr:row>
      <xdr:rowOff>38100</xdr:rowOff>
    </xdr:to>
    <xdr:graphicFrame macro="">
      <xdr:nvGraphicFramePr>
        <xdr:cNvPr id="3" name="Chart 2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76200</xdr:rowOff>
    </xdr:from>
    <xdr:to>
      <xdr:col>8</xdr:col>
      <xdr:colOff>238125</xdr:colOff>
      <xdr:row>42</xdr:row>
      <xdr:rowOff>57150</xdr:rowOff>
    </xdr:to>
    <xdr:graphicFrame macro="">
      <xdr:nvGraphicFramePr>
        <xdr:cNvPr id="4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21</xdr:row>
      <xdr:rowOff>76200</xdr:rowOff>
    </xdr:from>
    <xdr:to>
      <xdr:col>17</xdr:col>
      <xdr:colOff>266700</xdr:colOff>
      <xdr:row>42</xdr:row>
      <xdr:rowOff>57150</xdr:rowOff>
    </xdr:to>
    <xdr:graphicFrame macro="">
      <xdr:nvGraphicFramePr>
        <xdr:cNvPr id="5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152400</xdr:rowOff>
    </xdr:from>
    <xdr:to>
      <xdr:col>8</xdr:col>
      <xdr:colOff>238125</xdr:colOff>
      <xdr:row>63</xdr:row>
      <xdr:rowOff>133350</xdr:rowOff>
    </xdr:to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42</xdr:row>
      <xdr:rowOff>152400</xdr:rowOff>
    </xdr:from>
    <xdr:to>
      <xdr:col>17</xdr:col>
      <xdr:colOff>266700</xdr:colOff>
      <xdr:row>63</xdr:row>
      <xdr:rowOff>133350</xdr:rowOff>
    </xdr:to>
    <xdr:graphicFrame macro="">
      <xdr:nvGraphicFramePr>
        <xdr:cNvPr id="7" name="Chart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76200</xdr:rowOff>
    </xdr:from>
    <xdr:to>
      <xdr:col>8</xdr:col>
      <xdr:colOff>238125</xdr:colOff>
      <xdr:row>85</xdr:row>
      <xdr:rowOff>57150</xdr:rowOff>
    </xdr:to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64</xdr:row>
      <xdr:rowOff>66675</xdr:rowOff>
    </xdr:from>
    <xdr:to>
      <xdr:col>17</xdr:col>
      <xdr:colOff>276225</xdr:colOff>
      <xdr:row>85</xdr:row>
      <xdr:rowOff>57150</xdr:rowOff>
    </xdr:to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85</xdr:row>
      <xdr:rowOff>152400</xdr:rowOff>
    </xdr:from>
    <xdr:to>
      <xdr:col>8</xdr:col>
      <xdr:colOff>238125</xdr:colOff>
      <xdr:row>106</xdr:row>
      <xdr:rowOff>133350</xdr:rowOff>
    </xdr:to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38100</xdr:colOff>
      <xdr:row>85</xdr:row>
      <xdr:rowOff>142875</xdr:rowOff>
    </xdr:from>
    <xdr:to>
      <xdr:col>17</xdr:col>
      <xdr:colOff>276225</xdr:colOff>
      <xdr:row>106</xdr:row>
      <xdr:rowOff>133350</xdr:rowOff>
    </xdr:to>
    <xdr:graphicFrame macro="">
      <xdr:nvGraphicFramePr>
        <xdr:cNvPr id="11" name="Chart 10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107</xdr:row>
      <xdr:rowOff>57150</xdr:rowOff>
    </xdr:from>
    <xdr:to>
      <xdr:col>8</xdr:col>
      <xdr:colOff>266700</xdr:colOff>
      <xdr:row>128</xdr:row>
      <xdr:rowOff>38100</xdr:rowOff>
    </xdr:to>
    <xdr:graphicFrame macro="">
      <xdr:nvGraphicFramePr>
        <xdr:cNvPr id="12" name="Chart 1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38100</xdr:colOff>
      <xdr:row>107</xdr:row>
      <xdr:rowOff>66675</xdr:rowOff>
    </xdr:from>
    <xdr:to>
      <xdr:col>17</xdr:col>
      <xdr:colOff>276225</xdr:colOff>
      <xdr:row>128</xdr:row>
      <xdr:rowOff>47625</xdr:rowOff>
    </xdr:to>
    <xdr:graphicFrame macro="">
      <xdr:nvGraphicFramePr>
        <xdr:cNvPr id="13" name="Chart 1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128</xdr:row>
      <xdr:rowOff>133350</xdr:rowOff>
    </xdr:from>
    <xdr:to>
      <xdr:col>8</xdr:col>
      <xdr:colOff>238125</xdr:colOff>
      <xdr:row>149</xdr:row>
      <xdr:rowOff>114300</xdr:rowOff>
    </xdr:to>
    <xdr:graphicFrame macro="">
      <xdr:nvGraphicFramePr>
        <xdr:cNvPr id="14" name="Chart 1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38100</xdr:colOff>
      <xdr:row>128</xdr:row>
      <xdr:rowOff>152400</xdr:rowOff>
    </xdr:from>
    <xdr:to>
      <xdr:col>17</xdr:col>
      <xdr:colOff>276225</xdr:colOff>
      <xdr:row>149</xdr:row>
      <xdr:rowOff>133350</xdr:rowOff>
    </xdr:to>
    <xdr:graphicFrame macro="">
      <xdr:nvGraphicFramePr>
        <xdr:cNvPr id="15" name="Chart 1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150</xdr:row>
      <xdr:rowOff>76200</xdr:rowOff>
    </xdr:from>
    <xdr:to>
      <xdr:col>8</xdr:col>
      <xdr:colOff>238125</xdr:colOff>
      <xdr:row>171</xdr:row>
      <xdr:rowOff>66675</xdr:rowOff>
    </xdr:to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38100</xdr:colOff>
      <xdr:row>149</xdr:row>
      <xdr:rowOff>85725</xdr:rowOff>
    </xdr:from>
    <xdr:to>
      <xdr:col>17</xdr:col>
      <xdr:colOff>276225</xdr:colOff>
      <xdr:row>171</xdr:row>
      <xdr:rowOff>38100</xdr:rowOff>
    </xdr:to>
    <xdr:graphicFrame macro="">
      <xdr:nvGraphicFramePr>
        <xdr:cNvPr id="18" name="Chart 1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</xdr:colOff>
      <xdr:row>172</xdr:row>
      <xdr:rowOff>28575</xdr:rowOff>
    </xdr:from>
    <xdr:to>
      <xdr:col>8</xdr:col>
      <xdr:colOff>276225</xdr:colOff>
      <xdr:row>193</xdr:row>
      <xdr:rowOff>9525</xdr:rowOff>
    </xdr:to>
    <xdr:graphicFrame macro="">
      <xdr:nvGraphicFramePr>
        <xdr:cNvPr id="19" name="Chart 1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38100</xdr:colOff>
      <xdr:row>172</xdr:row>
      <xdr:rowOff>19050</xdr:rowOff>
    </xdr:from>
    <xdr:to>
      <xdr:col>17</xdr:col>
      <xdr:colOff>285750</xdr:colOff>
      <xdr:row>193</xdr:row>
      <xdr:rowOff>0</xdr:rowOff>
    </xdr:to>
    <xdr:graphicFrame macro="">
      <xdr:nvGraphicFramePr>
        <xdr:cNvPr id="20" name="Chart 1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193</xdr:row>
      <xdr:rowOff>47625</xdr:rowOff>
    </xdr:from>
    <xdr:to>
      <xdr:col>8</xdr:col>
      <xdr:colOff>257175</xdr:colOff>
      <xdr:row>214</xdr:row>
      <xdr:rowOff>28575</xdr:rowOff>
    </xdr:to>
    <xdr:graphicFrame macro="">
      <xdr:nvGraphicFramePr>
        <xdr:cNvPr id="21" name="Chart 20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38100</xdr:colOff>
      <xdr:row>193</xdr:row>
      <xdr:rowOff>85725</xdr:rowOff>
    </xdr:from>
    <xdr:to>
      <xdr:col>17</xdr:col>
      <xdr:colOff>285750</xdr:colOff>
      <xdr:row>214</xdr:row>
      <xdr:rowOff>66675</xdr:rowOff>
    </xdr:to>
    <xdr:graphicFrame macro="">
      <xdr:nvGraphicFramePr>
        <xdr:cNvPr id="22" name="Chart 2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215</xdr:row>
      <xdr:rowOff>19050</xdr:rowOff>
    </xdr:from>
    <xdr:to>
      <xdr:col>8</xdr:col>
      <xdr:colOff>276225</xdr:colOff>
      <xdr:row>236</xdr:row>
      <xdr:rowOff>0</xdr:rowOff>
    </xdr:to>
    <xdr:graphicFrame macro="">
      <xdr:nvGraphicFramePr>
        <xdr:cNvPr id="23" name="Chart 2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14</xdr:row>
      <xdr:rowOff>85725</xdr:rowOff>
    </xdr:from>
    <xdr:to>
      <xdr:col>13</xdr:col>
      <xdr:colOff>381000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323850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vertOverflow="clip" wrap="none" rtlCol="0"/>
      <a:lstStyle>
        <a:defPPr>
          <a:defRPr sz="110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48"/>
  </sheetPr>
  <dimension ref="A1:V65537"/>
  <sheetViews>
    <sheetView topLeftCell="H1" zoomScale="70" zoomScaleNormal="70" workbookViewId="0">
      <pane ySplit="1" topLeftCell="A94" activePane="bottomLeft" state="frozen"/>
      <selection pane="bottomLeft" activeCell="U140" sqref="U139:U140"/>
    </sheetView>
  </sheetViews>
  <sheetFormatPr defaultColWidth="9.140625" defaultRowHeight="12.75"/>
  <cols>
    <col min="1" max="1" width="13.7109375" style="48" customWidth="1"/>
    <col min="2" max="2" width="16" style="32" bestFit="1" customWidth="1"/>
    <col min="3" max="3" width="14" style="32" customWidth="1"/>
    <col min="4" max="4" width="13.28515625" style="32" customWidth="1"/>
    <col min="5" max="5" width="19.28515625" style="47" customWidth="1"/>
    <col min="6" max="6" width="14.5703125" style="45" bestFit="1" customWidth="1"/>
    <col min="7" max="7" width="26" style="45" bestFit="1" customWidth="1"/>
    <col min="8" max="8" width="23.140625" style="45" bestFit="1" customWidth="1"/>
    <col min="9" max="9" width="24.5703125" style="45" bestFit="1" customWidth="1"/>
    <col min="10" max="10" width="26" style="47" bestFit="1" customWidth="1"/>
    <col min="11" max="12" width="19.28515625" style="47" customWidth="1"/>
    <col min="13" max="13" width="23.42578125" style="47" bestFit="1" customWidth="1"/>
    <col min="14" max="14" width="19.28515625" style="40" customWidth="1"/>
    <col min="15" max="15" width="17.5703125" style="40" customWidth="1"/>
    <col min="16" max="16" width="17.42578125" style="32" bestFit="1" customWidth="1"/>
    <col min="17" max="17" width="20.28515625" style="46" bestFit="1" customWidth="1"/>
    <col min="18" max="20" width="18.85546875" style="32" bestFit="1" customWidth="1"/>
    <col min="21" max="21" width="20.5703125" style="32" bestFit="1" customWidth="1"/>
    <col min="22" max="22" width="23.28515625" style="32" bestFit="1" customWidth="1"/>
    <col min="23" max="16384" width="9.140625" style="32"/>
  </cols>
  <sheetData>
    <row r="1" spans="1:22">
      <c r="A1" s="25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8" t="s">
        <v>13</v>
      </c>
      <c r="O1" s="29" t="s">
        <v>14</v>
      </c>
      <c r="P1" s="31" t="s">
        <v>15</v>
      </c>
      <c r="Q1" s="30" t="s">
        <v>16</v>
      </c>
      <c r="R1" s="32" t="s">
        <v>17</v>
      </c>
      <c r="S1" s="32" t="s">
        <v>18</v>
      </c>
      <c r="T1" s="33" t="s">
        <v>19</v>
      </c>
      <c r="U1" s="33" t="s">
        <v>20</v>
      </c>
      <c r="V1" s="32" t="s">
        <v>21</v>
      </c>
    </row>
    <row r="2" spans="1:22">
      <c r="A2" s="25"/>
      <c r="B2" s="26"/>
      <c r="C2" s="26"/>
      <c r="D2" s="26"/>
      <c r="E2" s="27"/>
      <c r="F2" s="30"/>
      <c r="G2" s="30"/>
      <c r="H2" s="30"/>
      <c r="I2" s="30"/>
      <c r="J2" s="27"/>
      <c r="K2" s="27"/>
      <c r="L2" s="27"/>
      <c r="M2" s="27"/>
      <c r="N2" s="28"/>
      <c r="O2" s="29"/>
      <c r="P2" s="31"/>
      <c r="Q2" s="30"/>
    </row>
    <row r="3" spans="1:22">
      <c r="A3" s="50">
        <v>40664</v>
      </c>
      <c r="B3" s="26"/>
      <c r="C3" s="26"/>
      <c r="D3" s="26"/>
      <c r="E3" s="27"/>
      <c r="F3" s="30"/>
      <c r="G3" s="30"/>
      <c r="H3" s="30"/>
      <c r="I3" s="30"/>
      <c r="J3" s="27"/>
      <c r="K3" s="27"/>
      <c r="L3" s="27"/>
      <c r="M3" s="27"/>
      <c r="N3" s="28"/>
      <c r="O3" s="29"/>
      <c r="P3" s="31"/>
      <c r="Q3" s="30"/>
    </row>
    <row r="4" spans="1:22">
      <c r="A4" s="50">
        <v>40665</v>
      </c>
      <c r="B4" s="26"/>
      <c r="C4" s="26"/>
      <c r="D4" s="26"/>
      <c r="E4" s="27"/>
      <c r="F4" s="30"/>
      <c r="G4" s="30"/>
      <c r="H4" s="30"/>
      <c r="I4" s="30"/>
      <c r="J4" s="27"/>
      <c r="K4" s="27"/>
      <c r="L4" s="27"/>
      <c r="M4" s="27"/>
      <c r="N4" s="28"/>
      <c r="O4" s="29"/>
      <c r="P4" s="31"/>
      <c r="Q4" s="30"/>
    </row>
    <row r="5" spans="1:22">
      <c r="A5" s="50">
        <v>40666</v>
      </c>
      <c r="B5" s="26"/>
      <c r="C5" s="26"/>
      <c r="D5" s="26"/>
      <c r="E5" s="27"/>
      <c r="F5" s="30"/>
      <c r="G5" s="30"/>
      <c r="H5" s="30"/>
      <c r="I5" s="30"/>
      <c r="J5" s="27"/>
      <c r="K5" s="27"/>
      <c r="L5" s="27"/>
      <c r="M5" s="27"/>
      <c r="N5" s="28"/>
      <c r="O5" s="29"/>
      <c r="P5" s="31"/>
      <c r="Q5" s="30"/>
    </row>
    <row r="6" spans="1:22">
      <c r="A6" s="50">
        <v>40667</v>
      </c>
      <c r="B6" s="26"/>
      <c r="C6" s="26"/>
      <c r="D6" s="26"/>
      <c r="E6" s="27"/>
      <c r="F6" s="30"/>
      <c r="G6" s="30"/>
      <c r="H6" s="30"/>
      <c r="I6" s="30"/>
      <c r="J6" s="27"/>
      <c r="K6" s="27"/>
      <c r="L6" s="27"/>
      <c r="M6" s="27"/>
      <c r="N6" s="28"/>
      <c r="O6" s="29"/>
      <c r="P6" s="31"/>
      <c r="Q6" s="30"/>
    </row>
    <row r="7" spans="1:22">
      <c r="A7" s="50">
        <v>40668</v>
      </c>
      <c r="B7" s="35"/>
      <c r="C7" s="35"/>
      <c r="D7" s="35"/>
      <c r="E7" s="36"/>
      <c r="F7" s="30"/>
      <c r="G7" s="30"/>
      <c r="H7" s="30"/>
      <c r="I7" s="30"/>
      <c r="J7" s="27"/>
      <c r="K7" s="27"/>
      <c r="L7" s="36"/>
      <c r="M7" s="36"/>
      <c r="N7" s="37"/>
      <c r="O7" s="29"/>
      <c r="P7" s="38">
        <v>8</v>
      </c>
      <c r="Q7" s="32"/>
    </row>
    <row r="8" spans="1:22">
      <c r="A8" s="50">
        <v>40669</v>
      </c>
      <c r="B8" s="39"/>
      <c r="C8" s="39"/>
      <c r="D8" s="39"/>
      <c r="E8" s="36"/>
      <c r="F8" s="30"/>
      <c r="G8" s="30"/>
      <c r="H8" s="30"/>
      <c r="I8" s="30"/>
      <c r="J8" s="36"/>
      <c r="K8" s="27"/>
      <c r="L8" s="36"/>
      <c r="M8" s="36"/>
      <c r="N8" s="37"/>
      <c r="O8" s="29"/>
      <c r="P8" s="38">
        <v>3.66</v>
      </c>
      <c r="Q8" s="32"/>
    </row>
    <row r="9" spans="1:22">
      <c r="A9" s="50">
        <v>40670</v>
      </c>
      <c r="B9" s="34"/>
      <c r="C9" s="39"/>
      <c r="D9" s="39"/>
      <c r="E9" s="36"/>
      <c r="F9" s="30"/>
      <c r="G9" s="30"/>
      <c r="H9" s="30"/>
      <c r="I9" s="30"/>
      <c r="J9" s="36"/>
      <c r="K9" s="27"/>
      <c r="L9" s="36"/>
      <c r="M9" s="36"/>
      <c r="N9" s="37"/>
      <c r="O9" s="29"/>
      <c r="P9" s="38">
        <v>4.2</v>
      </c>
      <c r="Q9" s="32"/>
    </row>
    <row r="10" spans="1:22">
      <c r="A10" s="50">
        <v>40671</v>
      </c>
      <c r="B10" s="39"/>
      <c r="C10" s="39"/>
      <c r="D10" s="39"/>
      <c r="E10" s="36"/>
      <c r="F10" s="30"/>
      <c r="G10" s="30"/>
      <c r="H10" s="30"/>
      <c r="I10" s="30"/>
      <c r="J10" s="36"/>
      <c r="K10" s="27"/>
      <c r="L10" s="36"/>
      <c r="M10" s="36"/>
      <c r="N10" s="37"/>
      <c r="O10" s="29"/>
      <c r="P10" s="38">
        <v>4.2</v>
      </c>
      <c r="Q10" s="32"/>
    </row>
    <row r="11" spans="1:22">
      <c r="A11" s="50">
        <v>40672</v>
      </c>
      <c r="B11" s="39"/>
      <c r="C11" s="39"/>
      <c r="D11" s="39"/>
      <c r="E11" s="36"/>
      <c r="F11" s="30"/>
      <c r="G11" s="30"/>
      <c r="H11" s="30"/>
      <c r="I11" s="30"/>
      <c r="J11" s="36"/>
      <c r="K11" s="27"/>
      <c r="L11" s="36"/>
      <c r="M11" s="36"/>
      <c r="N11" s="37"/>
      <c r="O11" s="29"/>
      <c r="P11" s="38">
        <v>4.2</v>
      </c>
      <c r="Q11" s="32"/>
    </row>
    <row r="12" spans="1:22">
      <c r="A12" s="50">
        <v>40673</v>
      </c>
      <c r="B12" s="39"/>
      <c r="C12" s="39"/>
      <c r="D12" s="39"/>
      <c r="E12" s="36"/>
      <c r="F12" s="30"/>
      <c r="G12" s="30"/>
      <c r="H12" s="30"/>
      <c r="I12" s="30"/>
      <c r="J12" s="36"/>
      <c r="K12" s="27"/>
      <c r="L12" s="36"/>
      <c r="M12" s="36"/>
      <c r="N12" s="37"/>
      <c r="O12" s="29"/>
      <c r="P12" s="38">
        <v>1.89</v>
      </c>
      <c r="Q12" s="32"/>
    </row>
    <row r="13" spans="1:22">
      <c r="A13" s="50">
        <v>40674</v>
      </c>
      <c r="B13" s="39"/>
      <c r="C13" s="39"/>
      <c r="D13" s="39"/>
      <c r="E13" s="36"/>
      <c r="F13" s="30"/>
      <c r="G13" s="30"/>
      <c r="H13" s="30"/>
      <c r="I13" s="30"/>
      <c r="J13" s="36"/>
      <c r="K13" s="27"/>
      <c r="L13" s="36"/>
      <c r="M13" s="36"/>
      <c r="N13" s="37"/>
      <c r="O13" s="29"/>
      <c r="P13" s="38">
        <v>14.7</v>
      </c>
      <c r="Q13" s="32"/>
    </row>
    <row r="14" spans="1:22">
      <c r="A14" s="50">
        <v>40675</v>
      </c>
      <c r="B14" s="39"/>
      <c r="C14" s="39"/>
      <c r="D14" s="39"/>
      <c r="E14" s="36"/>
      <c r="F14" s="30"/>
      <c r="G14" s="30"/>
      <c r="H14" s="30"/>
      <c r="I14" s="30"/>
      <c r="J14" s="36"/>
      <c r="K14" s="27"/>
      <c r="L14" s="36"/>
      <c r="M14" s="36"/>
      <c r="N14" s="37"/>
      <c r="O14" s="29"/>
      <c r="P14" s="38">
        <v>13.2</v>
      </c>
      <c r="Q14" s="32"/>
    </row>
    <row r="15" spans="1:22">
      <c r="A15" s="50">
        <v>40676</v>
      </c>
      <c r="B15" s="39"/>
      <c r="C15" s="39"/>
      <c r="D15" s="39"/>
      <c r="E15" s="36"/>
      <c r="F15" s="30"/>
      <c r="G15" s="30"/>
      <c r="H15" s="30"/>
      <c r="I15" s="30"/>
      <c r="J15" s="36"/>
      <c r="K15" s="27"/>
      <c r="L15" s="36"/>
      <c r="M15" s="36"/>
      <c r="N15" s="37"/>
      <c r="O15" s="29"/>
      <c r="P15" s="38">
        <v>8.76</v>
      </c>
      <c r="Q15" s="32"/>
    </row>
    <row r="16" spans="1:22">
      <c r="A16" s="50">
        <v>40677</v>
      </c>
      <c r="B16" s="39"/>
      <c r="C16" s="39"/>
      <c r="D16" s="39"/>
      <c r="E16" s="36"/>
      <c r="F16" s="30"/>
      <c r="G16" s="30"/>
      <c r="H16" s="30"/>
      <c r="I16" s="30"/>
      <c r="J16" s="36"/>
      <c r="K16" s="27"/>
      <c r="L16" s="36"/>
      <c r="M16" s="36"/>
      <c r="N16" s="37">
        <v>0.32</v>
      </c>
      <c r="O16" s="29"/>
      <c r="P16" s="38">
        <v>7.04</v>
      </c>
      <c r="Q16" s="32"/>
    </row>
    <row r="17" spans="1:22">
      <c r="A17" s="50">
        <v>40678</v>
      </c>
      <c r="B17" s="39"/>
      <c r="C17" s="39"/>
      <c r="D17" s="39"/>
      <c r="E17" s="36"/>
      <c r="F17" s="30"/>
      <c r="G17" s="30"/>
      <c r="H17" s="30"/>
      <c r="I17" s="30"/>
      <c r="J17" s="36"/>
      <c r="K17" s="27"/>
      <c r="L17" s="36"/>
      <c r="M17" s="36"/>
      <c r="N17" s="37">
        <v>1.7</v>
      </c>
      <c r="O17" s="29"/>
      <c r="P17" s="38">
        <v>33.4</v>
      </c>
      <c r="Q17" s="32"/>
    </row>
    <row r="18" spans="1:22">
      <c r="A18" s="50">
        <v>40679</v>
      </c>
      <c r="B18" s="39"/>
      <c r="C18" s="39"/>
      <c r="D18" s="39"/>
      <c r="E18" s="36"/>
      <c r="F18" s="30"/>
      <c r="G18" s="30"/>
      <c r="H18" s="30"/>
      <c r="I18" s="30"/>
      <c r="J18" s="36"/>
      <c r="K18" s="27"/>
      <c r="L18" s="36"/>
      <c r="M18" s="36"/>
      <c r="N18" s="37">
        <v>1.9</v>
      </c>
      <c r="O18" s="29"/>
      <c r="P18" s="38">
        <v>33.4</v>
      </c>
      <c r="Q18" s="32"/>
      <c r="R18" s="32">
        <v>5.4</v>
      </c>
    </row>
    <row r="19" spans="1:22">
      <c r="A19" s="50">
        <v>40680</v>
      </c>
      <c r="B19" s="39"/>
      <c r="C19" s="39"/>
      <c r="D19" s="39"/>
      <c r="E19" s="36"/>
      <c r="F19" s="41"/>
      <c r="G19" s="41"/>
      <c r="H19" s="41"/>
      <c r="I19" s="41"/>
      <c r="J19" s="36"/>
      <c r="K19" s="27"/>
      <c r="L19" s="36"/>
      <c r="M19" s="36"/>
      <c r="N19" s="37">
        <v>0.6</v>
      </c>
      <c r="O19" s="40">
        <v>4.2</v>
      </c>
      <c r="P19" s="38">
        <v>33.4</v>
      </c>
      <c r="Q19" s="32">
        <v>63.3</v>
      </c>
      <c r="R19" s="32">
        <v>1.6</v>
      </c>
    </row>
    <row r="20" spans="1:22">
      <c r="A20" s="50">
        <v>40681</v>
      </c>
      <c r="B20" s="32">
        <v>0.8</v>
      </c>
      <c r="C20" s="39">
        <v>1</v>
      </c>
      <c r="D20" s="39">
        <v>0</v>
      </c>
      <c r="E20" s="36"/>
      <c r="F20" s="42">
        <v>0.9</v>
      </c>
      <c r="G20" s="39">
        <v>0.9</v>
      </c>
      <c r="H20" s="42">
        <v>0.52</v>
      </c>
      <c r="I20" s="42">
        <v>19</v>
      </c>
      <c r="J20" s="36"/>
      <c r="K20" s="27"/>
      <c r="L20" s="36"/>
      <c r="M20" s="36"/>
      <c r="N20" s="37">
        <v>0.6</v>
      </c>
      <c r="O20" s="40">
        <v>45.4</v>
      </c>
      <c r="P20" s="38">
        <v>33.4</v>
      </c>
      <c r="Q20" s="32">
        <v>86</v>
      </c>
      <c r="R20" s="32">
        <v>1.6</v>
      </c>
      <c r="U20" s="32">
        <v>0.92</v>
      </c>
    </row>
    <row r="21" spans="1:22">
      <c r="A21" s="50">
        <v>40682</v>
      </c>
      <c r="B21" s="32">
        <v>0.65</v>
      </c>
      <c r="C21" s="39">
        <v>0.75</v>
      </c>
      <c r="D21" s="39">
        <v>0.8</v>
      </c>
      <c r="E21" s="36"/>
      <c r="F21" s="42">
        <v>0.78</v>
      </c>
      <c r="G21" s="39">
        <v>0.65</v>
      </c>
      <c r="H21" s="42">
        <v>0.1</v>
      </c>
      <c r="I21" s="42">
        <v>14.25</v>
      </c>
      <c r="J21" s="36"/>
      <c r="K21" s="27"/>
      <c r="L21" s="36"/>
      <c r="M21" s="36"/>
      <c r="N21" s="37">
        <v>0.6</v>
      </c>
      <c r="O21" s="40">
        <v>8.1999999999999993</v>
      </c>
      <c r="P21" s="38">
        <v>41.4</v>
      </c>
      <c r="Q21" s="32">
        <v>86</v>
      </c>
      <c r="R21" s="32">
        <v>1.6</v>
      </c>
      <c r="U21" s="32">
        <v>0.92</v>
      </c>
      <c r="V21" s="43">
        <f>G21+H21</f>
        <v>0.75</v>
      </c>
    </row>
    <row r="22" spans="1:22">
      <c r="A22" s="50">
        <v>40683</v>
      </c>
      <c r="B22" s="32">
        <v>0.65</v>
      </c>
      <c r="C22" s="39">
        <v>0.75</v>
      </c>
      <c r="D22" s="39">
        <v>0.8</v>
      </c>
      <c r="E22"/>
      <c r="F22" s="42">
        <v>0.78</v>
      </c>
      <c r="G22" s="39">
        <v>0.65</v>
      </c>
      <c r="H22" s="42">
        <v>0.1</v>
      </c>
      <c r="I22" s="42">
        <v>14.25</v>
      </c>
      <c r="J22" s="36">
        <v>5.13</v>
      </c>
      <c r="K22" s="36">
        <v>1.08</v>
      </c>
      <c r="L22" s="36"/>
      <c r="M22" s="36"/>
      <c r="N22" s="37">
        <v>0.14000000000000001</v>
      </c>
      <c r="O22" s="40">
        <v>8.1999999999999993</v>
      </c>
      <c r="P22" s="38">
        <v>4.7</v>
      </c>
      <c r="Q22" s="32">
        <v>114.4</v>
      </c>
      <c r="R22" s="32">
        <v>1.6</v>
      </c>
      <c r="T22" s="32">
        <v>8.6999999999999993</v>
      </c>
      <c r="U22" s="32">
        <v>0.92</v>
      </c>
      <c r="V22" s="43">
        <f t="shared" ref="V22:V85" si="0">G22+H22</f>
        <v>0.75</v>
      </c>
    </row>
    <row r="23" spans="1:22">
      <c r="A23" s="50">
        <v>40684</v>
      </c>
      <c r="B23" s="32">
        <v>0.65</v>
      </c>
      <c r="C23" s="39">
        <v>0.75</v>
      </c>
      <c r="D23" s="39">
        <v>0.8</v>
      </c>
      <c r="E23"/>
      <c r="F23" s="42">
        <v>0.78</v>
      </c>
      <c r="G23" s="39">
        <v>0.65</v>
      </c>
      <c r="H23" s="42">
        <v>0.1</v>
      </c>
      <c r="I23" s="42">
        <v>14.25</v>
      </c>
      <c r="J23" s="36">
        <v>5.13</v>
      </c>
      <c r="K23" s="36">
        <v>1.08</v>
      </c>
      <c r="L23" s="36">
        <v>3.6</v>
      </c>
      <c r="M23" s="36"/>
      <c r="N23" s="37">
        <v>0.18</v>
      </c>
      <c r="O23" s="40">
        <v>8.1999999999999993</v>
      </c>
      <c r="P23" s="38">
        <v>31.4</v>
      </c>
      <c r="Q23" s="32">
        <v>114.4</v>
      </c>
      <c r="R23" s="32">
        <v>0.14000000000000001</v>
      </c>
      <c r="S23" s="32">
        <v>3.1</v>
      </c>
      <c r="T23" s="32">
        <v>8.6999999999999993</v>
      </c>
      <c r="U23" s="32">
        <v>0.92</v>
      </c>
      <c r="V23" s="43">
        <f t="shared" si="0"/>
        <v>0.75</v>
      </c>
    </row>
    <row r="24" spans="1:22">
      <c r="A24" s="50">
        <v>40685</v>
      </c>
      <c r="B24" s="32">
        <v>0.65</v>
      </c>
      <c r="C24" s="39">
        <v>0.75</v>
      </c>
      <c r="D24" s="39">
        <v>0.8</v>
      </c>
      <c r="E24"/>
      <c r="F24" s="42">
        <v>0.78</v>
      </c>
      <c r="G24" s="39">
        <v>0.65</v>
      </c>
      <c r="H24" s="42">
        <v>0.1</v>
      </c>
      <c r="I24" s="42">
        <v>14.25</v>
      </c>
      <c r="J24" s="36">
        <v>5.13</v>
      </c>
      <c r="K24" s="36">
        <v>1.08</v>
      </c>
      <c r="L24" s="36">
        <v>2.1</v>
      </c>
      <c r="M24" s="36"/>
      <c r="N24" s="37">
        <v>0.68</v>
      </c>
      <c r="O24" s="40">
        <v>16.899999999999999</v>
      </c>
      <c r="P24" s="38">
        <v>25.9</v>
      </c>
      <c r="Q24" s="32">
        <v>114.4</v>
      </c>
      <c r="R24" s="32">
        <v>2.4500000000000002</v>
      </c>
      <c r="S24" s="32">
        <v>3</v>
      </c>
      <c r="T24" s="32">
        <v>8.6999999999999993</v>
      </c>
      <c r="U24" s="32">
        <v>0.92</v>
      </c>
      <c r="V24" s="43">
        <f t="shared" si="0"/>
        <v>0.75</v>
      </c>
    </row>
    <row r="25" spans="1:22">
      <c r="A25" s="50">
        <v>40686</v>
      </c>
      <c r="B25" s="32">
        <v>0.1</v>
      </c>
      <c r="C25" s="39">
        <v>0.56999999999999995</v>
      </c>
      <c r="D25" s="39">
        <v>0</v>
      </c>
      <c r="E25"/>
      <c r="F25" s="43">
        <v>0.28999999999999998</v>
      </c>
      <c r="G25" s="39">
        <v>0.23</v>
      </c>
      <c r="H25" s="43">
        <v>0.09</v>
      </c>
      <c r="I25" s="43">
        <v>4</v>
      </c>
      <c r="J25" s="36">
        <v>5.13</v>
      </c>
      <c r="K25" s="36">
        <v>1.08</v>
      </c>
      <c r="L25" s="36">
        <v>2.1</v>
      </c>
      <c r="M25" s="36"/>
      <c r="N25" s="37">
        <v>0.6</v>
      </c>
      <c r="O25" s="40">
        <v>27.4</v>
      </c>
      <c r="P25" s="38">
        <v>25.9</v>
      </c>
      <c r="Q25" s="32">
        <v>91.7</v>
      </c>
      <c r="R25" s="32">
        <v>2.4500000000000002</v>
      </c>
      <c r="S25" s="32">
        <v>3</v>
      </c>
      <c r="T25" s="32">
        <v>8.6999999999999993</v>
      </c>
      <c r="U25" s="32">
        <v>0.5</v>
      </c>
      <c r="V25" s="43">
        <f t="shared" si="0"/>
        <v>0.32</v>
      </c>
    </row>
    <row r="26" spans="1:22">
      <c r="A26" s="50">
        <v>40687</v>
      </c>
      <c r="B26" s="32">
        <v>0.5</v>
      </c>
      <c r="C26" s="39">
        <v>0.5</v>
      </c>
      <c r="D26" s="39">
        <v>0</v>
      </c>
      <c r="E26"/>
      <c r="F26" s="42">
        <v>0.5</v>
      </c>
      <c r="G26" s="39">
        <v>0.4</v>
      </c>
      <c r="H26" s="42">
        <v>0</v>
      </c>
      <c r="I26" s="42">
        <v>8</v>
      </c>
      <c r="J26" s="36">
        <v>5.13</v>
      </c>
      <c r="K26" s="36">
        <v>1.08</v>
      </c>
      <c r="L26" s="36">
        <v>2.1</v>
      </c>
      <c r="M26" s="36"/>
      <c r="N26" s="37">
        <v>0.9</v>
      </c>
      <c r="O26" s="40">
        <v>9.5</v>
      </c>
      <c r="P26" s="38">
        <v>25.9</v>
      </c>
      <c r="Q26" s="32">
        <v>91.7</v>
      </c>
      <c r="R26" s="32">
        <v>0.8</v>
      </c>
      <c r="S26" s="32">
        <v>3</v>
      </c>
      <c r="T26" s="32">
        <v>8.6999999999999993</v>
      </c>
      <c r="U26" s="32">
        <v>0.5</v>
      </c>
      <c r="V26" s="43">
        <f t="shared" si="0"/>
        <v>0.4</v>
      </c>
    </row>
    <row r="27" spans="1:22">
      <c r="A27" s="50">
        <v>40688</v>
      </c>
      <c r="B27" s="32">
        <v>0.1</v>
      </c>
      <c r="C27" s="39">
        <v>0.17</v>
      </c>
      <c r="D27" s="39">
        <v>0</v>
      </c>
      <c r="E27"/>
      <c r="F27" s="42">
        <v>0.17</v>
      </c>
      <c r="G27" s="39">
        <v>0.13500000000000001</v>
      </c>
      <c r="H27" s="42">
        <v>0</v>
      </c>
      <c r="I27" s="42">
        <v>2</v>
      </c>
      <c r="J27" s="36">
        <v>10.1</v>
      </c>
      <c r="K27" s="27">
        <v>2.6</v>
      </c>
      <c r="L27" s="36">
        <v>2.1</v>
      </c>
      <c r="M27" s="36"/>
      <c r="N27" s="37">
        <v>0.9</v>
      </c>
      <c r="O27" s="40">
        <v>1.9</v>
      </c>
      <c r="P27" s="38">
        <v>9.2799999999999994</v>
      </c>
      <c r="Q27" s="32">
        <v>36.200000000000003</v>
      </c>
      <c r="R27" s="32">
        <v>0.8</v>
      </c>
      <c r="S27" s="32">
        <v>3</v>
      </c>
      <c r="T27" s="32">
        <v>17.55</v>
      </c>
      <c r="U27" s="32">
        <v>0.7</v>
      </c>
      <c r="V27" s="43">
        <f t="shared" si="0"/>
        <v>0.13500000000000001</v>
      </c>
    </row>
    <row r="28" spans="1:22">
      <c r="A28" s="50">
        <v>40689</v>
      </c>
      <c r="B28" s="32">
        <v>0.45</v>
      </c>
      <c r="C28" s="39">
        <v>0.83</v>
      </c>
      <c r="D28" s="39">
        <v>0</v>
      </c>
      <c r="E28"/>
      <c r="F28" s="43">
        <v>0.59</v>
      </c>
      <c r="G28" s="39">
        <v>0.48</v>
      </c>
      <c r="H28" s="43">
        <v>0.05</v>
      </c>
      <c r="I28" s="43">
        <v>10</v>
      </c>
      <c r="J28" s="36">
        <v>12.75</v>
      </c>
      <c r="K28" s="27">
        <v>5.4</v>
      </c>
      <c r="L28" s="36">
        <v>2.1</v>
      </c>
      <c r="M28" s="36">
        <v>0.35</v>
      </c>
      <c r="N28" s="37">
        <v>0.9</v>
      </c>
      <c r="O28" s="40">
        <v>26.3</v>
      </c>
      <c r="P28" s="38">
        <v>18.28</v>
      </c>
      <c r="Q28" s="32">
        <v>36.200000000000003</v>
      </c>
      <c r="R28" s="32">
        <v>0.8</v>
      </c>
      <c r="S28" s="32">
        <v>3</v>
      </c>
      <c r="T28" s="32">
        <v>17.55</v>
      </c>
      <c r="U28" s="32">
        <v>0.7</v>
      </c>
      <c r="V28" s="43">
        <f t="shared" si="0"/>
        <v>0.53</v>
      </c>
    </row>
    <row r="29" spans="1:22">
      <c r="A29" s="50">
        <v>40690</v>
      </c>
      <c r="B29" s="32">
        <v>1.2</v>
      </c>
      <c r="C29" s="39">
        <v>0.85</v>
      </c>
      <c r="D29" s="39">
        <v>0.25</v>
      </c>
      <c r="E29"/>
      <c r="F29" s="43">
        <v>1.08</v>
      </c>
      <c r="G29" s="39">
        <v>0.95</v>
      </c>
      <c r="H29" s="43">
        <v>0.11</v>
      </c>
      <c r="I29" s="43">
        <v>17</v>
      </c>
      <c r="J29" s="36">
        <v>17.899999999999999</v>
      </c>
      <c r="K29" s="27">
        <v>7.7</v>
      </c>
      <c r="L29" s="36">
        <v>0.45</v>
      </c>
      <c r="M29" s="36">
        <v>0.05</v>
      </c>
      <c r="N29" s="37">
        <v>0.9</v>
      </c>
      <c r="O29" s="40">
        <v>26.3</v>
      </c>
      <c r="P29" s="38">
        <v>16.5</v>
      </c>
      <c r="Q29" s="32">
        <v>29.4</v>
      </c>
      <c r="R29" s="32">
        <v>0.8</v>
      </c>
      <c r="S29" s="32">
        <v>2.2000000000000002</v>
      </c>
      <c r="T29" s="32">
        <v>24.83</v>
      </c>
      <c r="U29" s="32">
        <v>3.28</v>
      </c>
      <c r="V29" s="43">
        <f t="shared" si="0"/>
        <v>1.06</v>
      </c>
    </row>
    <row r="30" spans="1:22">
      <c r="A30" s="50">
        <v>40691</v>
      </c>
      <c r="B30" s="32">
        <v>1.2</v>
      </c>
      <c r="C30" s="39">
        <v>0.85</v>
      </c>
      <c r="D30" s="39">
        <v>0.25</v>
      </c>
      <c r="E30"/>
      <c r="F30" s="43">
        <v>1.08</v>
      </c>
      <c r="G30" s="39">
        <v>0.95</v>
      </c>
      <c r="H30" s="43">
        <v>0.11</v>
      </c>
      <c r="I30" s="43">
        <v>17</v>
      </c>
      <c r="J30" s="36">
        <v>19</v>
      </c>
      <c r="K30" s="27">
        <v>18.5</v>
      </c>
      <c r="L30" s="36">
        <v>0.45</v>
      </c>
      <c r="M30" s="36">
        <v>0</v>
      </c>
      <c r="N30" s="37">
        <v>1.5</v>
      </c>
      <c r="O30" s="40">
        <v>26.3</v>
      </c>
      <c r="P30" s="38">
        <v>3.9</v>
      </c>
      <c r="Q30" s="32">
        <v>29.4</v>
      </c>
      <c r="R30" s="32">
        <v>1.4</v>
      </c>
      <c r="S30" s="32">
        <v>3.45</v>
      </c>
      <c r="T30" s="32">
        <v>24.83</v>
      </c>
      <c r="U30" s="32">
        <v>3.28</v>
      </c>
      <c r="V30" s="43">
        <f t="shared" si="0"/>
        <v>1.06</v>
      </c>
    </row>
    <row r="31" spans="1:22">
      <c r="A31" s="50">
        <v>40692</v>
      </c>
      <c r="B31" s="32">
        <v>1.2</v>
      </c>
      <c r="C31" s="39">
        <v>0.85</v>
      </c>
      <c r="D31" s="39">
        <v>0.25</v>
      </c>
      <c r="E31"/>
      <c r="F31" s="43">
        <v>1.08</v>
      </c>
      <c r="G31" s="39">
        <v>0.95</v>
      </c>
      <c r="H31" s="43">
        <v>0.11</v>
      </c>
      <c r="I31" s="43">
        <v>17</v>
      </c>
      <c r="J31" s="36">
        <v>24.11</v>
      </c>
      <c r="K31" s="27">
        <v>16.34</v>
      </c>
      <c r="L31" s="36">
        <v>0.55000000000000004</v>
      </c>
      <c r="M31" s="36">
        <v>0.2</v>
      </c>
      <c r="N31" s="37">
        <v>2.6</v>
      </c>
      <c r="O31" s="40">
        <v>26.3</v>
      </c>
      <c r="P31" s="38">
        <v>5.8</v>
      </c>
      <c r="Q31" s="32">
        <v>29.4</v>
      </c>
      <c r="R31" s="32">
        <v>1.8</v>
      </c>
      <c r="S31" s="32">
        <v>3.45</v>
      </c>
      <c r="T31" s="32">
        <v>23.6</v>
      </c>
      <c r="U31" s="32">
        <v>3.28</v>
      </c>
      <c r="V31" s="43">
        <f t="shared" si="0"/>
        <v>1.06</v>
      </c>
    </row>
    <row r="32" spans="1:22">
      <c r="A32" s="50">
        <v>40693</v>
      </c>
      <c r="B32" s="32">
        <v>1.2</v>
      </c>
      <c r="C32" s="39">
        <v>0.85</v>
      </c>
      <c r="D32" s="39">
        <v>0.25</v>
      </c>
      <c r="E32"/>
      <c r="F32" s="43">
        <v>1.08</v>
      </c>
      <c r="G32" s="39">
        <v>0.95</v>
      </c>
      <c r="H32" s="43">
        <v>0.11</v>
      </c>
      <c r="I32" s="43">
        <v>17</v>
      </c>
      <c r="J32" s="36">
        <v>24.11</v>
      </c>
      <c r="K32" s="27">
        <v>16.34</v>
      </c>
      <c r="L32" s="36">
        <v>1.0900000000000001</v>
      </c>
      <c r="M32" s="36">
        <v>0.41</v>
      </c>
      <c r="N32" s="37">
        <v>0.95</v>
      </c>
      <c r="O32" s="40">
        <v>18.3</v>
      </c>
      <c r="P32" s="38">
        <v>5.8</v>
      </c>
      <c r="Q32" s="32">
        <v>41</v>
      </c>
      <c r="R32" s="32">
        <v>1.8</v>
      </c>
      <c r="S32" s="32">
        <v>19.3</v>
      </c>
      <c r="T32" s="32">
        <v>23.6</v>
      </c>
      <c r="U32" s="32">
        <v>3.28</v>
      </c>
      <c r="V32" s="43">
        <f t="shared" si="0"/>
        <v>1.06</v>
      </c>
    </row>
    <row r="33" spans="1:22">
      <c r="A33" s="50">
        <v>40694</v>
      </c>
      <c r="B33" s="39">
        <v>0.42</v>
      </c>
      <c r="C33" s="39">
        <v>1.5</v>
      </c>
      <c r="D33" s="39">
        <v>0.6</v>
      </c>
      <c r="E33"/>
      <c r="F33" s="43">
        <v>0.96</v>
      </c>
      <c r="G33" s="39">
        <v>0.96</v>
      </c>
      <c r="H33" s="43">
        <v>0.04</v>
      </c>
      <c r="I33" s="43">
        <v>17</v>
      </c>
      <c r="J33" s="36">
        <v>24.11</v>
      </c>
      <c r="K33" s="27">
        <v>16.34</v>
      </c>
      <c r="L33" s="36">
        <v>1.0900000000000001</v>
      </c>
      <c r="M33" s="36">
        <v>0.41</v>
      </c>
      <c r="N33" s="44">
        <v>1.6</v>
      </c>
      <c r="O33" s="40">
        <v>5.8</v>
      </c>
      <c r="P33" s="38">
        <v>5.8</v>
      </c>
      <c r="Q33" s="32">
        <v>41</v>
      </c>
      <c r="R33" s="32">
        <v>1.7</v>
      </c>
      <c r="S33" s="32">
        <v>19.3</v>
      </c>
      <c r="T33" s="32">
        <v>23.6</v>
      </c>
      <c r="U33" s="32">
        <v>0.78</v>
      </c>
      <c r="V33" s="43">
        <f t="shared" si="0"/>
        <v>1</v>
      </c>
    </row>
    <row r="34" spans="1:22">
      <c r="A34" s="50">
        <v>40695</v>
      </c>
      <c r="B34" s="39">
        <v>0.8</v>
      </c>
      <c r="C34" s="39">
        <v>7.14</v>
      </c>
      <c r="D34" s="39">
        <v>4.25</v>
      </c>
      <c r="E34"/>
      <c r="F34" s="43">
        <v>3.98</v>
      </c>
      <c r="G34" s="39">
        <v>4.07</v>
      </c>
      <c r="H34" s="43">
        <v>0.3</v>
      </c>
      <c r="I34" s="43">
        <v>80</v>
      </c>
      <c r="J34" s="36">
        <v>24.11</v>
      </c>
      <c r="K34" s="27">
        <v>16.34</v>
      </c>
      <c r="L34" s="36">
        <v>1.0900000000000001</v>
      </c>
      <c r="M34" s="36">
        <v>0.41</v>
      </c>
      <c r="N34" s="37">
        <v>1.6</v>
      </c>
      <c r="O34" s="40">
        <v>34.1</v>
      </c>
      <c r="P34" s="38">
        <v>15.8</v>
      </c>
      <c r="Q34" s="32">
        <v>305.7</v>
      </c>
      <c r="R34" s="32">
        <v>1.7</v>
      </c>
      <c r="S34" s="32">
        <v>19.3</v>
      </c>
      <c r="T34" s="32">
        <v>23.6</v>
      </c>
      <c r="U34" s="32">
        <v>4.8</v>
      </c>
      <c r="V34" s="43">
        <f t="shared" si="0"/>
        <v>4.37</v>
      </c>
    </row>
    <row r="35" spans="1:22">
      <c r="A35" s="50">
        <v>40696</v>
      </c>
      <c r="B35" s="39">
        <v>1.89</v>
      </c>
      <c r="C35" s="39">
        <v>10.57</v>
      </c>
      <c r="D35" s="39">
        <v>7.25</v>
      </c>
      <c r="E35"/>
      <c r="F35" s="43">
        <v>5.69</v>
      </c>
      <c r="G35" s="39">
        <v>6</v>
      </c>
      <c r="H35" s="43">
        <v>1</v>
      </c>
      <c r="I35" s="43">
        <v>120</v>
      </c>
      <c r="J35" s="36">
        <v>2.1</v>
      </c>
      <c r="K35" s="36">
        <v>1.2</v>
      </c>
      <c r="L35" s="36">
        <v>1.2</v>
      </c>
      <c r="M35" s="36">
        <v>0.52</v>
      </c>
      <c r="N35" s="37">
        <v>1.6</v>
      </c>
      <c r="O35" s="40">
        <v>20.5</v>
      </c>
      <c r="P35" s="38">
        <v>9.4</v>
      </c>
      <c r="Q35" s="32">
        <v>305.7</v>
      </c>
      <c r="R35" s="32">
        <v>1.7</v>
      </c>
      <c r="S35" s="32">
        <v>1.1299999999999999</v>
      </c>
      <c r="T35" s="32">
        <v>4.7699999999999996</v>
      </c>
      <c r="U35" s="32">
        <v>4.8</v>
      </c>
      <c r="V35" s="43">
        <f t="shared" si="0"/>
        <v>7</v>
      </c>
    </row>
    <row r="36" spans="1:22">
      <c r="A36" s="50">
        <v>40697</v>
      </c>
      <c r="B36" s="39">
        <v>14.48</v>
      </c>
      <c r="C36" s="39">
        <v>28.7</v>
      </c>
      <c r="D36" s="39">
        <v>14.67</v>
      </c>
      <c r="E36"/>
      <c r="F36" s="43">
        <v>20</v>
      </c>
      <c r="G36" s="39">
        <v>19.03</v>
      </c>
      <c r="H36" s="43">
        <v>2.56</v>
      </c>
      <c r="I36" s="43">
        <v>418.67</v>
      </c>
      <c r="J36" s="36">
        <v>7.05</v>
      </c>
      <c r="K36" s="36">
        <v>3.61</v>
      </c>
      <c r="L36" s="36">
        <v>0.1</v>
      </c>
      <c r="M36" s="36">
        <v>1</v>
      </c>
      <c r="N36" s="37">
        <v>0.24</v>
      </c>
      <c r="O36" s="40">
        <v>20.5</v>
      </c>
      <c r="P36" s="38">
        <v>11</v>
      </c>
      <c r="Q36" s="32">
        <v>42.2</v>
      </c>
      <c r="R36" s="32">
        <v>1.4</v>
      </c>
      <c r="S36" s="32">
        <v>1.1299999999999999</v>
      </c>
      <c r="T36" s="32">
        <v>4.7699999999999996</v>
      </c>
      <c r="U36" s="32">
        <v>26.4</v>
      </c>
      <c r="V36" s="43">
        <f t="shared" si="0"/>
        <v>21.59</v>
      </c>
    </row>
    <row r="37" spans="1:22">
      <c r="A37" s="50">
        <v>40698</v>
      </c>
      <c r="B37" s="39">
        <v>14.48</v>
      </c>
      <c r="C37" s="39">
        <v>28.7</v>
      </c>
      <c r="D37" s="39">
        <v>14.67</v>
      </c>
      <c r="E37"/>
      <c r="F37" s="43">
        <v>20</v>
      </c>
      <c r="G37" s="39">
        <v>19.03</v>
      </c>
      <c r="H37" s="43">
        <v>2.56</v>
      </c>
      <c r="I37" s="43">
        <v>418.67</v>
      </c>
      <c r="J37" s="36">
        <v>4.5999999999999996</v>
      </c>
      <c r="K37" s="36">
        <v>1.95</v>
      </c>
      <c r="L37" s="36">
        <v>1.0900000000000001</v>
      </c>
      <c r="M37" s="36">
        <v>0.38</v>
      </c>
      <c r="N37" s="37">
        <v>0.5</v>
      </c>
      <c r="O37" s="40">
        <v>20.5</v>
      </c>
      <c r="P37" s="38">
        <v>14.6</v>
      </c>
      <c r="Q37" s="32">
        <v>42.2</v>
      </c>
      <c r="R37" s="32">
        <v>1.4</v>
      </c>
      <c r="S37" s="32">
        <v>6.6</v>
      </c>
      <c r="T37" s="32">
        <v>4.7699999999999996</v>
      </c>
      <c r="U37" s="32">
        <v>26.4</v>
      </c>
      <c r="V37" s="43">
        <f t="shared" si="0"/>
        <v>21.59</v>
      </c>
    </row>
    <row r="38" spans="1:22">
      <c r="A38" s="50">
        <v>40699</v>
      </c>
      <c r="B38" s="39">
        <v>14.48</v>
      </c>
      <c r="C38" s="39">
        <v>28.7</v>
      </c>
      <c r="D38" s="39">
        <v>14.67</v>
      </c>
      <c r="E38"/>
      <c r="F38" s="43">
        <v>20</v>
      </c>
      <c r="G38" s="39">
        <v>19.03</v>
      </c>
      <c r="H38" s="43">
        <v>2.56</v>
      </c>
      <c r="I38" s="43">
        <v>418.67</v>
      </c>
      <c r="J38" s="36">
        <v>12.66</v>
      </c>
      <c r="K38" s="36">
        <v>5.8</v>
      </c>
      <c r="L38" s="36">
        <v>1.6</v>
      </c>
      <c r="M38" s="36">
        <v>0.19</v>
      </c>
      <c r="N38" s="37">
        <v>0.4</v>
      </c>
      <c r="O38" s="40">
        <v>6.3</v>
      </c>
      <c r="P38" s="38">
        <v>14.6</v>
      </c>
      <c r="Q38" s="32">
        <v>42.2</v>
      </c>
      <c r="R38" s="32">
        <v>1.7</v>
      </c>
      <c r="S38" s="32">
        <v>6.6</v>
      </c>
      <c r="T38" s="32">
        <v>20.75</v>
      </c>
      <c r="U38" s="32">
        <v>26.4</v>
      </c>
      <c r="V38" s="43">
        <f t="shared" si="0"/>
        <v>21.59</v>
      </c>
    </row>
    <row r="39" spans="1:22">
      <c r="A39" s="50">
        <v>40700</v>
      </c>
      <c r="B39" s="39">
        <v>4.3600000000000003</v>
      </c>
      <c r="C39" s="39">
        <v>23.14</v>
      </c>
      <c r="D39" s="39">
        <v>17.75</v>
      </c>
      <c r="E39"/>
      <c r="F39" s="43">
        <v>11.67</v>
      </c>
      <c r="G39" s="39">
        <v>12.8</v>
      </c>
      <c r="H39" s="43">
        <v>11.55</v>
      </c>
      <c r="I39" s="43">
        <v>281</v>
      </c>
      <c r="J39" s="36">
        <v>12.66</v>
      </c>
      <c r="K39" s="36">
        <v>5.8</v>
      </c>
      <c r="L39" s="36">
        <v>0.15</v>
      </c>
      <c r="M39" s="36">
        <v>0.08</v>
      </c>
      <c r="N39" s="37">
        <v>0.2</v>
      </c>
      <c r="O39" s="40">
        <v>20.5</v>
      </c>
      <c r="P39" s="38">
        <v>14.6</v>
      </c>
      <c r="Q39" s="32">
        <v>56.2</v>
      </c>
      <c r="R39" s="32">
        <v>1.7</v>
      </c>
      <c r="S39" s="32">
        <v>0.7</v>
      </c>
      <c r="T39" s="32">
        <v>20.75</v>
      </c>
      <c r="U39" s="32">
        <v>16.100000000000001</v>
      </c>
      <c r="V39" s="43">
        <f t="shared" si="0"/>
        <v>24.35</v>
      </c>
    </row>
    <row r="40" spans="1:22">
      <c r="A40" s="50">
        <v>40701</v>
      </c>
      <c r="B40" s="39">
        <v>1.5</v>
      </c>
      <c r="C40" s="39">
        <v>30.7</v>
      </c>
      <c r="D40" s="39">
        <v>8.5</v>
      </c>
      <c r="E40"/>
      <c r="F40" s="43">
        <v>12.9</v>
      </c>
      <c r="G40" s="39">
        <f>I40/22</f>
        <v>12.090909090909092</v>
      </c>
      <c r="H40" s="43">
        <v>14.95</v>
      </c>
      <c r="I40" s="43">
        <v>266</v>
      </c>
      <c r="J40" s="36">
        <v>12.66</v>
      </c>
      <c r="K40" s="36">
        <v>5.8</v>
      </c>
      <c r="L40" s="36">
        <v>0.15</v>
      </c>
      <c r="M40" s="36">
        <v>0.08</v>
      </c>
      <c r="N40" s="37">
        <v>0.9</v>
      </c>
      <c r="O40" s="40">
        <v>26.8</v>
      </c>
      <c r="P40" s="38">
        <v>8.1</v>
      </c>
      <c r="Q40" s="32">
        <v>56.2</v>
      </c>
      <c r="R40" s="32">
        <v>1.4</v>
      </c>
      <c r="S40" s="32">
        <v>0.7</v>
      </c>
      <c r="T40" s="32">
        <v>20.75</v>
      </c>
      <c r="U40" s="32">
        <v>16.100000000000001</v>
      </c>
      <c r="V40" s="43">
        <f t="shared" si="0"/>
        <v>27.040909090909089</v>
      </c>
    </row>
    <row r="41" spans="1:22">
      <c r="A41" s="50">
        <v>40702</v>
      </c>
      <c r="B41" s="39">
        <v>0.33</v>
      </c>
      <c r="C41" s="39">
        <v>4.25</v>
      </c>
      <c r="D41" s="39">
        <v>13.43</v>
      </c>
      <c r="E41"/>
      <c r="F41" s="43">
        <v>6.06</v>
      </c>
      <c r="G41" s="39">
        <v>5.7</v>
      </c>
      <c r="H41" s="43">
        <v>6.7</v>
      </c>
      <c r="I41" s="43">
        <v>114</v>
      </c>
      <c r="J41" s="36">
        <v>35</v>
      </c>
      <c r="K41" s="36">
        <v>5.57</v>
      </c>
      <c r="L41" s="36">
        <v>0.15</v>
      </c>
      <c r="M41" s="36">
        <v>0.08</v>
      </c>
      <c r="N41" s="44">
        <v>0.9</v>
      </c>
      <c r="O41" s="40">
        <v>3.9</v>
      </c>
      <c r="P41" s="38">
        <v>12.3</v>
      </c>
      <c r="Q41" s="32">
        <v>80.349999999999994</v>
      </c>
      <c r="R41" s="32">
        <v>1.4</v>
      </c>
      <c r="S41" s="32">
        <v>0.7</v>
      </c>
      <c r="T41" s="32">
        <v>20.68</v>
      </c>
      <c r="U41" s="32">
        <v>14.4</v>
      </c>
      <c r="V41" s="43">
        <f t="shared" si="0"/>
        <v>12.4</v>
      </c>
    </row>
    <row r="42" spans="1:22">
      <c r="A42" s="50">
        <v>40703</v>
      </c>
      <c r="B42" s="39">
        <v>1.45</v>
      </c>
      <c r="C42" s="39">
        <v>18.43</v>
      </c>
      <c r="D42" s="39">
        <v>8</v>
      </c>
      <c r="E42"/>
      <c r="F42" s="43">
        <v>8.0500000000000007</v>
      </c>
      <c r="G42" s="39">
        <v>8.41</v>
      </c>
      <c r="H42" s="43">
        <v>11.45</v>
      </c>
      <c r="I42" s="43">
        <v>185</v>
      </c>
      <c r="J42" s="36">
        <v>12.5</v>
      </c>
      <c r="K42" s="36">
        <v>3.83</v>
      </c>
      <c r="L42" s="36">
        <v>0.09</v>
      </c>
      <c r="M42" s="36">
        <v>0.09</v>
      </c>
      <c r="N42" s="37">
        <v>0.9</v>
      </c>
      <c r="O42" s="40">
        <v>34.5</v>
      </c>
      <c r="P42" s="38">
        <v>16.899999999999999</v>
      </c>
      <c r="Q42" s="32">
        <v>80.349999999999994</v>
      </c>
      <c r="R42" s="32">
        <v>1.4</v>
      </c>
      <c r="S42" s="32">
        <v>1.5</v>
      </c>
      <c r="T42" s="32">
        <v>20.68</v>
      </c>
      <c r="U42" s="32">
        <v>14.4</v>
      </c>
      <c r="V42" s="43">
        <f t="shared" si="0"/>
        <v>19.86</v>
      </c>
    </row>
    <row r="43" spans="1:22">
      <c r="A43" s="50">
        <v>40704</v>
      </c>
      <c r="B43" s="39">
        <v>1.21</v>
      </c>
      <c r="C43" s="39">
        <v>13.95</v>
      </c>
      <c r="D43" s="39">
        <v>5</v>
      </c>
      <c r="E43"/>
      <c r="F43" s="43">
        <v>6.17</v>
      </c>
      <c r="G43" s="39">
        <v>5.95</v>
      </c>
      <c r="H43" s="43">
        <v>3.91</v>
      </c>
      <c r="I43" s="43">
        <v>131</v>
      </c>
      <c r="J43" s="36">
        <v>12.88</v>
      </c>
      <c r="K43" s="36">
        <v>6.13</v>
      </c>
      <c r="L43" s="36">
        <v>0.04</v>
      </c>
      <c r="M43" s="36">
        <v>0.09</v>
      </c>
      <c r="N43" s="37">
        <v>0.6</v>
      </c>
      <c r="O43" s="40">
        <v>34.5</v>
      </c>
      <c r="P43" s="38">
        <v>8.5</v>
      </c>
      <c r="Q43" s="32">
        <v>146.19999999999999</v>
      </c>
      <c r="R43" s="32">
        <v>0.8</v>
      </c>
      <c r="S43" s="32">
        <v>1.5</v>
      </c>
      <c r="T43" s="32">
        <v>8.75</v>
      </c>
      <c r="U43" s="32">
        <v>16.12</v>
      </c>
      <c r="V43" s="43">
        <f t="shared" si="0"/>
        <v>9.86</v>
      </c>
    </row>
    <row r="44" spans="1:22">
      <c r="A44" s="50">
        <v>40705</v>
      </c>
      <c r="B44" s="39">
        <v>1.21</v>
      </c>
      <c r="C44" s="39">
        <v>13.95</v>
      </c>
      <c r="D44" s="39">
        <v>5</v>
      </c>
      <c r="E44"/>
      <c r="F44" s="43">
        <v>6.17</v>
      </c>
      <c r="G44" s="39">
        <v>5.95</v>
      </c>
      <c r="H44" s="43">
        <v>3.91</v>
      </c>
      <c r="I44" s="43">
        <v>131</v>
      </c>
      <c r="J44" s="36">
        <v>3.06</v>
      </c>
      <c r="K44" s="36">
        <v>2.4</v>
      </c>
      <c r="L44" s="36">
        <v>0.09</v>
      </c>
      <c r="M44" s="36">
        <v>0.05</v>
      </c>
      <c r="N44" s="37">
        <v>0.4</v>
      </c>
      <c r="O44" s="40">
        <v>34.5</v>
      </c>
      <c r="P44" s="38">
        <v>6.6</v>
      </c>
      <c r="Q44" s="32">
        <v>146.19999999999999</v>
      </c>
      <c r="R44" s="32">
        <v>0.8</v>
      </c>
      <c r="S44" s="32">
        <v>1.77</v>
      </c>
      <c r="T44" s="32">
        <v>8.75</v>
      </c>
      <c r="U44" s="32">
        <v>16.12</v>
      </c>
      <c r="V44" s="43">
        <f t="shared" si="0"/>
        <v>9.86</v>
      </c>
    </row>
    <row r="45" spans="1:22">
      <c r="A45" s="50">
        <v>40706</v>
      </c>
      <c r="B45" s="39">
        <v>1.21</v>
      </c>
      <c r="C45" s="39">
        <v>13.95</v>
      </c>
      <c r="D45" s="39">
        <v>5</v>
      </c>
      <c r="E45"/>
      <c r="F45" s="43">
        <v>6.17</v>
      </c>
      <c r="G45" s="39">
        <v>5.95</v>
      </c>
      <c r="H45" s="43">
        <v>3.91</v>
      </c>
      <c r="I45" s="43">
        <v>131</v>
      </c>
      <c r="J45" s="36">
        <v>33.450000000000003</v>
      </c>
      <c r="K45" s="36">
        <v>14.61</v>
      </c>
      <c r="L45" s="36">
        <v>0.42</v>
      </c>
      <c r="M45" s="36">
        <v>0.31</v>
      </c>
      <c r="N45" s="37">
        <v>0.3</v>
      </c>
      <c r="O45" s="40">
        <v>37.700000000000003</v>
      </c>
      <c r="P45" s="38">
        <v>8.4</v>
      </c>
      <c r="Q45" s="32">
        <v>146.19999999999999</v>
      </c>
      <c r="R45" s="32">
        <v>1.8</v>
      </c>
      <c r="S45" s="32">
        <v>1.77</v>
      </c>
      <c r="T45" s="32">
        <v>40.14</v>
      </c>
      <c r="U45" s="32">
        <v>16.12</v>
      </c>
      <c r="V45" s="43">
        <f t="shared" si="0"/>
        <v>9.86</v>
      </c>
    </row>
    <row r="46" spans="1:22">
      <c r="A46" s="50">
        <v>40707</v>
      </c>
      <c r="B46" s="39">
        <v>6</v>
      </c>
      <c r="C46" s="39">
        <v>50.71</v>
      </c>
      <c r="D46" s="39">
        <v>15.75</v>
      </c>
      <c r="E46"/>
      <c r="F46" s="43">
        <v>23.39</v>
      </c>
      <c r="G46" s="39">
        <v>22.1</v>
      </c>
      <c r="H46" s="43">
        <v>10.82</v>
      </c>
      <c r="I46" s="43">
        <v>486</v>
      </c>
      <c r="J46" s="36">
        <v>33.450000000000003</v>
      </c>
      <c r="K46" s="36">
        <v>14.61</v>
      </c>
      <c r="L46" s="36">
        <v>2.6</v>
      </c>
      <c r="M46" s="36">
        <v>2.2999999999999998</v>
      </c>
      <c r="N46" s="37">
        <v>0.5</v>
      </c>
      <c r="O46" s="40">
        <v>47.1</v>
      </c>
      <c r="P46" s="38">
        <v>8.4</v>
      </c>
      <c r="Q46" s="32">
        <v>195.6</v>
      </c>
      <c r="R46" s="32">
        <v>1.8</v>
      </c>
      <c r="S46" s="32">
        <v>5.05</v>
      </c>
      <c r="T46" s="32">
        <v>40.14</v>
      </c>
      <c r="U46" s="32">
        <v>546</v>
      </c>
      <c r="V46" s="43">
        <f t="shared" si="0"/>
        <v>32.92</v>
      </c>
    </row>
    <row r="47" spans="1:22">
      <c r="A47" s="50">
        <v>40708</v>
      </c>
      <c r="B47" s="39">
        <v>3.55</v>
      </c>
      <c r="C47" s="39">
        <v>16.52</v>
      </c>
      <c r="D47" s="39">
        <v>16.5</v>
      </c>
      <c r="E47"/>
      <c r="F47" s="43">
        <v>10.06</v>
      </c>
      <c r="G47" s="39">
        <f t="shared" ref="G47:G55" si="1">I47/22</f>
        <v>9.5</v>
      </c>
      <c r="H47" s="43">
        <v>3.15</v>
      </c>
      <c r="I47" s="43">
        <v>209</v>
      </c>
      <c r="J47" s="36">
        <v>33.450000000000003</v>
      </c>
      <c r="K47" s="36">
        <v>14.61</v>
      </c>
      <c r="L47" s="36">
        <v>2.6</v>
      </c>
      <c r="M47" s="36">
        <v>2.2999999999999998</v>
      </c>
      <c r="N47" s="37">
        <v>1.1000000000000001</v>
      </c>
      <c r="O47" s="40">
        <v>35</v>
      </c>
      <c r="P47" s="38">
        <v>8.4</v>
      </c>
      <c r="Q47" s="32">
        <v>305.7</v>
      </c>
      <c r="R47" s="32">
        <v>1.5</v>
      </c>
      <c r="S47" s="32">
        <v>5.05</v>
      </c>
      <c r="T47" s="32">
        <v>40.14</v>
      </c>
      <c r="U47" s="32">
        <v>546</v>
      </c>
      <c r="V47" s="43">
        <f t="shared" si="0"/>
        <v>12.65</v>
      </c>
    </row>
    <row r="48" spans="1:22">
      <c r="A48" s="50">
        <v>40709</v>
      </c>
      <c r="B48" s="39">
        <v>2.1800000000000002</v>
      </c>
      <c r="C48" s="39">
        <v>10</v>
      </c>
      <c r="D48" s="39">
        <v>4.5</v>
      </c>
      <c r="E48"/>
      <c r="F48" s="43">
        <v>5.78</v>
      </c>
      <c r="G48" s="39">
        <v>5.44</v>
      </c>
      <c r="H48" s="43">
        <v>1.23</v>
      </c>
      <c r="I48" s="43">
        <v>136</v>
      </c>
      <c r="J48" s="36">
        <v>119.95</v>
      </c>
      <c r="K48" s="36">
        <v>18.84</v>
      </c>
      <c r="L48" s="36">
        <v>2.6</v>
      </c>
      <c r="M48" s="36">
        <v>2.2999999999999998</v>
      </c>
      <c r="N48" s="37">
        <v>1.1000000000000001</v>
      </c>
      <c r="O48" s="40">
        <v>21.5</v>
      </c>
      <c r="P48" s="38">
        <v>11.1</v>
      </c>
      <c r="Q48" s="32">
        <v>305.7</v>
      </c>
      <c r="R48" s="32">
        <v>1.5</v>
      </c>
      <c r="S48" s="32">
        <v>5.05</v>
      </c>
      <c r="T48" s="32">
        <v>155.9</v>
      </c>
      <c r="U48" s="32">
        <v>154</v>
      </c>
      <c r="V48" s="43">
        <f t="shared" si="0"/>
        <v>6.67</v>
      </c>
    </row>
    <row r="49" spans="1:22">
      <c r="A49" s="50">
        <v>40710</v>
      </c>
      <c r="B49" s="39">
        <v>4.7300000000000004</v>
      </c>
      <c r="C49" s="39">
        <v>10.83</v>
      </c>
      <c r="D49" s="39">
        <v>14</v>
      </c>
      <c r="E49"/>
      <c r="F49" s="43">
        <v>6.88</v>
      </c>
      <c r="G49" s="39">
        <v>8.1999999999999993</v>
      </c>
      <c r="H49" s="43">
        <v>4.95</v>
      </c>
      <c r="I49" s="43">
        <v>173</v>
      </c>
      <c r="J49" s="36">
        <v>80.61</v>
      </c>
      <c r="K49" s="36">
        <v>15.45</v>
      </c>
      <c r="L49" s="36">
        <v>3.2</v>
      </c>
      <c r="M49" s="36">
        <v>1.38</v>
      </c>
      <c r="N49" s="44">
        <v>1.1000000000000001</v>
      </c>
      <c r="O49" s="40">
        <v>33.5</v>
      </c>
      <c r="P49" s="38">
        <v>13.7</v>
      </c>
      <c r="Q49" s="32">
        <v>263.39999999999998</v>
      </c>
      <c r="R49" s="32">
        <v>1.5</v>
      </c>
      <c r="S49" s="32">
        <v>5.54</v>
      </c>
      <c r="T49" s="32">
        <v>155.9</v>
      </c>
      <c r="U49" s="32">
        <v>154</v>
      </c>
      <c r="V49" s="43">
        <f t="shared" si="0"/>
        <v>13.149999999999999</v>
      </c>
    </row>
    <row r="50" spans="1:22">
      <c r="A50" s="50">
        <v>40711</v>
      </c>
      <c r="B50" s="39">
        <v>7.7</v>
      </c>
      <c r="C50" s="39">
        <v>25.14</v>
      </c>
      <c r="D50" s="39">
        <v>13.25</v>
      </c>
      <c r="E50"/>
      <c r="F50" s="43">
        <v>14.5</v>
      </c>
      <c r="G50" s="39">
        <v>12.22</v>
      </c>
      <c r="H50" s="43">
        <v>7.85</v>
      </c>
      <c r="I50" s="43">
        <v>313.8</v>
      </c>
      <c r="J50" s="36">
        <v>143.16</v>
      </c>
      <c r="K50" s="36">
        <v>27</v>
      </c>
      <c r="L50" s="36">
        <v>0.86</v>
      </c>
      <c r="M50" s="36">
        <v>0.24</v>
      </c>
      <c r="N50" s="37">
        <v>1.7</v>
      </c>
      <c r="O50" s="40">
        <v>33.5</v>
      </c>
      <c r="P50" s="38">
        <v>19.8</v>
      </c>
      <c r="Q50" s="32">
        <v>263.39999999999998</v>
      </c>
      <c r="R50" s="32">
        <v>4.7</v>
      </c>
      <c r="S50" s="32">
        <v>5.54</v>
      </c>
      <c r="T50" s="32">
        <v>64.959999999999994</v>
      </c>
      <c r="U50" s="32">
        <v>22.75</v>
      </c>
      <c r="V50" s="43">
        <f t="shared" si="0"/>
        <v>20.07</v>
      </c>
    </row>
    <row r="51" spans="1:22">
      <c r="A51" s="50">
        <v>40712</v>
      </c>
      <c r="B51" s="39">
        <v>7.7</v>
      </c>
      <c r="C51" s="39">
        <v>25.14</v>
      </c>
      <c r="D51" s="39">
        <v>13.25</v>
      </c>
      <c r="E51"/>
      <c r="F51" s="43">
        <v>14.5</v>
      </c>
      <c r="G51" s="39">
        <v>12.22</v>
      </c>
      <c r="H51" s="43">
        <v>7.85</v>
      </c>
      <c r="I51" s="43">
        <v>313.8</v>
      </c>
      <c r="J51" s="36">
        <v>60.3</v>
      </c>
      <c r="K51" s="36">
        <v>9.11</v>
      </c>
      <c r="L51" s="36">
        <v>2.5</v>
      </c>
      <c r="M51" s="36">
        <v>0.05</v>
      </c>
      <c r="N51" s="37">
        <v>3.7</v>
      </c>
      <c r="O51" s="40">
        <v>33.5</v>
      </c>
      <c r="P51" s="38">
        <v>34.200000000000003</v>
      </c>
      <c r="Q51" s="32">
        <v>480.1</v>
      </c>
      <c r="R51" s="32">
        <v>4.7</v>
      </c>
      <c r="S51" s="32">
        <v>6.3</v>
      </c>
      <c r="T51" s="32">
        <v>64.959999999999994</v>
      </c>
      <c r="U51" s="32">
        <v>22.75</v>
      </c>
      <c r="V51" s="43">
        <f t="shared" si="0"/>
        <v>20.07</v>
      </c>
    </row>
    <row r="52" spans="1:22">
      <c r="A52" s="50">
        <v>40713</v>
      </c>
      <c r="B52" s="39">
        <v>7.7</v>
      </c>
      <c r="C52" s="39">
        <v>25.14</v>
      </c>
      <c r="D52" s="39">
        <v>13.25</v>
      </c>
      <c r="E52"/>
      <c r="F52" s="43">
        <v>14.5</v>
      </c>
      <c r="G52" s="39">
        <v>12.22</v>
      </c>
      <c r="H52" s="43">
        <v>7.85</v>
      </c>
      <c r="I52" s="43">
        <v>313.8</v>
      </c>
      <c r="J52" s="36">
        <v>64.150000000000006</v>
      </c>
      <c r="K52" s="36">
        <v>4.7</v>
      </c>
      <c r="L52" s="36">
        <v>1.5</v>
      </c>
      <c r="M52" s="36">
        <v>0.28000000000000003</v>
      </c>
      <c r="N52" s="37">
        <v>35</v>
      </c>
      <c r="O52" s="40">
        <v>21.3</v>
      </c>
      <c r="P52" s="38">
        <v>12.4</v>
      </c>
      <c r="Q52" s="32">
        <v>480.1</v>
      </c>
      <c r="R52" s="32">
        <v>43.1</v>
      </c>
      <c r="S52" s="32">
        <v>6.3</v>
      </c>
      <c r="T52" s="32">
        <v>98.33</v>
      </c>
      <c r="U52" s="32">
        <v>22.75</v>
      </c>
      <c r="V52" s="43">
        <f t="shared" si="0"/>
        <v>20.07</v>
      </c>
    </row>
    <row r="53" spans="1:22">
      <c r="A53" s="50">
        <v>40714</v>
      </c>
      <c r="B53" s="39">
        <v>3.18</v>
      </c>
      <c r="C53" s="39">
        <v>16.3</v>
      </c>
      <c r="D53" s="39">
        <v>3.5</v>
      </c>
      <c r="E53"/>
      <c r="F53" s="43">
        <v>9.74</v>
      </c>
      <c r="G53" s="39">
        <f t="shared" si="1"/>
        <v>10.090909090909092</v>
      </c>
      <c r="H53" s="43">
        <v>14.44</v>
      </c>
      <c r="I53" s="43">
        <v>222</v>
      </c>
      <c r="J53" s="36">
        <v>64.150000000000006</v>
      </c>
      <c r="K53" s="36">
        <v>4.7</v>
      </c>
      <c r="L53" s="36">
        <v>1.72</v>
      </c>
      <c r="M53" s="36">
        <v>0.53</v>
      </c>
      <c r="N53" s="37">
        <v>23.5</v>
      </c>
      <c r="O53" s="40">
        <v>85.2</v>
      </c>
      <c r="P53" s="38">
        <v>12.4</v>
      </c>
      <c r="Q53" s="32">
        <v>480.1</v>
      </c>
      <c r="R53" s="32">
        <v>43.1</v>
      </c>
      <c r="S53" s="32">
        <v>8.9700000000000006</v>
      </c>
      <c r="T53" s="32">
        <v>98.33</v>
      </c>
      <c r="U53" s="32">
        <v>7.61</v>
      </c>
      <c r="V53" s="43">
        <f t="shared" si="0"/>
        <v>24.530909090909091</v>
      </c>
    </row>
    <row r="54" spans="1:22">
      <c r="A54" s="50">
        <v>40715</v>
      </c>
      <c r="B54" s="39">
        <v>1.36</v>
      </c>
      <c r="C54" s="39">
        <v>5.4</v>
      </c>
      <c r="D54" s="39">
        <v>4.75</v>
      </c>
      <c r="E54"/>
      <c r="F54" s="43">
        <v>2.94</v>
      </c>
      <c r="G54" s="39">
        <v>3.27</v>
      </c>
      <c r="H54" s="43">
        <v>1.63</v>
      </c>
      <c r="I54" s="43">
        <v>72</v>
      </c>
      <c r="J54" s="36">
        <v>64.150000000000006</v>
      </c>
      <c r="K54" s="36">
        <v>4.7</v>
      </c>
      <c r="L54" s="36">
        <v>1.72</v>
      </c>
      <c r="M54" s="36">
        <v>0.53</v>
      </c>
      <c r="N54" s="37">
        <v>28.2</v>
      </c>
      <c r="O54" s="40">
        <v>100.2</v>
      </c>
      <c r="P54" s="38">
        <v>12.4</v>
      </c>
      <c r="Q54" s="32">
        <v>480.1</v>
      </c>
      <c r="R54" s="32">
        <v>275.3</v>
      </c>
      <c r="S54" s="32">
        <v>8.9700000000000006</v>
      </c>
      <c r="T54" s="32">
        <v>98.33</v>
      </c>
      <c r="U54" s="32">
        <v>7.61</v>
      </c>
      <c r="V54" s="43">
        <f t="shared" si="0"/>
        <v>4.9000000000000004</v>
      </c>
    </row>
    <row r="55" spans="1:22">
      <c r="A55" s="50">
        <v>40716</v>
      </c>
      <c r="B55" s="39">
        <v>0.27</v>
      </c>
      <c r="C55" s="39">
        <v>3.86</v>
      </c>
      <c r="D55" s="39">
        <v>2.25</v>
      </c>
      <c r="E55"/>
      <c r="F55" s="43">
        <v>1.66</v>
      </c>
      <c r="G55" s="39">
        <f t="shared" si="1"/>
        <v>1.7727272727272727</v>
      </c>
      <c r="H55" s="43">
        <f>30/22</f>
        <v>1.3636363636363635</v>
      </c>
      <c r="I55" s="43">
        <v>39</v>
      </c>
      <c r="J55" s="36">
        <v>45.45</v>
      </c>
      <c r="K55" s="36">
        <v>5.7</v>
      </c>
      <c r="L55" s="36">
        <v>1.72</v>
      </c>
      <c r="M55" s="36">
        <v>0.53</v>
      </c>
      <c r="N55" s="37">
        <v>28.2</v>
      </c>
      <c r="O55" s="40">
        <v>73.900000000000006</v>
      </c>
      <c r="P55" s="38">
        <v>16</v>
      </c>
      <c r="Q55" s="32">
        <v>404</v>
      </c>
      <c r="R55" s="32">
        <v>275.3</v>
      </c>
      <c r="S55" s="32">
        <v>8.9700000000000006</v>
      </c>
      <c r="T55" s="32">
        <v>130.53</v>
      </c>
      <c r="U55" s="32">
        <v>17.375</v>
      </c>
      <c r="V55" s="43">
        <f t="shared" si="0"/>
        <v>3.1363636363636362</v>
      </c>
    </row>
    <row r="56" spans="1:22">
      <c r="A56" s="50">
        <v>40717</v>
      </c>
      <c r="B56" s="39">
        <v>6.36</v>
      </c>
      <c r="C56" s="39">
        <v>25</v>
      </c>
      <c r="D56" s="39">
        <v>12</v>
      </c>
      <c r="E56"/>
      <c r="F56" s="43">
        <v>15.68</v>
      </c>
      <c r="G56" s="39">
        <v>14.45</v>
      </c>
      <c r="H56" s="43">
        <v>7.16</v>
      </c>
      <c r="I56" s="43">
        <v>305</v>
      </c>
      <c r="J56" s="36">
        <v>72.14</v>
      </c>
      <c r="K56" s="36">
        <v>3.5</v>
      </c>
      <c r="L56" s="36">
        <v>2.66</v>
      </c>
      <c r="M56" s="36">
        <v>0.33</v>
      </c>
      <c r="N56" s="37">
        <v>28.2</v>
      </c>
      <c r="O56" s="40">
        <v>94.2</v>
      </c>
      <c r="P56" s="38">
        <v>16</v>
      </c>
      <c r="Q56" s="32">
        <v>404</v>
      </c>
      <c r="R56" s="32">
        <v>275.3</v>
      </c>
      <c r="S56" s="32">
        <v>4.4800000000000004</v>
      </c>
      <c r="T56" s="32">
        <v>130.53</v>
      </c>
      <c r="U56" s="32">
        <v>17.375</v>
      </c>
      <c r="V56" s="43">
        <f t="shared" si="0"/>
        <v>21.61</v>
      </c>
    </row>
    <row r="57" spans="1:22">
      <c r="A57" s="50">
        <v>40718</v>
      </c>
      <c r="B57" s="39">
        <v>6.03</v>
      </c>
      <c r="C57" s="39">
        <v>25.29</v>
      </c>
      <c r="D57" s="39">
        <v>18.920000000000002</v>
      </c>
      <c r="E57"/>
      <c r="F57" s="43">
        <v>13.52</v>
      </c>
      <c r="G57" s="39">
        <v>14.5</v>
      </c>
      <c r="H57" s="43">
        <v>10.27</v>
      </c>
      <c r="I57" s="43">
        <v>319</v>
      </c>
      <c r="J57" s="36">
        <v>39.700000000000003</v>
      </c>
      <c r="K57" s="36">
        <v>2.9</v>
      </c>
      <c r="L57" s="36">
        <v>4.8499999999999996</v>
      </c>
      <c r="M57" s="36">
        <v>0.95</v>
      </c>
      <c r="N57" s="37">
        <v>236</v>
      </c>
      <c r="O57" s="40">
        <v>94.2</v>
      </c>
      <c r="P57" s="38">
        <v>6.6</v>
      </c>
      <c r="Q57" s="32">
        <v>119.4</v>
      </c>
      <c r="R57" s="32">
        <v>554.4</v>
      </c>
      <c r="S57" s="32">
        <v>4.4800000000000004</v>
      </c>
      <c r="T57" s="32">
        <v>69</v>
      </c>
      <c r="U57" s="32">
        <v>24.3</v>
      </c>
      <c r="V57" s="43">
        <f t="shared" si="0"/>
        <v>24.77</v>
      </c>
    </row>
    <row r="58" spans="1:22">
      <c r="A58" s="50">
        <v>40719</v>
      </c>
      <c r="B58" s="39">
        <v>6.03</v>
      </c>
      <c r="C58" s="39">
        <v>25.29</v>
      </c>
      <c r="D58" s="39">
        <v>18.920000000000002</v>
      </c>
      <c r="E58"/>
      <c r="F58" s="43">
        <v>13.52</v>
      </c>
      <c r="G58" s="39">
        <v>14.5</v>
      </c>
      <c r="H58" s="43">
        <v>10.27</v>
      </c>
      <c r="I58" s="43">
        <v>319</v>
      </c>
      <c r="J58" s="36">
        <v>45.6</v>
      </c>
      <c r="K58" s="36">
        <v>8.33</v>
      </c>
      <c r="L58" s="36">
        <v>4</v>
      </c>
      <c r="M58" s="36">
        <v>0.45</v>
      </c>
      <c r="N58" s="37">
        <v>69.099999999999994</v>
      </c>
      <c r="O58" s="40">
        <v>94.2</v>
      </c>
      <c r="P58" s="38">
        <v>27</v>
      </c>
      <c r="Q58" s="32">
        <v>119.4</v>
      </c>
      <c r="R58" s="32">
        <v>554.4</v>
      </c>
      <c r="S58" s="32">
        <v>18.3</v>
      </c>
      <c r="T58" s="32">
        <v>69</v>
      </c>
      <c r="U58" s="32">
        <v>24.3</v>
      </c>
      <c r="V58" s="43">
        <f t="shared" si="0"/>
        <v>24.77</v>
      </c>
    </row>
    <row r="59" spans="1:22">
      <c r="A59" s="50">
        <v>40720</v>
      </c>
      <c r="B59" s="39">
        <v>6.03</v>
      </c>
      <c r="C59" s="39">
        <v>25.29</v>
      </c>
      <c r="D59" s="39">
        <v>18.920000000000002</v>
      </c>
      <c r="E59"/>
      <c r="F59" s="43">
        <v>13.52</v>
      </c>
      <c r="G59" s="39">
        <v>14.5</v>
      </c>
      <c r="H59" s="43">
        <v>10.27</v>
      </c>
      <c r="I59" s="43">
        <v>319</v>
      </c>
      <c r="J59" s="36">
        <v>35.25</v>
      </c>
      <c r="K59" s="36">
        <v>4.78</v>
      </c>
      <c r="L59" s="36">
        <v>3.38</v>
      </c>
      <c r="M59" s="36">
        <v>0.53</v>
      </c>
      <c r="N59" s="37">
        <v>187.6</v>
      </c>
      <c r="O59" s="40">
        <v>105</v>
      </c>
      <c r="P59" s="38">
        <v>27</v>
      </c>
      <c r="Q59" s="32">
        <v>119.4</v>
      </c>
      <c r="R59" s="32">
        <v>253.5</v>
      </c>
      <c r="S59" s="32">
        <v>18.3</v>
      </c>
      <c r="T59" s="32">
        <v>60.2</v>
      </c>
      <c r="U59" s="32">
        <v>24.3</v>
      </c>
      <c r="V59" s="43">
        <f t="shared" si="0"/>
        <v>24.77</v>
      </c>
    </row>
    <row r="60" spans="1:22">
      <c r="A60" s="50">
        <v>40721</v>
      </c>
      <c r="B60" s="39">
        <v>4.09</v>
      </c>
      <c r="C60" s="39">
        <v>17</v>
      </c>
      <c r="D60" s="39">
        <v>11</v>
      </c>
      <c r="E60"/>
      <c r="F60" s="43">
        <v>9.11</v>
      </c>
      <c r="G60" s="39">
        <v>9.4499999999999993</v>
      </c>
      <c r="H60" s="43">
        <v>4.7699999999999996</v>
      </c>
      <c r="I60" s="43">
        <v>208</v>
      </c>
      <c r="J60" s="36">
        <v>35.25</v>
      </c>
      <c r="K60" s="36">
        <v>4.78</v>
      </c>
      <c r="L60" s="36">
        <v>8.48</v>
      </c>
      <c r="M60" s="36">
        <v>10.78</v>
      </c>
      <c r="N60" s="44">
        <v>68.900000000000006</v>
      </c>
      <c r="O60" s="40">
        <v>202.7</v>
      </c>
      <c r="P60" s="38">
        <v>27</v>
      </c>
      <c r="Q60" s="32">
        <v>100.6</v>
      </c>
      <c r="R60" s="32">
        <v>253.6</v>
      </c>
      <c r="S60" s="32">
        <v>30.7</v>
      </c>
      <c r="T60" s="32">
        <v>60.2</v>
      </c>
      <c r="U60" s="32">
        <v>20.8</v>
      </c>
      <c r="V60" s="43">
        <f t="shared" si="0"/>
        <v>14.219999999999999</v>
      </c>
    </row>
    <row r="61" spans="1:22">
      <c r="A61" s="50">
        <v>40722</v>
      </c>
      <c r="B61" s="39">
        <v>6.36</v>
      </c>
      <c r="C61" s="39">
        <v>25.5</v>
      </c>
      <c r="D61" s="39">
        <v>17.2</v>
      </c>
      <c r="E61"/>
      <c r="F61" s="43">
        <v>13.12</v>
      </c>
      <c r="G61" s="39">
        <v>14.7</v>
      </c>
      <c r="H61" s="43">
        <v>13.7</v>
      </c>
      <c r="I61" s="43">
        <v>309</v>
      </c>
      <c r="J61" s="36">
        <v>35.25</v>
      </c>
      <c r="K61" s="36">
        <v>4.78</v>
      </c>
      <c r="L61" s="36">
        <v>8.48</v>
      </c>
      <c r="M61" s="36">
        <v>10.78</v>
      </c>
      <c r="N61" s="37">
        <v>86</v>
      </c>
      <c r="O61" s="40">
        <v>62.6</v>
      </c>
      <c r="P61" s="38">
        <v>8.1999999999999993</v>
      </c>
      <c r="Q61" s="32">
        <v>71</v>
      </c>
      <c r="R61" s="32">
        <v>167.7</v>
      </c>
      <c r="S61" s="32">
        <v>30.7</v>
      </c>
      <c r="T61" s="32">
        <v>60.2</v>
      </c>
      <c r="U61" s="32">
        <v>20.8</v>
      </c>
      <c r="V61" s="43">
        <f t="shared" si="0"/>
        <v>28.4</v>
      </c>
    </row>
    <row r="62" spans="1:22">
      <c r="A62" s="50">
        <v>40723</v>
      </c>
      <c r="B62" s="39">
        <v>3.1</v>
      </c>
      <c r="C62" s="39">
        <v>20.29</v>
      </c>
      <c r="D62" s="39">
        <v>17.25</v>
      </c>
      <c r="E62"/>
      <c r="F62" s="43">
        <v>10.18</v>
      </c>
      <c r="G62" s="39">
        <v>11.52</v>
      </c>
      <c r="H62" s="43">
        <v>8.86</v>
      </c>
      <c r="I62" s="43">
        <v>242</v>
      </c>
      <c r="J62" s="36">
        <v>18.05</v>
      </c>
      <c r="K62" s="36">
        <v>4.8600000000000003</v>
      </c>
      <c r="L62" s="36">
        <v>8.48</v>
      </c>
      <c r="M62" s="36">
        <v>10.78</v>
      </c>
      <c r="N62" s="37">
        <v>86</v>
      </c>
      <c r="O62" s="40">
        <v>45.4</v>
      </c>
      <c r="P62" s="38">
        <v>9.7200000000000006</v>
      </c>
      <c r="Q62" s="32">
        <v>71</v>
      </c>
      <c r="R62" s="32">
        <v>167.7</v>
      </c>
      <c r="S62" s="32">
        <v>30.7</v>
      </c>
      <c r="T62" s="32">
        <v>24.8</v>
      </c>
      <c r="U62" s="32">
        <v>110.6</v>
      </c>
      <c r="V62" s="43">
        <f t="shared" si="0"/>
        <v>20.38</v>
      </c>
    </row>
    <row r="63" spans="1:22">
      <c r="A63" s="50">
        <v>40724</v>
      </c>
      <c r="B63" s="39">
        <v>28.27</v>
      </c>
      <c r="C63" s="39">
        <v>119.86</v>
      </c>
      <c r="D63" s="39">
        <v>93.25</v>
      </c>
      <c r="E63"/>
      <c r="F63" s="43">
        <v>52.27</v>
      </c>
      <c r="G63" s="39">
        <v>69.23</v>
      </c>
      <c r="H63" s="43">
        <v>28.45</v>
      </c>
      <c r="I63" s="43">
        <v>1523</v>
      </c>
      <c r="J63" s="36">
        <v>26.4</v>
      </c>
      <c r="K63" s="36">
        <v>4.7</v>
      </c>
      <c r="L63" s="36">
        <v>11</v>
      </c>
      <c r="M63" s="36">
        <v>11.4</v>
      </c>
      <c r="N63" s="37">
        <v>86</v>
      </c>
      <c r="O63" s="40">
        <v>30.3</v>
      </c>
      <c r="P63" s="38">
        <v>21.65</v>
      </c>
      <c r="Q63" s="32">
        <v>39.200000000000003</v>
      </c>
      <c r="R63" s="32">
        <v>167.7</v>
      </c>
      <c r="S63" s="32">
        <v>20.100000000000001</v>
      </c>
      <c r="T63" s="32">
        <v>24.8</v>
      </c>
      <c r="U63" s="32">
        <v>110.6</v>
      </c>
      <c r="V63" s="43">
        <f t="shared" si="0"/>
        <v>97.68</v>
      </c>
    </row>
    <row r="64" spans="1:22">
      <c r="A64" s="50">
        <v>40725</v>
      </c>
      <c r="B64" s="39">
        <v>29</v>
      </c>
      <c r="C64" s="39">
        <v>153.79</v>
      </c>
      <c r="D64" s="39">
        <v>107.94</v>
      </c>
      <c r="E64"/>
      <c r="F64" s="45">
        <v>77.53</v>
      </c>
      <c r="G64" s="39">
        <v>83.05</v>
      </c>
      <c r="H64" s="45">
        <v>54.68</v>
      </c>
      <c r="I64" s="45">
        <v>1827.5</v>
      </c>
      <c r="J64" s="36">
        <v>84.3</v>
      </c>
      <c r="K64" s="36">
        <v>30</v>
      </c>
      <c r="L64" s="36">
        <v>28.1</v>
      </c>
      <c r="M64" s="36">
        <v>11.5</v>
      </c>
      <c r="N64" s="37">
        <v>245.9</v>
      </c>
      <c r="O64" s="40">
        <v>30.3</v>
      </c>
      <c r="P64" s="38">
        <v>9.6</v>
      </c>
      <c r="Q64" s="32">
        <v>39.200000000000003</v>
      </c>
      <c r="R64" s="32">
        <v>334.8</v>
      </c>
      <c r="S64" s="32">
        <v>20.100000000000001</v>
      </c>
      <c r="T64" s="32">
        <v>52.6</v>
      </c>
      <c r="U64" s="32">
        <v>307</v>
      </c>
      <c r="V64" s="43">
        <f t="shared" si="0"/>
        <v>137.72999999999999</v>
      </c>
    </row>
    <row r="65" spans="1:22">
      <c r="A65" s="50">
        <v>40726</v>
      </c>
      <c r="B65" s="39">
        <v>29</v>
      </c>
      <c r="C65" s="39">
        <v>153.79</v>
      </c>
      <c r="D65" s="39">
        <v>107.94</v>
      </c>
      <c r="E65" s="55">
        <v>0</v>
      </c>
      <c r="F65" s="45">
        <v>77.53</v>
      </c>
      <c r="G65" s="39">
        <v>83.05</v>
      </c>
      <c r="H65" s="45">
        <v>54.68</v>
      </c>
      <c r="I65" s="45">
        <v>1827.5</v>
      </c>
      <c r="J65" s="36">
        <v>66.56</v>
      </c>
      <c r="K65" s="36">
        <v>31</v>
      </c>
      <c r="L65" s="36">
        <v>18</v>
      </c>
      <c r="M65" s="36">
        <v>16.399999999999999</v>
      </c>
      <c r="N65" s="37">
        <v>117.7</v>
      </c>
      <c r="O65" s="40">
        <v>30.3</v>
      </c>
      <c r="P65" s="38">
        <v>7.47</v>
      </c>
      <c r="Q65" s="32">
        <v>54.6</v>
      </c>
      <c r="R65" s="32">
        <v>334.8</v>
      </c>
      <c r="S65" s="32">
        <v>37.18</v>
      </c>
      <c r="T65" s="32">
        <v>52.6</v>
      </c>
      <c r="U65" s="32">
        <v>307</v>
      </c>
      <c r="V65" s="43">
        <f t="shared" si="0"/>
        <v>137.72999999999999</v>
      </c>
    </row>
    <row r="66" spans="1:22">
      <c r="A66" s="50">
        <v>40727</v>
      </c>
      <c r="B66" s="39">
        <v>29</v>
      </c>
      <c r="C66" s="39">
        <v>153.79</v>
      </c>
      <c r="D66" s="39">
        <v>107.94</v>
      </c>
      <c r="E66"/>
      <c r="F66" s="45">
        <v>77.53</v>
      </c>
      <c r="G66" s="39">
        <v>83.05</v>
      </c>
      <c r="H66" s="45">
        <v>54.68</v>
      </c>
      <c r="I66" s="45">
        <v>1827.5</v>
      </c>
      <c r="J66" s="36">
        <v>61.68</v>
      </c>
      <c r="K66" s="36">
        <v>62.95</v>
      </c>
      <c r="L66" s="36">
        <v>23.7</v>
      </c>
      <c r="M66" s="36">
        <v>7.8</v>
      </c>
      <c r="N66" s="37">
        <v>98.7</v>
      </c>
      <c r="O66" s="40">
        <v>49.22</v>
      </c>
      <c r="P66" s="38">
        <v>7.47</v>
      </c>
      <c r="Q66" s="32">
        <v>54.6</v>
      </c>
      <c r="R66" s="32">
        <v>146.80000000000001</v>
      </c>
      <c r="S66" s="32">
        <v>29</v>
      </c>
      <c r="T66" s="32">
        <v>124.36</v>
      </c>
      <c r="U66" s="32">
        <v>307</v>
      </c>
      <c r="V66" s="43">
        <f t="shared" si="0"/>
        <v>137.72999999999999</v>
      </c>
    </row>
    <row r="67" spans="1:22">
      <c r="A67" s="50">
        <v>40728</v>
      </c>
      <c r="B67" s="39">
        <v>29</v>
      </c>
      <c r="C67" s="39">
        <v>153.79</v>
      </c>
      <c r="D67" s="39">
        <v>107.94</v>
      </c>
      <c r="E67"/>
      <c r="F67" s="45">
        <v>77.53</v>
      </c>
      <c r="G67" s="39">
        <v>83.05</v>
      </c>
      <c r="H67" s="45">
        <v>54.68</v>
      </c>
      <c r="I67" s="45">
        <v>1827.5</v>
      </c>
      <c r="J67" s="36">
        <v>61.68</v>
      </c>
      <c r="K67" s="36">
        <v>62.95</v>
      </c>
      <c r="L67" s="36">
        <v>23.7</v>
      </c>
      <c r="M67" s="36">
        <v>7.8</v>
      </c>
      <c r="N67" s="37">
        <v>115.8</v>
      </c>
      <c r="O67" s="40">
        <v>58.4</v>
      </c>
      <c r="P67" s="38">
        <v>7.47</v>
      </c>
      <c r="Q67" s="32">
        <v>54.6</v>
      </c>
      <c r="R67" s="32">
        <v>271.3</v>
      </c>
      <c r="S67" s="32">
        <v>29</v>
      </c>
      <c r="T67" s="32">
        <v>124.36</v>
      </c>
      <c r="U67" s="32">
        <v>307</v>
      </c>
      <c r="V67" s="43">
        <f t="shared" si="0"/>
        <v>137.72999999999999</v>
      </c>
    </row>
    <row r="68" spans="1:22">
      <c r="A68" s="50">
        <v>40729</v>
      </c>
      <c r="B68" s="39">
        <v>29</v>
      </c>
      <c r="C68" s="39">
        <v>153.79</v>
      </c>
      <c r="D68" s="39">
        <v>107.94</v>
      </c>
      <c r="E68" s="55">
        <v>0</v>
      </c>
      <c r="F68" s="45">
        <v>77.53</v>
      </c>
      <c r="G68" s="39">
        <v>83.05</v>
      </c>
      <c r="H68" s="45">
        <v>54.68</v>
      </c>
      <c r="I68" s="45">
        <v>1827.5</v>
      </c>
      <c r="J68" s="36">
        <v>61.68</v>
      </c>
      <c r="K68" s="36">
        <v>62.95</v>
      </c>
      <c r="L68" s="36">
        <v>23.7</v>
      </c>
      <c r="M68" s="36">
        <v>7.8</v>
      </c>
      <c r="N68" s="37">
        <v>115.8</v>
      </c>
      <c r="O68" s="40">
        <v>58.4</v>
      </c>
      <c r="P68" s="38">
        <v>2.77</v>
      </c>
      <c r="Q68" s="32">
        <v>75.3</v>
      </c>
      <c r="R68" s="32">
        <v>271.3</v>
      </c>
      <c r="S68" s="32">
        <v>29</v>
      </c>
      <c r="T68" s="32">
        <v>124.36</v>
      </c>
      <c r="U68" s="32">
        <v>419.2</v>
      </c>
      <c r="V68" s="43">
        <f t="shared" si="0"/>
        <v>137.72999999999999</v>
      </c>
    </row>
    <row r="69" spans="1:22">
      <c r="A69" s="50">
        <v>40730</v>
      </c>
      <c r="B69" s="39">
        <v>36.9</v>
      </c>
      <c r="C69" s="39">
        <v>364.8</v>
      </c>
      <c r="D69" s="39">
        <v>179.75</v>
      </c>
      <c r="E69"/>
      <c r="F69" s="43">
        <v>164.4</v>
      </c>
      <c r="G69" s="39">
        <v>216.59</v>
      </c>
      <c r="H69" s="43">
        <v>54.3</v>
      </c>
      <c r="I69" s="43">
        <v>4765</v>
      </c>
      <c r="J69" s="36">
        <v>61.68</v>
      </c>
      <c r="K69" s="36">
        <v>62.95</v>
      </c>
      <c r="L69" s="36">
        <v>23.7</v>
      </c>
      <c r="M69" s="36">
        <v>7.8</v>
      </c>
      <c r="N69" s="37">
        <v>115.8</v>
      </c>
      <c r="O69" s="40">
        <v>33.9</v>
      </c>
      <c r="P69" s="38">
        <v>4.22</v>
      </c>
      <c r="Q69" s="32">
        <v>75.3</v>
      </c>
      <c r="R69" s="32">
        <v>271.3</v>
      </c>
      <c r="S69" s="32">
        <v>29</v>
      </c>
      <c r="T69" s="32">
        <v>124.36</v>
      </c>
      <c r="U69" s="32">
        <v>862.09</v>
      </c>
      <c r="V69" s="43">
        <f t="shared" si="0"/>
        <v>270.89</v>
      </c>
    </row>
    <row r="70" spans="1:22">
      <c r="A70" s="50">
        <v>40731</v>
      </c>
      <c r="B70" s="39">
        <v>40</v>
      </c>
      <c r="C70" s="39">
        <v>252.4</v>
      </c>
      <c r="D70" s="39">
        <v>155</v>
      </c>
      <c r="E70" s="55">
        <v>0</v>
      </c>
      <c r="F70" s="43">
        <v>146.19999999999999</v>
      </c>
      <c r="G70" s="39">
        <v>128.5</v>
      </c>
      <c r="H70" s="43">
        <v>59.34</v>
      </c>
      <c r="I70" s="43">
        <v>2827</v>
      </c>
      <c r="J70" s="36">
        <v>32.5</v>
      </c>
      <c r="K70" s="36">
        <v>4.96</v>
      </c>
      <c r="L70" s="36">
        <v>21.45</v>
      </c>
      <c r="M70" s="36">
        <v>8.9499999999999993</v>
      </c>
      <c r="N70" s="37">
        <v>115.8</v>
      </c>
      <c r="O70" s="40">
        <v>33.9</v>
      </c>
      <c r="P70" s="38">
        <v>4.3</v>
      </c>
      <c r="Q70" s="32">
        <v>32.4</v>
      </c>
      <c r="R70" s="32">
        <v>271.3</v>
      </c>
      <c r="S70" s="32">
        <v>13.62</v>
      </c>
      <c r="T70" s="32">
        <v>74.3</v>
      </c>
      <c r="U70" s="32">
        <v>862.09</v>
      </c>
      <c r="V70" s="43">
        <f t="shared" si="0"/>
        <v>187.84</v>
      </c>
    </row>
    <row r="71" spans="1:22">
      <c r="A71" s="50">
        <v>40732</v>
      </c>
      <c r="B71" s="39">
        <v>46.97</v>
      </c>
      <c r="C71" s="39">
        <v>170.48</v>
      </c>
      <c r="D71" s="39">
        <v>112.58</v>
      </c>
      <c r="E71"/>
      <c r="F71" s="43">
        <v>95</v>
      </c>
      <c r="G71" s="39">
        <v>98.195999999999998</v>
      </c>
      <c r="H71" s="43">
        <v>24.6</v>
      </c>
      <c r="I71" s="43">
        <v>2160.33</v>
      </c>
      <c r="J71" s="36">
        <v>29.5</v>
      </c>
      <c r="K71" s="36">
        <v>6</v>
      </c>
      <c r="L71" s="36">
        <v>8.27</v>
      </c>
      <c r="M71" s="36">
        <v>5</v>
      </c>
      <c r="N71" s="37">
        <v>64</v>
      </c>
      <c r="O71" s="40">
        <v>33.9</v>
      </c>
      <c r="P71" s="38">
        <v>4.3499999999999996</v>
      </c>
      <c r="Q71" s="32">
        <v>32.4</v>
      </c>
      <c r="R71" s="32">
        <v>271.3</v>
      </c>
      <c r="S71" s="32">
        <v>13.62</v>
      </c>
      <c r="T71" s="32">
        <v>44.9</v>
      </c>
      <c r="U71" s="32">
        <v>332.33</v>
      </c>
      <c r="V71" s="43">
        <f t="shared" si="0"/>
        <v>122.79599999999999</v>
      </c>
    </row>
    <row r="72" spans="1:22">
      <c r="A72" s="50">
        <v>40733</v>
      </c>
      <c r="B72" s="39">
        <v>46.97</v>
      </c>
      <c r="C72" s="39">
        <v>170.48</v>
      </c>
      <c r="D72" s="39">
        <v>112.58</v>
      </c>
      <c r="E72"/>
      <c r="F72" s="43">
        <v>95</v>
      </c>
      <c r="G72" s="39">
        <v>98.195999999999998</v>
      </c>
      <c r="H72" s="43">
        <v>24.6</v>
      </c>
      <c r="I72" s="43">
        <v>2160.33</v>
      </c>
      <c r="J72" s="36">
        <v>29</v>
      </c>
      <c r="K72" s="36">
        <v>11.3</v>
      </c>
      <c r="L72" s="36">
        <v>15.9</v>
      </c>
      <c r="M72" s="36">
        <v>16.8</v>
      </c>
      <c r="N72" s="37">
        <v>54.4</v>
      </c>
      <c r="O72" s="40">
        <v>39.799999999999997</v>
      </c>
      <c r="P72" s="38">
        <v>4.04</v>
      </c>
      <c r="Q72" s="32">
        <v>47.5</v>
      </c>
      <c r="R72" s="32">
        <v>103.3</v>
      </c>
      <c r="S72" s="32">
        <v>28.32</v>
      </c>
      <c r="T72" s="32">
        <v>44.9</v>
      </c>
      <c r="U72" s="32">
        <v>332.33</v>
      </c>
      <c r="V72" s="43">
        <f t="shared" si="0"/>
        <v>122.79599999999999</v>
      </c>
    </row>
    <row r="73" spans="1:22">
      <c r="A73" s="50">
        <v>40734</v>
      </c>
      <c r="B73" s="39">
        <v>46.97</v>
      </c>
      <c r="C73" s="39">
        <v>170.48</v>
      </c>
      <c r="D73" s="39">
        <v>112.58</v>
      </c>
      <c r="E73" s="55">
        <v>0</v>
      </c>
      <c r="F73" s="43">
        <v>95</v>
      </c>
      <c r="G73" s="39">
        <v>98.195999999999998</v>
      </c>
      <c r="H73" s="43">
        <v>24.6</v>
      </c>
      <c r="I73" s="43">
        <v>2160.33</v>
      </c>
      <c r="J73" s="36">
        <v>25.1</v>
      </c>
      <c r="K73" s="36">
        <v>9.6999999999999993</v>
      </c>
      <c r="L73" s="36">
        <v>14.55</v>
      </c>
      <c r="M73" s="36">
        <v>10.1</v>
      </c>
      <c r="N73" s="37">
        <v>30.1</v>
      </c>
      <c r="O73" s="40">
        <v>25.9</v>
      </c>
      <c r="P73" s="38">
        <v>3.16</v>
      </c>
      <c r="Q73" s="32">
        <v>47.5</v>
      </c>
      <c r="R73" s="32">
        <v>63.5</v>
      </c>
      <c r="S73" s="32">
        <v>28.32</v>
      </c>
      <c r="T73" s="32">
        <v>65.2</v>
      </c>
      <c r="U73" s="32">
        <v>332.33</v>
      </c>
      <c r="V73" s="43">
        <f t="shared" si="0"/>
        <v>122.79599999999999</v>
      </c>
    </row>
    <row r="74" spans="1:22">
      <c r="A74" s="50">
        <v>40735</v>
      </c>
      <c r="B74" s="39">
        <v>23.36</v>
      </c>
      <c r="C74" s="39">
        <v>101</v>
      </c>
      <c r="D74" s="39">
        <v>123.25</v>
      </c>
      <c r="E74"/>
      <c r="F74" s="43">
        <v>53.55</v>
      </c>
      <c r="G74" s="39">
        <v>66.23</v>
      </c>
      <c r="H74" s="43">
        <v>44.23</v>
      </c>
      <c r="I74" s="43">
        <v>1457</v>
      </c>
      <c r="J74" s="36">
        <v>25.1</v>
      </c>
      <c r="K74" s="36">
        <v>9.6999999999999993</v>
      </c>
      <c r="L74" s="36">
        <v>21.4</v>
      </c>
      <c r="M74" s="36">
        <v>7.9</v>
      </c>
      <c r="N74" s="37">
        <v>34.4</v>
      </c>
      <c r="O74" s="40">
        <v>26.8</v>
      </c>
      <c r="P74" s="38">
        <v>3.16</v>
      </c>
      <c r="Q74" s="32">
        <v>47.5</v>
      </c>
      <c r="R74" s="32">
        <v>63.5</v>
      </c>
      <c r="S74" s="32">
        <v>21.4</v>
      </c>
      <c r="T74" s="32">
        <v>65.2</v>
      </c>
      <c r="U74" s="32">
        <v>103.38</v>
      </c>
      <c r="V74" s="43">
        <f t="shared" si="0"/>
        <v>110.46000000000001</v>
      </c>
    </row>
    <row r="75" spans="1:22">
      <c r="A75" s="50">
        <v>40736</v>
      </c>
      <c r="B75" s="39">
        <v>11.9</v>
      </c>
      <c r="C75" s="39">
        <v>125.5</v>
      </c>
      <c r="D75" s="39">
        <v>100.25</v>
      </c>
      <c r="E75"/>
      <c r="F75" s="43">
        <v>49.11</v>
      </c>
      <c r="G75" s="39">
        <v>58.4</v>
      </c>
      <c r="H75" s="43">
        <v>22.55</v>
      </c>
      <c r="I75" s="43">
        <v>1285</v>
      </c>
      <c r="J75" s="36">
        <v>25.1</v>
      </c>
      <c r="K75" s="36">
        <v>9.6999999999999993</v>
      </c>
      <c r="L75" s="36">
        <v>21.4</v>
      </c>
      <c r="M75" s="36">
        <v>7.9</v>
      </c>
      <c r="N75" s="37">
        <v>47.6</v>
      </c>
      <c r="O75" s="40">
        <v>36.700000000000003</v>
      </c>
      <c r="P75" s="38">
        <v>3.16</v>
      </c>
      <c r="Q75" s="32">
        <v>71.349999999999994</v>
      </c>
      <c r="R75" s="32">
        <v>63.5</v>
      </c>
      <c r="S75" s="32">
        <v>21.4</v>
      </c>
      <c r="T75" s="32">
        <v>65.2</v>
      </c>
      <c r="U75" s="32">
        <v>103.38</v>
      </c>
      <c r="V75" s="43">
        <f t="shared" si="0"/>
        <v>80.95</v>
      </c>
    </row>
    <row r="76" spans="1:22">
      <c r="A76" s="50">
        <v>40737</v>
      </c>
      <c r="B76" s="39">
        <v>16.91</v>
      </c>
      <c r="C76" s="39">
        <v>98.71</v>
      </c>
      <c r="D76" s="39">
        <v>82</v>
      </c>
      <c r="E76"/>
      <c r="F76" s="43">
        <v>57.81</v>
      </c>
      <c r="G76" s="39">
        <v>54.77</v>
      </c>
      <c r="H76" s="43">
        <v>23.41</v>
      </c>
      <c r="I76" s="43">
        <v>1205</v>
      </c>
      <c r="J76" s="36">
        <v>24</v>
      </c>
      <c r="K76" s="36">
        <v>14</v>
      </c>
      <c r="L76" s="36">
        <v>21.4</v>
      </c>
      <c r="M76" s="36">
        <v>7.9</v>
      </c>
      <c r="N76" s="37">
        <v>47.6</v>
      </c>
      <c r="O76" s="40">
        <v>31.7</v>
      </c>
      <c r="P76" s="38">
        <v>1.23</v>
      </c>
      <c r="Q76" s="32">
        <v>71.349999999999994</v>
      </c>
      <c r="R76" s="32">
        <v>63.5</v>
      </c>
      <c r="S76" s="32">
        <v>21.4</v>
      </c>
      <c r="T76" s="32">
        <v>35.4</v>
      </c>
      <c r="U76" s="32">
        <v>56.1</v>
      </c>
      <c r="V76" s="43">
        <f t="shared" si="0"/>
        <v>78.180000000000007</v>
      </c>
    </row>
    <row r="77" spans="1:22">
      <c r="A77" s="50">
        <v>40738</v>
      </c>
      <c r="B77" s="39">
        <v>7.55</v>
      </c>
      <c r="C77" s="39">
        <v>39</v>
      </c>
      <c r="D77" s="39">
        <v>20.75</v>
      </c>
      <c r="E77"/>
      <c r="F77" s="43">
        <v>20.75</v>
      </c>
      <c r="G77" s="39">
        <v>19.95</v>
      </c>
      <c r="H77" s="43">
        <v>9.36</v>
      </c>
      <c r="I77" s="43">
        <v>439</v>
      </c>
      <c r="J77" s="36">
        <v>14.9</v>
      </c>
      <c r="K77" s="36">
        <v>2.9</v>
      </c>
      <c r="L77" s="36">
        <v>5.6</v>
      </c>
      <c r="M77" s="36">
        <v>4</v>
      </c>
      <c r="N77" s="37">
        <v>47.6</v>
      </c>
      <c r="O77" s="40">
        <v>23.6</v>
      </c>
      <c r="P77" s="38">
        <v>0.52</v>
      </c>
      <c r="Q77" s="32">
        <v>96.6</v>
      </c>
      <c r="R77" s="32">
        <v>63.5</v>
      </c>
      <c r="S77" s="32">
        <v>12.9</v>
      </c>
      <c r="T77" s="32">
        <v>35.4</v>
      </c>
      <c r="U77" s="32">
        <v>56.1</v>
      </c>
      <c r="V77" s="43">
        <f t="shared" si="0"/>
        <v>29.31</v>
      </c>
    </row>
    <row r="78" spans="1:22">
      <c r="A78" s="50">
        <v>40739</v>
      </c>
      <c r="B78" s="39">
        <v>44.33</v>
      </c>
      <c r="C78" s="39">
        <v>160.76</v>
      </c>
      <c r="D78" s="39">
        <v>64.42</v>
      </c>
      <c r="E78"/>
      <c r="F78" s="43">
        <v>89.59</v>
      </c>
      <c r="G78" s="39">
        <v>85.02</v>
      </c>
      <c r="H78" s="43">
        <v>8.4700000000000006</v>
      </c>
      <c r="I78" s="43">
        <v>1870.34</v>
      </c>
      <c r="J78" s="36">
        <v>19.68</v>
      </c>
      <c r="K78" s="36">
        <v>5.6</v>
      </c>
      <c r="L78" s="36">
        <v>6.7</v>
      </c>
      <c r="M78" s="36">
        <v>4.0999999999999996</v>
      </c>
      <c r="N78" s="37">
        <v>70.599999999999994</v>
      </c>
      <c r="O78" s="40">
        <v>23.6</v>
      </c>
      <c r="P78" s="38">
        <v>0.6</v>
      </c>
      <c r="Q78" s="32">
        <v>96.6</v>
      </c>
      <c r="R78" s="32">
        <v>168</v>
      </c>
      <c r="S78" s="32">
        <v>12.9</v>
      </c>
      <c r="T78" s="32">
        <v>48.9</v>
      </c>
      <c r="U78" s="32">
        <v>378.6</v>
      </c>
      <c r="V78" s="43">
        <f t="shared" si="0"/>
        <v>93.49</v>
      </c>
    </row>
    <row r="79" spans="1:22">
      <c r="A79" s="50">
        <v>40740</v>
      </c>
      <c r="B79" s="39">
        <v>44.33</v>
      </c>
      <c r="C79" s="39">
        <v>160.76</v>
      </c>
      <c r="D79" s="39">
        <v>64.42</v>
      </c>
      <c r="E79"/>
      <c r="F79" s="43">
        <v>89.59</v>
      </c>
      <c r="G79" s="39">
        <v>85.02</v>
      </c>
      <c r="H79" s="43">
        <v>8.4700000000000006</v>
      </c>
      <c r="I79" s="43">
        <v>1870.34</v>
      </c>
      <c r="J79" s="36">
        <v>33.5</v>
      </c>
      <c r="K79" s="36">
        <v>7.6</v>
      </c>
      <c r="L79" s="36">
        <v>3.5</v>
      </c>
      <c r="M79" s="36">
        <v>3</v>
      </c>
      <c r="N79" s="37">
        <v>68.900000000000006</v>
      </c>
      <c r="O79" s="40">
        <v>23.6</v>
      </c>
      <c r="P79" s="38">
        <v>1.25</v>
      </c>
      <c r="Q79" s="32">
        <v>42.7</v>
      </c>
      <c r="R79" s="32">
        <v>168</v>
      </c>
      <c r="S79" s="32">
        <v>26.3</v>
      </c>
      <c r="T79" s="32">
        <v>48.9</v>
      </c>
      <c r="U79" s="32">
        <v>378.6</v>
      </c>
      <c r="V79" s="43">
        <f t="shared" si="0"/>
        <v>93.49</v>
      </c>
    </row>
    <row r="80" spans="1:22">
      <c r="A80" s="50">
        <v>40741</v>
      </c>
      <c r="B80" s="39">
        <v>44.33</v>
      </c>
      <c r="C80" s="39">
        <v>160.76</v>
      </c>
      <c r="D80" s="39">
        <v>64.42</v>
      </c>
      <c r="E80"/>
      <c r="F80" s="43">
        <v>89.59</v>
      </c>
      <c r="G80" s="39">
        <v>85.02</v>
      </c>
      <c r="H80" s="43">
        <v>8.4700000000000006</v>
      </c>
      <c r="I80" s="43">
        <v>1870.34</v>
      </c>
      <c r="J80" s="36">
        <v>32.700000000000003</v>
      </c>
      <c r="K80" s="36">
        <v>4.95</v>
      </c>
      <c r="L80" s="36">
        <v>3.6</v>
      </c>
      <c r="M80" s="36">
        <v>4.5</v>
      </c>
      <c r="N80" s="37">
        <v>17.8</v>
      </c>
      <c r="O80" s="40">
        <v>18.3</v>
      </c>
      <c r="P80" s="38">
        <v>1.25</v>
      </c>
      <c r="Q80" s="32">
        <v>42.7</v>
      </c>
      <c r="R80" s="32">
        <v>63.2</v>
      </c>
      <c r="S80" s="32">
        <v>26.3</v>
      </c>
      <c r="T80" s="32">
        <v>57</v>
      </c>
      <c r="U80" s="32">
        <v>378.6</v>
      </c>
      <c r="V80" s="43">
        <f t="shared" si="0"/>
        <v>93.49</v>
      </c>
    </row>
    <row r="81" spans="1:22">
      <c r="A81" s="50">
        <v>40742</v>
      </c>
      <c r="B81" s="39">
        <v>50.2</v>
      </c>
      <c r="C81" s="39">
        <v>135.5</v>
      </c>
      <c r="D81" s="39">
        <v>59.25</v>
      </c>
      <c r="E81"/>
      <c r="F81" s="43">
        <v>80.239999999999995</v>
      </c>
      <c r="G81" s="39">
        <v>76.290000000000006</v>
      </c>
      <c r="H81" s="43">
        <v>10.48</v>
      </c>
      <c r="I81" s="43">
        <v>1602</v>
      </c>
      <c r="J81" s="36">
        <v>32.700000000000003</v>
      </c>
      <c r="K81" s="36">
        <v>4.95</v>
      </c>
      <c r="L81" s="36">
        <v>7.6</v>
      </c>
      <c r="M81" s="36">
        <v>11.3</v>
      </c>
      <c r="N81" s="37">
        <v>10.9</v>
      </c>
      <c r="O81" s="40">
        <v>20</v>
      </c>
      <c r="P81" s="38">
        <v>1.25</v>
      </c>
      <c r="Q81" s="32">
        <v>42.7</v>
      </c>
      <c r="R81" s="32">
        <v>63.2</v>
      </c>
      <c r="S81" s="32">
        <v>9.9</v>
      </c>
      <c r="T81" s="32">
        <v>57</v>
      </c>
      <c r="U81" s="32">
        <v>183.64</v>
      </c>
      <c r="V81" s="43">
        <f t="shared" si="0"/>
        <v>86.77000000000001</v>
      </c>
    </row>
    <row r="82" spans="1:22">
      <c r="A82" s="50">
        <v>40743</v>
      </c>
      <c r="B82" s="39">
        <v>32.18</v>
      </c>
      <c r="C82" s="39">
        <v>79.569999999999993</v>
      </c>
      <c r="D82" s="39">
        <v>99.33</v>
      </c>
      <c r="E82"/>
      <c r="F82" s="43">
        <v>50.61</v>
      </c>
      <c r="G82" s="39">
        <v>57.57</v>
      </c>
      <c r="H82" s="43">
        <v>8.48</v>
      </c>
      <c r="I82" s="43">
        <v>1209</v>
      </c>
      <c r="J82" s="36">
        <v>32.700000000000003</v>
      </c>
      <c r="K82" s="36">
        <v>4.95</v>
      </c>
      <c r="L82" s="36">
        <v>7.6</v>
      </c>
      <c r="M82" s="36">
        <v>11.3</v>
      </c>
      <c r="N82" s="37">
        <v>14.9</v>
      </c>
      <c r="O82" s="40">
        <v>24.8</v>
      </c>
      <c r="P82" s="38">
        <v>1.25</v>
      </c>
      <c r="Q82" s="32">
        <v>19.05</v>
      </c>
      <c r="R82" s="32">
        <v>110.8</v>
      </c>
      <c r="S82" s="32">
        <v>9.9</v>
      </c>
      <c r="T82" s="32">
        <v>57</v>
      </c>
      <c r="U82" s="32">
        <v>183.64</v>
      </c>
      <c r="V82" s="43">
        <f t="shared" si="0"/>
        <v>66.05</v>
      </c>
    </row>
    <row r="83" spans="1:22">
      <c r="A83" s="50">
        <v>40744</v>
      </c>
      <c r="B83" s="39">
        <v>42.36</v>
      </c>
      <c r="C83" s="39">
        <v>157.57</v>
      </c>
      <c r="D83" s="39">
        <v>113.5</v>
      </c>
      <c r="E83">
        <v>0</v>
      </c>
      <c r="F83" s="43">
        <v>87.16</v>
      </c>
      <c r="G83" s="39">
        <v>91.95</v>
      </c>
      <c r="H83" s="43">
        <v>46.18</v>
      </c>
      <c r="I83" s="43">
        <v>2023</v>
      </c>
      <c r="J83" s="36">
        <v>27.67</v>
      </c>
      <c r="K83" s="36">
        <v>4.9000000000000004</v>
      </c>
      <c r="L83" s="36">
        <v>7.6</v>
      </c>
      <c r="M83" s="36">
        <v>11.3</v>
      </c>
      <c r="N83" s="37">
        <v>14.9</v>
      </c>
      <c r="O83" s="40">
        <v>30.3</v>
      </c>
      <c r="P83" s="38">
        <v>1.65</v>
      </c>
      <c r="Q83" s="32">
        <v>19.05</v>
      </c>
      <c r="R83" s="32">
        <v>110.8</v>
      </c>
      <c r="S83" s="32">
        <v>9.9</v>
      </c>
      <c r="T83" s="32">
        <v>82</v>
      </c>
      <c r="U83" s="32">
        <v>118.9</v>
      </c>
      <c r="V83" s="43">
        <f t="shared" si="0"/>
        <v>138.13</v>
      </c>
    </row>
    <row r="84" spans="1:22">
      <c r="A84" s="50">
        <v>40745</v>
      </c>
      <c r="B84" s="39">
        <v>30.18</v>
      </c>
      <c r="C84" s="39">
        <v>150.13999999999999</v>
      </c>
      <c r="D84" s="39">
        <v>134</v>
      </c>
      <c r="E84"/>
      <c r="F84" s="43">
        <v>76.83</v>
      </c>
      <c r="G84" s="39">
        <v>87.23</v>
      </c>
      <c r="H84" s="43">
        <v>21</v>
      </c>
      <c r="I84" s="43">
        <v>1919</v>
      </c>
      <c r="J84" s="36">
        <v>22.5</v>
      </c>
      <c r="K84" s="36">
        <v>4.0999999999999996</v>
      </c>
      <c r="L84" s="36">
        <v>12.6</v>
      </c>
      <c r="M84" s="36">
        <v>4.7</v>
      </c>
      <c r="N84" s="37">
        <v>14.9</v>
      </c>
      <c r="O84" s="40">
        <v>15.4</v>
      </c>
      <c r="P84" s="38">
        <v>2.4500000000000002</v>
      </c>
      <c r="Q84" s="32">
        <v>32</v>
      </c>
      <c r="R84" s="32">
        <v>110.8</v>
      </c>
      <c r="S84" s="32">
        <v>22.9</v>
      </c>
      <c r="T84" s="32">
        <v>82</v>
      </c>
      <c r="U84" s="32">
        <v>118.9</v>
      </c>
      <c r="V84" s="43">
        <f t="shared" si="0"/>
        <v>108.23</v>
      </c>
    </row>
    <row r="85" spans="1:22">
      <c r="A85" s="50">
        <v>40746</v>
      </c>
      <c r="B85" s="39">
        <v>11.69</v>
      </c>
      <c r="C85" s="39">
        <v>68.52</v>
      </c>
      <c r="D85" s="39">
        <v>76.5</v>
      </c>
      <c r="E85"/>
      <c r="F85" s="43">
        <v>33.799999999999997</v>
      </c>
      <c r="G85" s="39">
        <v>41.56</v>
      </c>
      <c r="H85" s="43">
        <v>14.08</v>
      </c>
      <c r="I85" s="43">
        <v>914.33</v>
      </c>
      <c r="J85" s="36">
        <v>29</v>
      </c>
      <c r="K85" s="36">
        <v>14.3</v>
      </c>
      <c r="L85" s="36">
        <v>10.9</v>
      </c>
      <c r="M85" s="36">
        <v>10.86</v>
      </c>
      <c r="N85" s="37">
        <v>24.9</v>
      </c>
      <c r="O85" s="40">
        <v>15.4</v>
      </c>
      <c r="P85" s="38">
        <v>1.05</v>
      </c>
      <c r="Q85" s="32">
        <v>32</v>
      </c>
      <c r="R85" s="32">
        <v>58.6</v>
      </c>
      <c r="S85" s="32">
        <v>22.9</v>
      </c>
      <c r="T85" s="32">
        <v>49.09</v>
      </c>
      <c r="U85" s="32">
        <v>54.83</v>
      </c>
      <c r="V85" s="43">
        <f t="shared" si="0"/>
        <v>55.64</v>
      </c>
    </row>
    <row r="86" spans="1:22">
      <c r="A86" s="50">
        <v>40747</v>
      </c>
      <c r="B86" s="39">
        <v>11.69</v>
      </c>
      <c r="C86" s="39">
        <v>68.52</v>
      </c>
      <c r="D86" s="39">
        <v>76.5</v>
      </c>
      <c r="E86"/>
      <c r="F86" s="43">
        <v>33.799999999999997</v>
      </c>
      <c r="G86" s="39">
        <v>41.56</v>
      </c>
      <c r="H86" s="43">
        <v>14.08</v>
      </c>
      <c r="I86" s="43">
        <v>914.33</v>
      </c>
      <c r="J86" s="36">
        <v>8.3000000000000007</v>
      </c>
      <c r="K86" s="36">
        <v>4.25</v>
      </c>
      <c r="L86" s="36">
        <v>10.199999999999999</v>
      </c>
      <c r="M86" s="36">
        <v>10.3</v>
      </c>
      <c r="N86" s="37">
        <v>22.9</v>
      </c>
      <c r="O86" s="40">
        <v>15.4</v>
      </c>
      <c r="P86" s="38">
        <v>1.57</v>
      </c>
      <c r="Q86" s="32">
        <v>29.3</v>
      </c>
      <c r="R86" s="32">
        <v>58.6</v>
      </c>
      <c r="S86" s="32">
        <v>34.6</v>
      </c>
      <c r="T86" s="32">
        <v>49.09</v>
      </c>
      <c r="U86" s="32">
        <v>54.83</v>
      </c>
      <c r="V86" s="43">
        <f t="shared" ref="V86:V149" si="2">G86+H86</f>
        <v>55.64</v>
      </c>
    </row>
    <row r="87" spans="1:22">
      <c r="A87" s="50">
        <v>40748</v>
      </c>
      <c r="B87" s="39">
        <v>11.69</v>
      </c>
      <c r="C87" s="39">
        <v>68.52</v>
      </c>
      <c r="D87" s="39">
        <v>76.5</v>
      </c>
      <c r="E87"/>
      <c r="F87" s="43">
        <v>33.799999999999997</v>
      </c>
      <c r="G87" s="39">
        <v>41.56</v>
      </c>
      <c r="H87" s="43">
        <v>14.08</v>
      </c>
      <c r="I87" s="43">
        <v>914.33</v>
      </c>
      <c r="J87" s="36">
        <v>26.9</v>
      </c>
      <c r="K87" s="36">
        <v>11.5</v>
      </c>
      <c r="L87" s="36">
        <v>31.18</v>
      </c>
      <c r="M87" s="36">
        <v>29.14</v>
      </c>
      <c r="N87" s="37">
        <v>12.2</v>
      </c>
      <c r="O87" s="40">
        <v>14.6</v>
      </c>
      <c r="P87" s="38">
        <v>3.4</v>
      </c>
      <c r="Q87" s="32">
        <v>29.3</v>
      </c>
      <c r="R87" s="32">
        <v>78</v>
      </c>
      <c r="S87" s="32">
        <v>34.6</v>
      </c>
      <c r="T87" s="32">
        <v>80.3</v>
      </c>
      <c r="U87" s="32">
        <v>54.83</v>
      </c>
      <c r="V87" s="43">
        <f t="shared" si="2"/>
        <v>55.64</v>
      </c>
    </row>
    <row r="88" spans="1:22">
      <c r="A88" s="50">
        <v>40749</v>
      </c>
      <c r="B88" s="39">
        <v>44.09</v>
      </c>
      <c r="C88" s="39">
        <v>253.43</v>
      </c>
      <c r="D88" s="39">
        <v>305</v>
      </c>
      <c r="E88"/>
      <c r="F88" s="43">
        <v>125.5</v>
      </c>
      <c r="G88" s="39">
        <v>158.13999999999999</v>
      </c>
      <c r="H88" s="43">
        <v>58.05</v>
      </c>
      <c r="I88" s="43">
        <v>3479</v>
      </c>
      <c r="J88" s="36">
        <v>26.9</v>
      </c>
      <c r="K88" s="36">
        <v>11.5</v>
      </c>
      <c r="L88" s="36">
        <v>12.9</v>
      </c>
      <c r="M88" s="36">
        <v>15.9</v>
      </c>
      <c r="N88" s="44">
        <v>23.7</v>
      </c>
      <c r="O88" s="40">
        <v>6.64</v>
      </c>
      <c r="P88" s="38">
        <v>3.4</v>
      </c>
      <c r="Q88" s="32">
        <v>29.3</v>
      </c>
      <c r="R88" s="32">
        <v>78</v>
      </c>
      <c r="S88" s="32">
        <v>33.9</v>
      </c>
      <c r="T88" s="32">
        <v>80.3</v>
      </c>
      <c r="U88" s="32">
        <v>106.73</v>
      </c>
      <c r="V88" s="43">
        <f t="shared" si="2"/>
        <v>216.19</v>
      </c>
    </row>
    <row r="89" spans="1:22">
      <c r="A89" s="50">
        <v>40750</v>
      </c>
      <c r="B89" s="39">
        <v>47.45</v>
      </c>
      <c r="C89" s="39">
        <v>267.86</v>
      </c>
      <c r="D89" s="39">
        <v>252.5</v>
      </c>
      <c r="E89" s="55"/>
      <c r="F89" s="43">
        <v>157.66</v>
      </c>
      <c r="G89" s="39">
        <v>189.27</v>
      </c>
      <c r="H89" s="43">
        <v>79.27</v>
      </c>
      <c r="I89" s="43">
        <v>3407</v>
      </c>
      <c r="J89" s="36">
        <v>26.9</v>
      </c>
      <c r="K89" s="36">
        <v>11.5</v>
      </c>
      <c r="L89" s="36">
        <v>12.9</v>
      </c>
      <c r="M89" s="36">
        <v>15.9</v>
      </c>
      <c r="N89" s="37">
        <v>12.9</v>
      </c>
      <c r="O89" s="40">
        <v>13.8</v>
      </c>
      <c r="P89" s="38">
        <v>3.4</v>
      </c>
      <c r="Q89" s="32">
        <v>19.8</v>
      </c>
      <c r="R89" s="32">
        <v>14.4</v>
      </c>
      <c r="S89" s="32">
        <v>33.9</v>
      </c>
      <c r="T89" s="32">
        <v>80.3</v>
      </c>
      <c r="U89" s="32">
        <v>106.73</v>
      </c>
      <c r="V89" s="43">
        <f t="shared" si="2"/>
        <v>268.54000000000002</v>
      </c>
    </row>
    <row r="90" spans="1:22">
      <c r="A90" s="50">
        <v>40751</v>
      </c>
      <c r="B90" s="39">
        <v>47.73</v>
      </c>
      <c r="C90" s="39">
        <v>324.43</v>
      </c>
      <c r="D90" s="39">
        <v>174.25</v>
      </c>
      <c r="E90" s="55">
        <v>0</v>
      </c>
      <c r="F90" s="43">
        <v>155.33000000000001</v>
      </c>
      <c r="G90" s="39">
        <v>153.86000000000001</v>
      </c>
      <c r="H90" s="43">
        <v>82.77</v>
      </c>
      <c r="I90" s="43">
        <v>3385</v>
      </c>
      <c r="J90" s="36">
        <v>69.3</v>
      </c>
      <c r="K90" s="36">
        <v>55.4</v>
      </c>
      <c r="L90" s="36">
        <v>12.9</v>
      </c>
      <c r="M90" s="36">
        <v>15.9</v>
      </c>
      <c r="N90" s="37">
        <v>12.9</v>
      </c>
      <c r="O90" s="40">
        <v>17.600000000000001</v>
      </c>
      <c r="P90" s="38">
        <v>5.13</v>
      </c>
      <c r="Q90" s="32">
        <v>19.8</v>
      </c>
      <c r="R90" s="32">
        <v>14.4</v>
      </c>
      <c r="S90" s="32">
        <v>33.9</v>
      </c>
      <c r="T90" s="32">
        <v>263.3</v>
      </c>
      <c r="U90" s="32">
        <v>153.5</v>
      </c>
      <c r="V90" s="43">
        <f t="shared" si="2"/>
        <v>236.63</v>
      </c>
    </row>
    <row r="91" spans="1:22">
      <c r="A91" s="50">
        <v>40752</v>
      </c>
      <c r="B91" s="39">
        <v>43.72</v>
      </c>
      <c r="C91" s="39">
        <v>223</v>
      </c>
      <c r="D91" s="39">
        <v>221.75</v>
      </c>
      <c r="E91" s="55">
        <v>0</v>
      </c>
      <c r="F91" s="43">
        <v>113.44</v>
      </c>
      <c r="G91" s="39">
        <v>133.13999999999999</v>
      </c>
      <c r="H91" s="43">
        <v>41.5</v>
      </c>
      <c r="I91" s="43">
        <v>2929</v>
      </c>
      <c r="J91" s="36">
        <v>34.1</v>
      </c>
      <c r="K91" s="36">
        <v>12.9</v>
      </c>
      <c r="L91" s="36">
        <v>6.3</v>
      </c>
      <c r="M91" s="36">
        <v>12.4</v>
      </c>
      <c r="N91" s="37">
        <v>12.9</v>
      </c>
      <c r="O91" s="40">
        <v>10</v>
      </c>
      <c r="P91" s="38">
        <v>6.1</v>
      </c>
      <c r="Q91" s="32">
        <v>26.1</v>
      </c>
      <c r="R91" s="32">
        <v>14.4</v>
      </c>
      <c r="S91" s="32">
        <v>14.7</v>
      </c>
      <c r="T91" s="32">
        <v>263.3</v>
      </c>
      <c r="U91" s="32">
        <v>153.5</v>
      </c>
      <c r="V91" s="43">
        <f t="shared" si="2"/>
        <v>174.64</v>
      </c>
    </row>
    <row r="92" spans="1:22">
      <c r="A92" s="50">
        <v>40753</v>
      </c>
      <c r="B92" s="39">
        <v>13.73</v>
      </c>
      <c r="C92" s="39">
        <v>191.5</v>
      </c>
      <c r="D92" s="39">
        <v>61.42</v>
      </c>
      <c r="E92"/>
      <c r="F92" s="43">
        <v>76.47</v>
      </c>
      <c r="G92" s="39">
        <v>73.599999999999994</v>
      </c>
      <c r="H92" s="43">
        <v>10.33</v>
      </c>
      <c r="I92" s="43">
        <v>1545.67</v>
      </c>
      <c r="J92" s="36">
        <v>37.4</v>
      </c>
      <c r="K92" s="36">
        <v>9.6</v>
      </c>
      <c r="L92" s="36">
        <v>3.7</v>
      </c>
      <c r="M92" s="36">
        <v>8.3000000000000007</v>
      </c>
      <c r="N92" s="37">
        <v>13.4</v>
      </c>
      <c r="O92" s="40">
        <v>10</v>
      </c>
      <c r="P92" s="38">
        <v>5</v>
      </c>
      <c r="Q92" s="32">
        <v>26.1</v>
      </c>
      <c r="R92" s="32">
        <v>34.299999999999997</v>
      </c>
      <c r="S92" s="32">
        <v>14.7</v>
      </c>
      <c r="T92" s="32">
        <v>187.8</v>
      </c>
      <c r="U92" s="32">
        <v>20.9</v>
      </c>
      <c r="V92" s="43">
        <f t="shared" si="2"/>
        <v>83.929999999999993</v>
      </c>
    </row>
    <row r="93" spans="1:22">
      <c r="A93" s="50">
        <v>40754</v>
      </c>
      <c r="B93" s="39">
        <v>13.73</v>
      </c>
      <c r="C93" s="39">
        <v>191.5</v>
      </c>
      <c r="D93" s="39">
        <v>61.42</v>
      </c>
      <c r="E93" s="55">
        <v>0</v>
      </c>
      <c r="F93" s="43">
        <v>76.47</v>
      </c>
      <c r="G93" s="39">
        <v>73.599999999999994</v>
      </c>
      <c r="H93" s="43">
        <v>10.33</v>
      </c>
      <c r="I93" s="43">
        <v>1545.67</v>
      </c>
      <c r="J93" s="36">
        <v>40.799999999999997</v>
      </c>
      <c r="K93" s="36">
        <v>14.5</v>
      </c>
      <c r="L93" s="36">
        <v>2.4</v>
      </c>
      <c r="M93" s="36">
        <v>3.1</v>
      </c>
      <c r="N93" s="37">
        <v>15</v>
      </c>
      <c r="O93" s="40">
        <v>10</v>
      </c>
      <c r="P93" s="38">
        <v>2.6</v>
      </c>
      <c r="Q93" s="32">
        <v>10.8</v>
      </c>
      <c r="R93" s="32">
        <v>34.299999999999997</v>
      </c>
      <c r="S93" s="32">
        <v>7.5</v>
      </c>
      <c r="T93" s="32">
        <v>187.8</v>
      </c>
      <c r="U93" s="32">
        <v>20.9</v>
      </c>
      <c r="V93" s="43">
        <f t="shared" si="2"/>
        <v>83.929999999999993</v>
      </c>
    </row>
    <row r="94" spans="1:22">
      <c r="A94" s="50">
        <v>40755</v>
      </c>
      <c r="B94" s="39">
        <v>13.73</v>
      </c>
      <c r="C94" s="39">
        <v>191.5</v>
      </c>
      <c r="D94" s="39">
        <v>61.42</v>
      </c>
      <c r="E94" s="55">
        <v>0</v>
      </c>
      <c r="F94" s="43">
        <v>76.47</v>
      </c>
      <c r="G94" s="39">
        <v>73.599999999999994</v>
      </c>
      <c r="H94" s="43">
        <v>10.33</v>
      </c>
      <c r="I94" s="43">
        <v>1545.67</v>
      </c>
      <c r="J94" s="36">
        <v>26.7</v>
      </c>
      <c r="K94" s="36">
        <v>4.25</v>
      </c>
      <c r="L94" s="36">
        <v>3.1</v>
      </c>
      <c r="M94" s="36">
        <v>3.5</v>
      </c>
      <c r="N94" s="37">
        <v>5.6</v>
      </c>
      <c r="O94" s="40">
        <v>11.9</v>
      </c>
      <c r="P94" s="38">
        <v>2.6</v>
      </c>
      <c r="Q94" s="32">
        <v>10.8</v>
      </c>
      <c r="R94" s="32">
        <v>9.4</v>
      </c>
      <c r="S94" s="32">
        <v>7.5</v>
      </c>
      <c r="T94" s="32">
        <v>353.8</v>
      </c>
      <c r="U94" s="32">
        <v>20.9</v>
      </c>
      <c r="V94" s="43">
        <f t="shared" si="2"/>
        <v>83.929999999999993</v>
      </c>
    </row>
    <row r="95" spans="1:22">
      <c r="A95" s="50">
        <v>40756</v>
      </c>
      <c r="B95" s="39">
        <v>8.9</v>
      </c>
      <c r="C95" s="39">
        <v>31.07</v>
      </c>
      <c r="D95" s="39">
        <v>14.66</v>
      </c>
      <c r="E95"/>
      <c r="F95" s="43">
        <v>17.52</v>
      </c>
      <c r="G95" s="39">
        <v>17.12</v>
      </c>
      <c r="H95" s="43">
        <v>3.48</v>
      </c>
      <c r="I95" s="43">
        <v>359.5</v>
      </c>
      <c r="J95" s="36">
        <v>26.7</v>
      </c>
      <c r="K95" s="36">
        <v>4.25</v>
      </c>
      <c r="L95" s="36">
        <v>3.2</v>
      </c>
      <c r="M95" s="36">
        <v>3.5</v>
      </c>
      <c r="N95" s="37">
        <v>4.3</v>
      </c>
      <c r="O95" s="40">
        <v>14.3</v>
      </c>
      <c r="P95" s="38">
        <v>2.6</v>
      </c>
      <c r="Q95" s="32">
        <v>10.8</v>
      </c>
      <c r="R95" s="32">
        <v>9.4</v>
      </c>
      <c r="S95" s="32">
        <v>4.0999999999999996</v>
      </c>
      <c r="T95" s="32">
        <v>353.8</v>
      </c>
      <c r="U95" s="32">
        <v>38.619999999999997</v>
      </c>
      <c r="V95" s="43">
        <f t="shared" si="2"/>
        <v>20.6</v>
      </c>
    </row>
    <row r="96" spans="1:22">
      <c r="A96" s="50">
        <v>40757</v>
      </c>
      <c r="B96" s="39">
        <v>4.3</v>
      </c>
      <c r="C96" s="39">
        <v>25</v>
      </c>
      <c r="D96" s="39">
        <v>14.25</v>
      </c>
      <c r="E96"/>
      <c r="F96" s="43">
        <v>12.82</v>
      </c>
      <c r="G96" s="39">
        <v>13.09</v>
      </c>
      <c r="H96" s="43">
        <v>1.57</v>
      </c>
      <c r="I96" s="43">
        <v>275</v>
      </c>
      <c r="J96" s="36">
        <v>26.7</v>
      </c>
      <c r="K96" s="36">
        <v>4.25</v>
      </c>
      <c r="L96" s="36">
        <v>3.2</v>
      </c>
      <c r="M96" s="36">
        <v>3.5</v>
      </c>
      <c r="N96" s="44">
        <v>2.5</v>
      </c>
      <c r="O96" s="40">
        <v>8.6999999999999993</v>
      </c>
      <c r="P96" s="38">
        <v>1.6</v>
      </c>
      <c r="Q96" s="32">
        <v>20.100000000000001</v>
      </c>
      <c r="R96" s="32">
        <v>5.0999999999999996</v>
      </c>
      <c r="S96" s="32">
        <v>4.0999999999999996</v>
      </c>
      <c r="T96" s="32">
        <v>353.8</v>
      </c>
      <c r="U96" s="32">
        <v>38.619999999999997</v>
      </c>
      <c r="V96" s="43">
        <f t="shared" si="2"/>
        <v>14.66</v>
      </c>
    </row>
    <row r="97" spans="1:22">
      <c r="A97" s="50">
        <v>40758</v>
      </c>
      <c r="B97" s="39">
        <v>7.54</v>
      </c>
      <c r="C97" s="39">
        <v>47.14</v>
      </c>
      <c r="D97" s="39">
        <v>37.75</v>
      </c>
      <c r="E97"/>
      <c r="F97" s="43">
        <v>22.94</v>
      </c>
      <c r="G97" s="39">
        <v>25.63</v>
      </c>
      <c r="H97" s="43">
        <v>2.19</v>
      </c>
      <c r="I97" s="43">
        <v>564</v>
      </c>
      <c r="J97" s="36">
        <v>37.4</v>
      </c>
      <c r="K97" s="36">
        <v>3.57</v>
      </c>
      <c r="L97" s="36">
        <v>3.2</v>
      </c>
      <c r="M97" s="36">
        <v>3.5</v>
      </c>
      <c r="N97" s="37">
        <v>2.5</v>
      </c>
      <c r="O97" s="40">
        <v>12</v>
      </c>
      <c r="P97" s="38">
        <v>2.1</v>
      </c>
      <c r="Q97" s="32">
        <v>20.100000000000001</v>
      </c>
      <c r="R97" s="32">
        <v>5.0999999999999996</v>
      </c>
      <c r="S97" s="32">
        <v>4.0999999999999996</v>
      </c>
      <c r="T97" s="32">
        <v>318.63</v>
      </c>
      <c r="U97" s="32">
        <v>66.81</v>
      </c>
      <c r="V97" s="43">
        <f t="shared" si="2"/>
        <v>27.82</v>
      </c>
    </row>
    <row r="98" spans="1:22">
      <c r="A98" s="50">
        <v>40759</v>
      </c>
      <c r="B98" s="54">
        <v>18.7</v>
      </c>
      <c r="C98" s="39">
        <v>47.7</v>
      </c>
      <c r="D98" s="39">
        <v>34</v>
      </c>
      <c r="E98"/>
      <c r="F98" s="43">
        <v>33.200000000000003</v>
      </c>
      <c r="G98" s="39">
        <v>33.47</v>
      </c>
      <c r="H98" s="43">
        <v>10.24</v>
      </c>
      <c r="I98" s="43">
        <v>657</v>
      </c>
      <c r="J98" s="36">
        <v>55.48</v>
      </c>
      <c r="K98" s="36">
        <v>14.38</v>
      </c>
      <c r="L98" s="36">
        <v>2.1</v>
      </c>
      <c r="M98" s="36">
        <v>2.1</v>
      </c>
      <c r="N98" s="37">
        <v>2.5</v>
      </c>
      <c r="O98" s="40">
        <v>12.3</v>
      </c>
      <c r="P98" s="38">
        <v>3.86</v>
      </c>
      <c r="Q98" s="32">
        <v>11.7</v>
      </c>
      <c r="R98" s="32">
        <v>5.0999999999999996</v>
      </c>
      <c r="S98" s="32">
        <v>8</v>
      </c>
      <c r="T98" s="32">
        <v>318.63</v>
      </c>
      <c r="U98" s="32">
        <v>26</v>
      </c>
      <c r="V98" s="43">
        <f t="shared" si="2"/>
        <v>43.71</v>
      </c>
    </row>
    <row r="99" spans="1:22">
      <c r="A99" s="50">
        <v>40760</v>
      </c>
      <c r="B99" s="39">
        <v>8.85</v>
      </c>
      <c r="C99" s="39">
        <v>29.89</v>
      </c>
      <c r="D99" s="39">
        <v>26</v>
      </c>
      <c r="E99"/>
      <c r="F99" s="43">
        <v>16.27</v>
      </c>
      <c r="G99" s="39">
        <v>17.7</v>
      </c>
      <c r="H99" s="43">
        <v>3.13</v>
      </c>
      <c r="I99" s="43">
        <v>124.11</v>
      </c>
      <c r="J99" s="36">
        <v>42.2</v>
      </c>
      <c r="K99" s="36">
        <v>22.25</v>
      </c>
      <c r="L99" s="36">
        <v>5.6</v>
      </c>
      <c r="M99" s="36">
        <v>10.7</v>
      </c>
      <c r="N99" s="44">
        <v>1.9</v>
      </c>
      <c r="O99" s="40">
        <v>12.3</v>
      </c>
      <c r="P99" s="38">
        <v>1.95</v>
      </c>
      <c r="Q99" s="32">
        <v>11.7</v>
      </c>
      <c r="R99" s="32">
        <v>6.5</v>
      </c>
      <c r="S99" s="32">
        <v>8</v>
      </c>
      <c r="T99" s="32">
        <v>102.6</v>
      </c>
      <c r="U99" s="32">
        <v>26</v>
      </c>
      <c r="V99" s="43">
        <f t="shared" si="2"/>
        <v>20.83</v>
      </c>
    </row>
    <row r="100" spans="1:22">
      <c r="A100" s="50">
        <v>40761</v>
      </c>
      <c r="B100" s="39">
        <v>8.85</v>
      </c>
      <c r="C100" s="39">
        <v>29.89</v>
      </c>
      <c r="D100" s="39">
        <v>26</v>
      </c>
      <c r="E100"/>
      <c r="F100" s="43">
        <v>16.27</v>
      </c>
      <c r="G100" s="39">
        <v>17.7</v>
      </c>
      <c r="H100" s="43">
        <v>3.13</v>
      </c>
      <c r="I100" s="43">
        <v>124.11</v>
      </c>
      <c r="J100" s="36">
        <v>47.1</v>
      </c>
      <c r="K100" s="36">
        <v>33.950000000000003</v>
      </c>
      <c r="L100" s="36">
        <v>2.5</v>
      </c>
      <c r="M100" s="36">
        <v>4.5</v>
      </c>
      <c r="N100" s="37">
        <v>2.4</v>
      </c>
      <c r="O100" s="40">
        <v>12.3</v>
      </c>
      <c r="P100" s="38">
        <v>2.36</v>
      </c>
      <c r="Q100" s="32">
        <v>4.84</v>
      </c>
      <c r="R100" s="32">
        <v>6.5</v>
      </c>
      <c r="S100" s="32">
        <v>8.1</v>
      </c>
      <c r="T100" s="32">
        <v>102.6</v>
      </c>
      <c r="U100" s="32">
        <v>26</v>
      </c>
      <c r="V100" s="43">
        <f t="shared" si="2"/>
        <v>20.83</v>
      </c>
    </row>
    <row r="101" spans="1:22">
      <c r="A101" s="50">
        <v>40762</v>
      </c>
      <c r="B101" s="39">
        <v>8.85</v>
      </c>
      <c r="C101" s="39">
        <v>29.89</v>
      </c>
      <c r="D101" s="39">
        <v>26</v>
      </c>
      <c r="E101"/>
      <c r="F101" s="43">
        <v>16.27</v>
      </c>
      <c r="G101" s="39">
        <v>17.7</v>
      </c>
      <c r="H101" s="43">
        <v>3.13</v>
      </c>
      <c r="I101" s="43">
        <v>124.11</v>
      </c>
      <c r="J101" s="36">
        <v>109</v>
      </c>
      <c r="K101" s="36">
        <v>31.3</v>
      </c>
      <c r="L101" s="36">
        <v>5.4</v>
      </c>
      <c r="M101" s="36">
        <v>8</v>
      </c>
      <c r="N101" s="37">
        <v>4</v>
      </c>
      <c r="O101" s="40">
        <v>9.6999999999999993</v>
      </c>
      <c r="P101" s="38">
        <v>0.78</v>
      </c>
      <c r="Q101" s="32">
        <v>4.84</v>
      </c>
      <c r="R101" s="32">
        <v>16.5</v>
      </c>
      <c r="S101" s="32">
        <v>8.1</v>
      </c>
      <c r="T101" s="32">
        <v>156.80000000000001</v>
      </c>
      <c r="U101" s="32">
        <v>26</v>
      </c>
      <c r="V101" s="43">
        <f t="shared" si="2"/>
        <v>20.83</v>
      </c>
    </row>
    <row r="102" spans="1:22">
      <c r="A102" s="50">
        <v>40763</v>
      </c>
      <c r="B102" s="39">
        <v>20.100000000000001</v>
      </c>
      <c r="C102" s="39">
        <v>237.57</v>
      </c>
      <c r="D102" s="39">
        <v>198.75</v>
      </c>
      <c r="E102"/>
      <c r="F102" s="43">
        <v>109.64</v>
      </c>
      <c r="G102" s="39">
        <v>126.62</v>
      </c>
      <c r="H102" s="43">
        <v>74.48</v>
      </c>
      <c r="I102" s="43">
        <v>2659</v>
      </c>
      <c r="J102" s="36">
        <v>109</v>
      </c>
      <c r="K102" s="36">
        <v>31.3</v>
      </c>
      <c r="L102" s="36">
        <v>2.5</v>
      </c>
      <c r="M102" s="36">
        <v>1.6</v>
      </c>
      <c r="N102" s="37">
        <v>6.1</v>
      </c>
      <c r="O102" s="40">
        <v>13.7</v>
      </c>
      <c r="P102" s="38">
        <v>0.78</v>
      </c>
      <c r="Q102" s="32">
        <v>4.84</v>
      </c>
      <c r="R102" s="32">
        <v>16.5</v>
      </c>
      <c r="S102" s="32">
        <v>10</v>
      </c>
      <c r="T102" s="32">
        <v>156.80000000000001</v>
      </c>
      <c r="U102" s="32">
        <v>934.5</v>
      </c>
      <c r="V102" s="43">
        <f t="shared" si="2"/>
        <v>201.10000000000002</v>
      </c>
    </row>
    <row r="103" spans="1:22">
      <c r="A103" s="50">
        <v>40764</v>
      </c>
      <c r="B103" s="39">
        <v>22.55</v>
      </c>
      <c r="C103" s="39">
        <v>306.5</v>
      </c>
      <c r="D103" s="39">
        <v>179.25</v>
      </c>
      <c r="E103" s="55"/>
      <c r="F103" s="43">
        <v>323.5</v>
      </c>
      <c r="G103" s="39">
        <v>133.47</v>
      </c>
      <c r="H103" s="43">
        <v>100.19</v>
      </c>
      <c r="I103" s="43">
        <v>2803</v>
      </c>
      <c r="J103" s="36">
        <v>109</v>
      </c>
      <c r="K103" s="36">
        <v>31.3</v>
      </c>
      <c r="L103" s="36">
        <v>2.5</v>
      </c>
      <c r="M103" s="36">
        <v>1.6</v>
      </c>
      <c r="N103" s="37">
        <v>3.6</v>
      </c>
      <c r="O103" s="40">
        <v>7</v>
      </c>
      <c r="P103" s="38">
        <v>0.78</v>
      </c>
      <c r="Q103" s="32">
        <v>10</v>
      </c>
      <c r="R103" s="32">
        <v>5.5</v>
      </c>
      <c r="S103" s="32">
        <v>10</v>
      </c>
      <c r="T103" s="32">
        <v>156.80000000000001</v>
      </c>
      <c r="U103" s="32">
        <v>934.5</v>
      </c>
      <c r="V103" s="43">
        <f t="shared" si="2"/>
        <v>233.66</v>
      </c>
    </row>
    <row r="104" spans="1:22">
      <c r="A104" s="50">
        <v>40765</v>
      </c>
      <c r="B104" s="39">
        <v>11.27</v>
      </c>
      <c r="C104" s="39">
        <v>269.29000000000002</v>
      </c>
      <c r="D104" s="39">
        <v>231.5</v>
      </c>
      <c r="E104" s="55">
        <v>0</v>
      </c>
      <c r="F104" s="43">
        <v>115.29</v>
      </c>
      <c r="G104" s="39">
        <v>137.43</v>
      </c>
      <c r="H104" s="43">
        <v>71.95</v>
      </c>
      <c r="I104" s="43">
        <v>2886</v>
      </c>
      <c r="J104" s="36">
        <v>80.7</v>
      </c>
      <c r="K104" s="36">
        <v>48.8</v>
      </c>
      <c r="L104" s="36">
        <v>2.5</v>
      </c>
      <c r="M104" s="36">
        <v>1.6</v>
      </c>
      <c r="N104" s="37">
        <v>3.6</v>
      </c>
      <c r="O104" s="40">
        <v>13.5</v>
      </c>
      <c r="P104" s="38">
        <v>1.1000000000000001</v>
      </c>
      <c r="Q104" s="32">
        <v>10</v>
      </c>
      <c r="R104" s="32">
        <v>5.5</v>
      </c>
      <c r="S104" s="32">
        <v>10</v>
      </c>
      <c r="T104" s="32">
        <v>301.69</v>
      </c>
      <c r="U104" s="32">
        <v>73.61</v>
      </c>
      <c r="V104" s="43">
        <f t="shared" si="2"/>
        <v>209.38</v>
      </c>
    </row>
    <row r="105" spans="1:22">
      <c r="A105" s="50">
        <v>40766</v>
      </c>
      <c r="B105" s="39">
        <v>25.09</v>
      </c>
      <c r="C105" s="39">
        <v>221</v>
      </c>
      <c r="D105" s="39">
        <v>110.33</v>
      </c>
      <c r="E105"/>
      <c r="F105" s="43">
        <v>101.33</v>
      </c>
      <c r="G105" s="39">
        <v>102.6</v>
      </c>
      <c r="H105" s="43">
        <v>29</v>
      </c>
      <c r="I105" s="43">
        <v>2155</v>
      </c>
      <c r="J105" s="36">
        <v>44.5</v>
      </c>
      <c r="K105" s="36">
        <v>14.2</v>
      </c>
      <c r="L105" s="36">
        <v>3.5</v>
      </c>
      <c r="M105" s="36">
        <v>4.5</v>
      </c>
      <c r="N105" s="37">
        <v>3.6</v>
      </c>
      <c r="O105" s="40">
        <v>6.4</v>
      </c>
      <c r="P105" s="38">
        <v>1.77</v>
      </c>
      <c r="Q105" s="32">
        <v>9.68</v>
      </c>
      <c r="R105" s="32">
        <v>5.5</v>
      </c>
      <c r="S105" s="32">
        <v>8.6999999999999993</v>
      </c>
      <c r="T105" s="32">
        <v>301.69</v>
      </c>
      <c r="U105" s="32">
        <v>73.61</v>
      </c>
      <c r="V105" s="43">
        <f t="shared" si="2"/>
        <v>131.6</v>
      </c>
    </row>
    <row r="106" spans="1:22">
      <c r="A106" s="50">
        <v>40767</v>
      </c>
      <c r="B106" s="39">
        <v>8.0299999999999994</v>
      </c>
      <c r="C106" s="39">
        <v>41.89</v>
      </c>
      <c r="D106" s="39">
        <v>68.92</v>
      </c>
      <c r="E106"/>
      <c r="F106" s="43">
        <v>44.98</v>
      </c>
      <c r="G106" s="39">
        <v>49.54</v>
      </c>
      <c r="H106" s="43">
        <v>8.19</v>
      </c>
      <c r="I106" s="43">
        <v>1040.33</v>
      </c>
      <c r="J106" s="56">
        <f>(D106+C106+B106)/3</f>
        <v>39.613333333333337</v>
      </c>
      <c r="K106" s="36">
        <f>(34.3+6.8+6.9)/3</f>
        <v>15.999999999999998</v>
      </c>
      <c r="L106" s="36">
        <v>5.4</v>
      </c>
      <c r="M106" s="36">
        <v>5.6</v>
      </c>
      <c r="N106" s="37">
        <v>2.2000000000000002</v>
      </c>
      <c r="O106" s="40">
        <v>6.4</v>
      </c>
      <c r="P106" s="38">
        <v>1.45</v>
      </c>
      <c r="Q106" s="32">
        <v>9.68</v>
      </c>
      <c r="R106" s="32">
        <v>3.4</v>
      </c>
      <c r="S106" s="32">
        <v>8.6999999999999993</v>
      </c>
      <c r="T106" s="32">
        <v>103.8</v>
      </c>
      <c r="U106" s="32">
        <v>19.97</v>
      </c>
      <c r="V106" s="43">
        <f t="shared" si="2"/>
        <v>57.73</v>
      </c>
    </row>
    <row r="107" spans="1:22">
      <c r="A107" s="50">
        <v>40768</v>
      </c>
      <c r="B107" s="39">
        <v>8.0299999999999994</v>
      </c>
      <c r="C107" s="39">
        <v>41.89</v>
      </c>
      <c r="D107" s="39">
        <v>68.92</v>
      </c>
      <c r="E107"/>
      <c r="F107" s="43">
        <v>44.98</v>
      </c>
      <c r="G107" s="39">
        <v>49.54</v>
      </c>
      <c r="H107" s="43">
        <v>8.19</v>
      </c>
      <c r="I107" s="43">
        <v>1040.33</v>
      </c>
      <c r="J107" s="36">
        <v>18.3</v>
      </c>
      <c r="K107" s="36">
        <v>3.4</v>
      </c>
      <c r="L107" s="36">
        <v>10.199999999999999</v>
      </c>
      <c r="M107" s="36">
        <v>11.5</v>
      </c>
      <c r="N107" s="37">
        <v>2.9</v>
      </c>
      <c r="O107" s="40">
        <v>6.4</v>
      </c>
      <c r="P107" s="38">
        <v>1.28</v>
      </c>
      <c r="Q107" s="32">
        <v>48.6</v>
      </c>
      <c r="R107" s="32">
        <v>3.4</v>
      </c>
      <c r="S107" s="32">
        <v>10.8</v>
      </c>
      <c r="T107" s="32">
        <v>103.8</v>
      </c>
      <c r="U107" s="32">
        <v>19.97</v>
      </c>
      <c r="V107" s="43">
        <f t="shared" si="2"/>
        <v>57.73</v>
      </c>
    </row>
    <row r="108" spans="1:22">
      <c r="A108" s="50">
        <v>40769</v>
      </c>
      <c r="B108" s="39">
        <v>8.0299999999999994</v>
      </c>
      <c r="C108" s="39">
        <v>41.89</v>
      </c>
      <c r="D108" s="39">
        <v>68.92</v>
      </c>
      <c r="E108"/>
      <c r="F108" s="43">
        <v>44.98</v>
      </c>
      <c r="G108" s="39">
        <v>49.54</v>
      </c>
      <c r="H108" s="43">
        <v>8.19</v>
      </c>
      <c r="I108" s="43">
        <v>1040.33</v>
      </c>
      <c r="J108" s="36">
        <v>23.4</v>
      </c>
      <c r="K108" s="36">
        <v>2.2999999999999998</v>
      </c>
      <c r="L108" s="36">
        <v>7</v>
      </c>
      <c r="M108" s="36">
        <v>5.2</v>
      </c>
      <c r="N108" s="37">
        <v>3.5</v>
      </c>
      <c r="O108" s="40">
        <v>12.9</v>
      </c>
      <c r="P108" s="38">
        <v>1.28</v>
      </c>
      <c r="Q108" s="32">
        <v>48.6</v>
      </c>
      <c r="R108" s="32">
        <v>5.6</v>
      </c>
      <c r="S108" s="32">
        <v>10.8</v>
      </c>
      <c r="T108" s="32">
        <v>49.51</v>
      </c>
      <c r="U108" s="32">
        <v>19.97</v>
      </c>
      <c r="V108" s="43">
        <f t="shared" si="2"/>
        <v>57.73</v>
      </c>
    </row>
    <row r="109" spans="1:22">
      <c r="A109" s="50">
        <v>40770</v>
      </c>
      <c r="B109" s="39">
        <v>15.8</v>
      </c>
      <c r="C109" s="39">
        <v>95.33</v>
      </c>
      <c r="D109" s="39">
        <v>108</v>
      </c>
      <c r="E109"/>
      <c r="F109" s="43">
        <v>45.63</v>
      </c>
      <c r="G109" s="39">
        <v>58.1</v>
      </c>
      <c r="H109" s="43">
        <v>3.7</v>
      </c>
      <c r="I109" s="43">
        <v>1162</v>
      </c>
      <c r="J109" s="36">
        <v>23.4</v>
      </c>
      <c r="K109" s="36">
        <v>2.2999999999999998</v>
      </c>
      <c r="L109" s="36">
        <v>1.3</v>
      </c>
      <c r="M109" s="36">
        <v>0.2</v>
      </c>
      <c r="N109" s="37">
        <v>1.8</v>
      </c>
      <c r="O109" s="40">
        <v>6.3</v>
      </c>
      <c r="P109" s="38">
        <v>1.28</v>
      </c>
      <c r="Q109" s="32">
        <v>48.6</v>
      </c>
      <c r="R109" s="32">
        <v>5.6</v>
      </c>
      <c r="S109" s="32">
        <v>4.4000000000000004</v>
      </c>
      <c r="T109" s="32">
        <v>49.51</v>
      </c>
      <c r="U109" s="32">
        <v>27.95</v>
      </c>
      <c r="V109" s="43">
        <f t="shared" si="2"/>
        <v>61.800000000000004</v>
      </c>
    </row>
    <row r="110" spans="1:22">
      <c r="A110" s="50">
        <v>40771</v>
      </c>
      <c r="B110" s="39">
        <v>18.09</v>
      </c>
      <c r="C110" s="39">
        <v>180.43</v>
      </c>
      <c r="D110" s="39">
        <v>86.25</v>
      </c>
      <c r="E110"/>
      <c r="F110" s="43">
        <v>81.22</v>
      </c>
      <c r="G110" s="39">
        <v>82.14</v>
      </c>
      <c r="H110" s="43">
        <v>5.95</v>
      </c>
      <c r="I110" s="43">
        <v>1807</v>
      </c>
      <c r="J110" s="36">
        <v>23.4</v>
      </c>
      <c r="K110" s="36">
        <v>2.2999999999999998</v>
      </c>
      <c r="L110" s="36">
        <v>1.3</v>
      </c>
      <c r="M110" s="36">
        <v>0.2</v>
      </c>
      <c r="N110" s="37">
        <v>2.5</v>
      </c>
      <c r="O110" s="40">
        <v>14.4</v>
      </c>
      <c r="P110" s="38">
        <v>5.2</v>
      </c>
      <c r="Q110" s="32">
        <v>4.78</v>
      </c>
      <c r="R110" s="32">
        <v>3.6</v>
      </c>
      <c r="S110" s="32">
        <v>4.4000000000000004</v>
      </c>
      <c r="T110" s="32">
        <v>49.51</v>
      </c>
      <c r="U110" s="32">
        <v>27.95</v>
      </c>
      <c r="V110" s="43">
        <f t="shared" si="2"/>
        <v>88.09</v>
      </c>
    </row>
    <row r="111" spans="1:22">
      <c r="A111" s="50">
        <v>40772</v>
      </c>
      <c r="B111" s="39">
        <v>12.55</v>
      </c>
      <c r="C111" s="39">
        <v>99.86</v>
      </c>
      <c r="D111" s="39">
        <v>111.25</v>
      </c>
      <c r="E111" s="55">
        <v>0</v>
      </c>
      <c r="F111" s="43">
        <v>46.5</v>
      </c>
      <c r="G111" s="39">
        <v>58.27</v>
      </c>
      <c r="H111" s="43">
        <v>9.64</v>
      </c>
      <c r="I111" s="43">
        <v>1282</v>
      </c>
      <c r="J111" s="36">
        <v>23.4</v>
      </c>
      <c r="K111" s="36">
        <v>2.2999999999999998</v>
      </c>
      <c r="L111" s="36">
        <v>1.3</v>
      </c>
      <c r="M111" s="36">
        <v>0.2</v>
      </c>
      <c r="N111" s="37">
        <v>2.5</v>
      </c>
      <c r="O111" s="40">
        <v>11.9</v>
      </c>
      <c r="P111" s="38">
        <v>6.3</v>
      </c>
      <c r="Q111" s="32">
        <v>4.78</v>
      </c>
      <c r="R111" s="32">
        <v>3.6</v>
      </c>
      <c r="S111" s="32">
        <v>4.4000000000000004</v>
      </c>
      <c r="T111" s="32">
        <v>49.51</v>
      </c>
      <c r="U111" s="32">
        <v>524.5</v>
      </c>
      <c r="V111" s="43">
        <f t="shared" si="2"/>
        <v>67.91</v>
      </c>
    </row>
    <row r="112" spans="1:22">
      <c r="A112" s="50">
        <v>40773</v>
      </c>
      <c r="B112" s="39">
        <v>13.91</v>
      </c>
      <c r="C112" s="39">
        <v>93.29</v>
      </c>
      <c r="D112" s="39">
        <v>84</v>
      </c>
      <c r="E112"/>
      <c r="F112" s="43">
        <v>44.78</v>
      </c>
      <c r="G112" s="39">
        <v>52.82</v>
      </c>
      <c r="H112" s="43">
        <v>3.64</v>
      </c>
      <c r="I112" s="43">
        <v>1162</v>
      </c>
      <c r="J112" s="36">
        <v>52.9</v>
      </c>
      <c r="K112" s="36">
        <v>9.5</v>
      </c>
      <c r="L112" s="36">
        <v>1.7</v>
      </c>
      <c r="M112" s="36">
        <v>0.5</v>
      </c>
      <c r="N112" s="37">
        <v>2.5</v>
      </c>
      <c r="O112" s="40">
        <v>2.57</v>
      </c>
      <c r="P112" s="38">
        <v>4.04</v>
      </c>
      <c r="Q112" s="32">
        <v>14.3</v>
      </c>
      <c r="R112" s="32">
        <v>3.6</v>
      </c>
      <c r="S112" s="32">
        <v>7.16</v>
      </c>
      <c r="T112" s="32">
        <v>136.1</v>
      </c>
      <c r="U112" s="32">
        <v>524.5</v>
      </c>
      <c r="V112" s="43">
        <f t="shared" si="2"/>
        <v>56.46</v>
      </c>
    </row>
    <row r="113" spans="1:22">
      <c r="A113" s="50">
        <v>40774</v>
      </c>
      <c r="B113" s="39">
        <v>10.67</v>
      </c>
      <c r="C113" s="39">
        <v>94</v>
      </c>
      <c r="D113" s="39">
        <v>28</v>
      </c>
      <c r="E113"/>
      <c r="F113" s="43">
        <v>41.92</v>
      </c>
      <c r="G113" s="39">
        <v>39.130000000000003</v>
      </c>
      <c r="H113" s="43">
        <v>3.75</v>
      </c>
      <c r="I113" s="43">
        <v>782.67</v>
      </c>
      <c r="J113" s="36">
        <v>27.3</v>
      </c>
      <c r="K113" s="36">
        <v>2.9</v>
      </c>
      <c r="L113" s="36">
        <v>5.5</v>
      </c>
      <c r="M113" s="36">
        <v>1.4</v>
      </c>
      <c r="N113" s="37">
        <v>12.2</v>
      </c>
      <c r="O113" s="40">
        <v>2.57</v>
      </c>
      <c r="P113" s="38">
        <v>9.8000000000000007</v>
      </c>
      <c r="Q113" s="32">
        <v>14.3</v>
      </c>
      <c r="R113" s="32">
        <v>14.3</v>
      </c>
      <c r="S113" s="32">
        <v>7.16</v>
      </c>
      <c r="T113" s="32">
        <v>109.7</v>
      </c>
      <c r="U113" s="32">
        <v>21.7</v>
      </c>
      <c r="V113" s="43">
        <f t="shared" si="2"/>
        <v>42.88</v>
      </c>
    </row>
    <row r="114" spans="1:22">
      <c r="A114" s="50">
        <v>40775</v>
      </c>
      <c r="B114" s="39">
        <v>10.67</v>
      </c>
      <c r="C114" s="39">
        <v>94</v>
      </c>
      <c r="D114" s="39">
        <v>28</v>
      </c>
      <c r="E114"/>
      <c r="F114" s="43">
        <v>41.92</v>
      </c>
      <c r="G114" s="39">
        <v>39.130000000000003</v>
      </c>
      <c r="H114" s="43">
        <v>3.75</v>
      </c>
      <c r="I114" s="43">
        <v>782.67</v>
      </c>
      <c r="J114" s="36">
        <v>37.9</v>
      </c>
      <c r="K114" s="36">
        <v>3.3</v>
      </c>
      <c r="L114" s="36">
        <v>1.3</v>
      </c>
      <c r="M114" s="36">
        <v>0.05</v>
      </c>
      <c r="N114" s="37">
        <v>21.9</v>
      </c>
      <c r="O114" s="40">
        <v>2.57</v>
      </c>
      <c r="P114" s="38">
        <v>17.95</v>
      </c>
      <c r="Q114" s="32"/>
      <c r="R114" s="32">
        <v>14.3</v>
      </c>
      <c r="S114" s="32">
        <v>1.3</v>
      </c>
      <c r="T114" s="32">
        <v>109.7</v>
      </c>
      <c r="U114" s="32">
        <v>21.7</v>
      </c>
      <c r="V114" s="43">
        <f t="shared" si="2"/>
        <v>42.88</v>
      </c>
    </row>
    <row r="115" spans="1:22">
      <c r="A115" s="50">
        <v>40776</v>
      </c>
      <c r="B115" s="39">
        <v>10.67</v>
      </c>
      <c r="C115" s="39">
        <v>94</v>
      </c>
      <c r="D115" s="39">
        <v>28</v>
      </c>
      <c r="E115"/>
      <c r="F115" s="43">
        <v>41.92</v>
      </c>
      <c r="G115" s="39">
        <v>39.130000000000003</v>
      </c>
      <c r="H115" s="43">
        <v>3.75</v>
      </c>
      <c r="I115" s="43">
        <v>782.67</v>
      </c>
      <c r="J115" s="36">
        <v>40.299999999999997</v>
      </c>
      <c r="K115" s="36">
        <v>26.2</v>
      </c>
      <c r="L115" s="36">
        <v>2.7</v>
      </c>
      <c r="M115" s="36">
        <v>0.2</v>
      </c>
      <c r="N115" s="37">
        <v>7.5</v>
      </c>
      <c r="O115" s="40">
        <v>1.2</v>
      </c>
      <c r="P115" s="38">
        <v>5.0999999999999996</v>
      </c>
      <c r="Q115" s="32"/>
      <c r="R115" s="32">
        <v>11.9</v>
      </c>
      <c r="S115" s="32">
        <v>1.3</v>
      </c>
      <c r="T115" s="32">
        <v>73.099999999999994</v>
      </c>
      <c r="U115" s="32">
        <v>21.7</v>
      </c>
      <c r="V115" s="43">
        <f t="shared" si="2"/>
        <v>42.88</v>
      </c>
    </row>
    <row r="116" spans="1:22">
      <c r="A116" s="50">
        <v>40777</v>
      </c>
      <c r="B116" s="39">
        <v>14.2</v>
      </c>
      <c r="C116" s="39">
        <v>32</v>
      </c>
      <c r="D116" s="39">
        <v>44</v>
      </c>
      <c r="E116"/>
      <c r="F116" s="43">
        <v>20.13</v>
      </c>
      <c r="G116" s="39">
        <v>25.16</v>
      </c>
      <c r="H116" s="43">
        <v>2</v>
      </c>
      <c r="I116" s="43">
        <v>478</v>
      </c>
      <c r="J116" s="36">
        <v>40.299999999999997</v>
      </c>
      <c r="K116" s="36">
        <v>26.2</v>
      </c>
      <c r="L116" s="36">
        <v>2.2999999999999998</v>
      </c>
      <c r="M116" s="36">
        <v>0.7</v>
      </c>
      <c r="N116" s="37">
        <v>13.3</v>
      </c>
      <c r="O116" s="40">
        <v>3.7</v>
      </c>
      <c r="P116" s="38">
        <v>5.0999999999999996</v>
      </c>
      <c r="Q116" s="32"/>
      <c r="R116" s="32">
        <v>11.9</v>
      </c>
      <c r="S116" s="32">
        <v>5</v>
      </c>
      <c r="T116" s="32">
        <v>74.099999999999994</v>
      </c>
      <c r="U116" s="32">
        <v>36.9</v>
      </c>
      <c r="V116" s="43">
        <f t="shared" si="2"/>
        <v>27.16</v>
      </c>
    </row>
    <row r="117" spans="1:22">
      <c r="A117" s="50">
        <v>40778</v>
      </c>
      <c r="B117" s="39">
        <v>19.36</v>
      </c>
      <c r="C117" s="39">
        <v>143.86000000000001</v>
      </c>
      <c r="D117" s="39">
        <v>76.75</v>
      </c>
      <c r="E117"/>
      <c r="F117" s="43">
        <v>67.78</v>
      </c>
      <c r="G117" s="39">
        <v>69.41</v>
      </c>
      <c r="H117" s="43">
        <v>5.27</v>
      </c>
      <c r="I117" s="43">
        <v>1527</v>
      </c>
      <c r="J117" s="36">
        <v>40.299999999999997</v>
      </c>
      <c r="K117" s="36">
        <v>26.2</v>
      </c>
      <c r="L117" s="36">
        <v>2.2999999999999998</v>
      </c>
      <c r="M117" s="36">
        <v>0.7</v>
      </c>
      <c r="N117" s="37">
        <v>13.3</v>
      </c>
      <c r="O117" s="40">
        <v>10.7</v>
      </c>
      <c r="P117" s="38">
        <v>5.0999999999999996</v>
      </c>
      <c r="Q117" s="32"/>
      <c r="R117" s="32">
        <v>11.9</v>
      </c>
      <c r="S117" s="32">
        <v>5</v>
      </c>
      <c r="T117" s="32">
        <v>75.099999999999994</v>
      </c>
      <c r="U117" s="32">
        <v>36.9</v>
      </c>
      <c r="V117" s="43">
        <f t="shared" si="2"/>
        <v>74.679999999999993</v>
      </c>
    </row>
    <row r="118" spans="1:22">
      <c r="A118" s="50">
        <v>40779</v>
      </c>
      <c r="B118" s="39">
        <v>13.2</v>
      </c>
      <c r="C118" s="39">
        <v>82</v>
      </c>
      <c r="D118" s="39">
        <v>64.5</v>
      </c>
      <c r="E118"/>
      <c r="F118" s="43">
        <v>39</v>
      </c>
      <c r="G118" s="39">
        <v>44.1</v>
      </c>
      <c r="H118" s="43">
        <v>7.65</v>
      </c>
      <c r="I118" s="43">
        <v>882</v>
      </c>
      <c r="J118" s="36">
        <v>67.760000000000005</v>
      </c>
      <c r="K118" s="36">
        <v>49.8</v>
      </c>
      <c r="L118" s="36">
        <v>2.2999999999999998</v>
      </c>
      <c r="M118" s="36">
        <v>0.7</v>
      </c>
      <c r="N118" s="37">
        <v>13.3</v>
      </c>
      <c r="O118" s="40">
        <v>11.8</v>
      </c>
      <c r="P118" s="38">
        <v>5.0999999999999996</v>
      </c>
      <c r="Q118" s="32"/>
      <c r="R118" s="32">
        <v>11.9</v>
      </c>
      <c r="S118" s="32">
        <v>5</v>
      </c>
      <c r="T118" s="32">
        <v>70.099999999999994</v>
      </c>
      <c r="U118" s="32">
        <v>34.75</v>
      </c>
      <c r="V118" s="43">
        <f t="shared" si="2"/>
        <v>51.75</v>
      </c>
    </row>
    <row r="119" spans="1:22">
      <c r="A119" s="50">
        <v>40780</v>
      </c>
      <c r="B119" s="39">
        <v>14</v>
      </c>
      <c r="C119" s="39">
        <v>91.14</v>
      </c>
      <c r="D119" s="39">
        <v>98.5</v>
      </c>
      <c r="E119" s="55"/>
      <c r="F119" s="43">
        <v>45.76</v>
      </c>
      <c r="G119" s="39">
        <v>55.81</v>
      </c>
      <c r="H119" s="43">
        <v>13.33</v>
      </c>
      <c r="I119" s="43">
        <v>1172</v>
      </c>
      <c r="J119" s="36">
        <v>107.9</v>
      </c>
      <c r="K119" s="36">
        <v>92.3</v>
      </c>
      <c r="L119" s="36">
        <v>5.7</v>
      </c>
      <c r="M119" s="36">
        <v>0.8</v>
      </c>
      <c r="N119" s="37">
        <v>13.3</v>
      </c>
      <c r="O119" s="40">
        <v>8.4499999999999993</v>
      </c>
      <c r="P119" s="38">
        <v>5.0999999999999996</v>
      </c>
      <c r="Q119" s="32"/>
      <c r="R119" s="32">
        <v>11.9</v>
      </c>
      <c r="S119" s="32">
        <v>4.4000000000000004</v>
      </c>
      <c r="T119" s="32">
        <v>70.099999999999994</v>
      </c>
      <c r="U119" s="32">
        <v>34.75</v>
      </c>
      <c r="V119" s="43">
        <f t="shared" si="2"/>
        <v>69.14</v>
      </c>
    </row>
    <row r="120" spans="1:22">
      <c r="A120" s="50">
        <v>40781</v>
      </c>
      <c r="B120" s="39">
        <v>13.75</v>
      </c>
      <c r="C120" s="39">
        <v>39.24</v>
      </c>
      <c r="D120" s="39">
        <v>30.75</v>
      </c>
      <c r="E120" s="55"/>
      <c r="F120" s="43">
        <v>21.55</v>
      </c>
      <c r="G120" s="39">
        <v>23.3</v>
      </c>
      <c r="H120" s="43">
        <v>4.29</v>
      </c>
      <c r="I120" s="43">
        <v>535.16</v>
      </c>
      <c r="J120" s="36">
        <v>40.1</v>
      </c>
      <c r="K120" s="36">
        <v>29.3</v>
      </c>
      <c r="L120" s="36">
        <v>2.6</v>
      </c>
      <c r="M120" s="36">
        <v>1.4</v>
      </c>
      <c r="N120" s="37">
        <v>15</v>
      </c>
      <c r="O120" s="40">
        <v>8.4499999999999993</v>
      </c>
      <c r="P120" s="38">
        <v>3.9</v>
      </c>
      <c r="Q120" s="32"/>
      <c r="S120" s="32">
        <v>4.4000000000000004</v>
      </c>
      <c r="U120" s="32">
        <v>38.119999999999997</v>
      </c>
      <c r="V120" s="43">
        <f t="shared" si="2"/>
        <v>27.59</v>
      </c>
    </row>
    <row r="121" spans="1:22">
      <c r="A121" s="50">
        <v>40782</v>
      </c>
      <c r="B121" s="39">
        <v>13.75</v>
      </c>
      <c r="C121" s="39">
        <v>39.24</v>
      </c>
      <c r="D121" s="39">
        <v>30.75</v>
      </c>
      <c r="E121"/>
      <c r="F121" s="43">
        <v>21.55</v>
      </c>
      <c r="G121" s="39">
        <v>23.3</v>
      </c>
      <c r="H121" s="43">
        <v>4.29</v>
      </c>
      <c r="I121" s="43">
        <v>535.16</v>
      </c>
      <c r="J121" s="36">
        <v>54.4</v>
      </c>
      <c r="K121" s="36">
        <v>60.4</v>
      </c>
      <c r="L121" s="36">
        <v>2.6</v>
      </c>
      <c r="M121" s="36">
        <v>1.4</v>
      </c>
      <c r="N121" s="37">
        <v>18.7</v>
      </c>
      <c r="O121" s="40">
        <v>8.4499999999999993</v>
      </c>
      <c r="P121" s="38">
        <v>3.1</v>
      </c>
      <c r="Q121" s="32"/>
      <c r="S121" s="32">
        <v>5.5</v>
      </c>
      <c r="U121" s="32">
        <v>38.119999999999997</v>
      </c>
      <c r="V121" s="43">
        <f t="shared" si="2"/>
        <v>27.59</v>
      </c>
    </row>
    <row r="122" spans="1:22">
      <c r="A122" s="50">
        <v>40783</v>
      </c>
      <c r="B122" s="39">
        <v>13.75</v>
      </c>
      <c r="C122" s="39">
        <v>39.24</v>
      </c>
      <c r="D122" s="39">
        <v>30.75</v>
      </c>
      <c r="E122" s="55"/>
      <c r="F122" s="43">
        <v>21.55</v>
      </c>
      <c r="G122" s="39">
        <v>23.3</v>
      </c>
      <c r="H122" s="43">
        <v>4.29</v>
      </c>
      <c r="I122" s="43">
        <v>535.16</v>
      </c>
      <c r="J122" s="57">
        <v>83.9</v>
      </c>
      <c r="K122" s="36"/>
      <c r="L122" s="36">
        <v>2</v>
      </c>
      <c r="M122" s="36">
        <v>0.95</v>
      </c>
      <c r="N122" s="37">
        <v>13.5</v>
      </c>
      <c r="O122" s="40">
        <v>5.5</v>
      </c>
      <c r="P122" s="38">
        <v>2.7</v>
      </c>
      <c r="Q122" s="32"/>
      <c r="S122" s="32">
        <v>5.5</v>
      </c>
      <c r="T122" s="32">
        <v>407.4</v>
      </c>
      <c r="U122" s="32">
        <v>38.119999999999997</v>
      </c>
      <c r="V122" s="43">
        <f t="shared" si="2"/>
        <v>27.59</v>
      </c>
    </row>
    <row r="123" spans="1:22">
      <c r="A123" s="50">
        <v>40784</v>
      </c>
      <c r="B123" s="39">
        <v>3.3</v>
      </c>
      <c r="C123" s="39">
        <v>13.14</v>
      </c>
      <c r="D123" s="39">
        <v>12.5</v>
      </c>
      <c r="E123" s="55">
        <v>0</v>
      </c>
      <c r="F123" s="43">
        <v>7.35</v>
      </c>
      <c r="G123" s="39">
        <v>8.33</v>
      </c>
      <c r="H123" s="43">
        <v>2.9</v>
      </c>
      <c r="I123" s="43">
        <v>175</v>
      </c>
      <c r="J123" s="57">
        <v>83.9</v>
      </c>
      <c r="K123" s="36"/>
      <c r="L123" s="36">
        <v>1.6</v>
      </c>
      <c r="M123" s="36">
        <v>2</v>
      </c>
      <c r="N123" s="37">
        <v>7.9</v>
      </c>
      <c r="O123" s="40">
        <v>5.95</v>
      </c>
      <c r="P123" s="38">
        <v>2.7</v>
      </c>
      <c r="Q123" s="32"/>
      <c r="S123" s="32">
        <v>2.2400000000000002</v>
      </c>
      <c r="T123" s="32">
        <v>407.4</v>
      </c>
      <c r="U123" s="32">
        <v>20.32</v>
      </c>
      <c r="V123" s="43">
        <f t="shared" si="2"/>
        <v>11.23</v>
      </c>
    </row>
    <row r="124" spans="1:22">
      <c r="A124" s="50">
        <v>40785</v>
      </c>
      <c r="B124" s="39">
        <v>1.36</v>
      </c>
      <c r="C124" s="39">
        <v>5.14</v>
      </c>
      <c r="D124" s="39">
        <v>6.25</v>
      </c>
      <c r="E124"/>
      <c r="F124" s="43">
        <v>2.8</v>
      </c>
      <c r="G124" s="39">
        <v>3.45</v>
      </c>
      <c r="H124" s="43">
        <v>0.55000000000000004</v>
      </c>
      <c r="I124" s="43">
        <v>76</v>
      </c>
      <c r="J124" s="57">
        <v>83.9</v>
      </c>
      <c r="K124" s="36"/>
      <c r="L124" s="36">
        <v>1.6</v>
      </c>
      <c r="M124" s="36">
        <v>2</v>
      </c>
      <c r="N124" s="37">
        <v>15.1</v>
      </c>
      <c r="O124" s="40">
        <v>4.8600000000000003</v>
      </c>
      <c r="P124" s="38">
        <v>2.7</v>
      </c>
      <c r="Q124" s="32"/>
      <c r="S124" s="32">
        <v>2.2400000000000002</v>
      </c>
      <c r="T124" s="32">
        <v>407.4</v>
      </c>
      <c r="U124" s="32">
        <v>20.32</v>
      </c>
      <c r="V124" s="43">
        <f t="shared" si="2"/>
        <v>4</v>
      </c>
    </row>
    <row r="125" spans="1:22">
      <c r="A125" s="50">
        <v>40786</v>
      </c>
      <c r="B125" s="39">
        <v>2.9</v>
      </c>
      <c r="C125" s="39">
        <v>7.14</v>
      </c>
      <c r="D125" s="39">
        <v>7.5</v>
      </c>
      <c r="E125" s="55"/>
      <c r="F125" s="43">
        <v>4.5599999999999996</v>
      </c>
      <c r="G125" s="39">
        <v>5.09</v>
      </c>
      <c r="H125" s="43">
        <v>1.34</v>
      </c>
      <c r="I125" s="43">
        <v>112</v>
      </c>
      <c r="J125" s="36">
        <v>46</v>
      </c>
      <c r="K125" s="36">
        <v>27.6</v>
      </c>
      <c r="L125" s="36">
        <v>1.6</v>
      </c>
      <c r="M125" s="36">
        <v>2</v>
      </c>
      <c r="N125" s="37">
        <v>15.1</v>
      </c>
      <c r="O125" s="40">
        <v>4.5999999999999996</v>
      </c>
      <c r="P125" s="46"/>
      <c r="Q125" s="32"/>
      <c r="S125" s="32">
        <v>2.2400000000000002</v>
      </c>
      <c r="T125" s="32">
        <v>27.96</v>
      </c>
      <c r="U125" s="32">
        <v>20.32</v>
      </c>
      <c r="V125" s="43">
        <f t="shared" si="2"/>
        <v>6.43</v>
      </c>
    </row>
    <row r="126" spans="1:22">
      <c r="A126" s="50">
        <v>40787</v>
      </c>
      <c r="B126" s="39">
        <v>11.7</v>
      </c>
      <c r="C126" s="39">
        <v>33.43</v>
      </c>
      <c r="D126" s="39">
        <v>20</v>
      </c>
      <c r="E126" s="55"/>
      <c r="F126" s="43">
        <v>20.64</v>
      </c>
      <c r="G126" s="39">
        <v>20.5</v>
      </c>
      <c r="H126" s="43">
        <v>3.52</v>
      </c>
      <c r="I126" s="43">
        <v>431</v>
      </c>
      <c r="J126" s="36">
        <v>53.5</v>
      </c>
      <c r="K126" s="36">
        <v>26.4</v>
      </c>
      <c r="L126" s="36">
        <v>2.75</v>
      </c>
      <c r="M126" s="36">
        <v>0.65</v>
      </c>
      <c r="N126" s="37">
        <v>15.1</v>
      </c>
      <c r="O126" s="40">
        <v>6.7</v>
      </c>
      <c r="P126" s="46"/>
      <c r="Q126" s="32"/>
      <c r="S126" s="32">
        <v>8.5</v>
      </c>
      <c r="T126" s="32">
        <v>27.96</v>
      </c>
      <c r="U126" s="32">
        <v>10.72</v>
      </c>
      <c r="V126" s="43">
        <f t="shared" si="2"/>
        <v>24.02</v>
      </c>
    </row>
    <row r="127" spans="1:22">
      <c r="A127" s="50">
        <v>40788</v>
      </c>
      <c r="B127" s="39">
        <v>3.84</v>
      </c>
      <c r="C127" s="39">
        <v>13.04</v>
      </c>
      <c r="D127" s="39">
        <v>12.81</v>
      </c>
      <c r="E127"/>
      <c r="F127" s="43">
        <v>7.42</v>
      </c>
      <c r="G127" s="39">
        <v>8.4</v>
      </c>
      <c r="H127" s="43">
        <v>2.4300000000000002</v>
      </c>
      <c r="I127" s="43">
        <v>739</v>
      </c>
      <c r="J127" s="36">
        <v>31.6</v>
      </c>
      <c r="K127" s="36">
        <v>31.6</v>
      </c>
      <c r="L127" s="36">
        <v>2.75</v>
      </c>
      <c r="M127" s="36">
        <v>0.65</v>
      </c>
      <c r="N127" s="37">
        <v>15.1</v>
      </c>
      <c r="O127" s="40">
        <v>6.7</v>
      </c>
      <c r="P127" s="46"/>
      <c r="Q127" s="32"/>
      <c r="S127" s="32">
        <v>8.5</v>
      </c>
      <c r="T127" s="32">
        <v>27.96</v>
      </c>
      <c r="U127" s="32">
        <v>10.72</v>
      </c>
      <c r="V127" s="43">
        <f t="shared" si="2"/>
        <v>10.83</v>
      </c>
    </row>
    <row r="128" spans="1:22">
      <c r="A128" s="50">
        <v>40789</v>
      </c>
      <c r="B128" s="39">
        <v>3.84</v>
      </c>
      <c r="C128" s="39">
        <v>13.04</v>
      </c>
      <c r="D128" s="39">
        <v>12.81</v>
      </c>
      <c r="E128"/>
      <c r="F128" s="43">
        <v>7.42</v>
      </c>
      <c r="G128" s="39">
        <v>8.4</v>
      </c>
      <c r="H128" s="43">
        <v>2.4300000000000002</v>
      </c>
      <c r="I128" s="43">
        <v>739</v>
      </c>
      <c r="J128" s="36">
        <v>31.6</v>
      </c>
      <c r="K128" s="36">
        <v>31.6</v>
      </c>
      <c r="L128" s="36">
        <v>6.2</v>
      </c>
      <c r="M128" s="36">
        <v>1.2</v>
      </c>
      <c r="N128" s="44">
        <v>2.4</v>
      </c>
      <c r="O128" s="40">
        <v>6.7</v>
      </c>
      <c r="P128" s="46"/>
      <c r="Q128" s="32"/>
      <c r="S128" s="32">
        <v>8.5</v>
      </c>
      <c r="T128" s="32">
        <v>27.96</v>
      </c>
      <c r="U128" s="32">
        <v>10.72</v>
      </c>
      <c r="V128" s="43">
        <f t="shared" si="2"/>
        <v>10.83</v>
      </c>
    </row>
    <row r="129" spans="1:22">
      <c r="A129" s="50">
        <v>40790</v>
      </c>
      <c r="B129" s="39">
        <v>3.84</v>
      </c>
      <c r="C129" s="39">
        <v>13.04</v>
      </c>
      <c r="D129" s="39">
        <v>12.81</v>
      </c>
      <c r="E129"/>
      <c r="F129" s="43">
        <v>7.42</v>
      </c>
      <c r="G129" s="39">
        <v>8.4</v>
      </c>
      <c r="H129" s="43">
        <v>2.4300000000000002</v>
      </c>
      <c r="I129" s="43">
        <v>739</v>
      </c>
      <c r="J129" s="47">
        <v>9.15</v>
      </c>
      <c r="K129" s="47">
        <v>3.5</v>
      </c>
      <c r="L129" s="36">
        <v>3.9</v>
      </c>
      <c r="M129" s="36">
        <v>0.6</v>
      </c>
      <c r="N129" s="44">
        <v>3.1</v>
      </c>
      <c r="O129" s="40">
        <v>6.7</v>
      </c>
      <c r="P129" s="46"/>
      <c r="Q129" s="32"/>
      <c r="S129" s="32">
        <v>5</v>
      </c>
      <c r="T129" s="32">
        <v>27.96</v>
      </c>
      <c r="U129" s="32">
        <v>10.72</v>
      </c>
      <c r="V129" s="43">
        <f t="shared" si="2"/>
        <v>10.83</v>
      </c>
    </row>
    <row r="130" spans="1:22">
      <c r="A130" s="50">
        <v>40791</v>
      </c>
      <c r="B130" s="39">
        <v>3.84</v>
      </c>
      <c r="C130" s="39">
        <v>13.04</v>
      </c>
      <c r="D130" s="39">
        <v>12.81</v>
      </c>
      <c r="E130"/>
      <c r="F130" s="43">
        <v>7.42</v>
      </c>
      <c r="G130" s="39">
        <v>8.4</v>
      </c>
      <c r="H130" s="43">
        <v>2.4300000000000002</v>
      </c>
      <c r="I130" s="43">
        <v>739</v>
      </c>
      <c r="J130" s="47">
        <v>9.15</v>
      </c>
      <c r="K130" s="47">
        <v>3.5</v>
      </c>
      <c r="L130" s="36">
        <v>3.5</v>
      </c>
      <c r="M130" s="36">
        <v>1.1000000000000001</v>
      </c>
      <c r="N130" s="44">
        <v>3.5</v>
      </c>
      <c r="O130" s="40">
        <v>8.6</v>
      </c>
      <c r="S130" s="32">
        <v>5</v>
      </c>
      <c r="T130" s="32">
        <v>27.96</v>
      </c>
      <c r="U130" s="32">
        <v>10.72</v>
      </c>
      <c r="V130" s="43">
        <f t="shared" si="2"/>
        <v>10.83</v>
      </c>
    </row>
    <row r="131" spans="1:22">
      <c r="A131" s="50">
        <v>40792</v>
      </c>
      <c r="B131" s="32">
        <v>4.5</v>
      </c>
      <c r="C131" s="32">
        <v>8.8000000000000007</v>
      </c>
      <c r="D131" s="32">
        <v>13.5</v>
      </c>
      <c r="E131"/>
      <c r="F131" s="43">
        <v>6.44</v>
      </c>
      <c r="G131" s="39">
        <v>7.85</v>
      </c>
      <c r="H131" s="43">
        <v>6.1</v>
      </c>
      <c r="I131" s="43">
        <v>157</v>
      </c>
      <c r="J131" s="47">
        <v>9.15</v>
      </c>
      <c r="K131" s="47">
        <v>3.5</v>
      </c>
      <c r="L131" s="36">
        <v>3.5</v>
      </c>
      <c r="M131" s="36">
        <v>1.1000000000000001</v>
      </c>
      <c r="N131" s="36"/>
      <c r="O131" s="40">
        <v>5.86</v>
      </c>
      <c r="S131" s="32">
        <v>5</v>
      </c>
      <c r="T131" s="32">
        <v>27.96</v>
      </c>
      <c r="U131" s="32">
        <v>10.72</v>
      </c>
      <c r="V131" s="43">
        <f t="shared" si="2"/>
        <v>13.95</v>
      </c>
    </row>
    <row r="132" spans="1:22">
      <c r="A132" s="50">
        <v>40793</v>
      </c>
      <c r="B132" s="32">
        <v>3</v>
      </c>
      <c r="C132" s="32">
        <v>5</v>
      </c>
      <c r="D132" s="32">
        <v>6.5</v>
      </c>
      <c r="E132"/>
      <c r="F132" s="43">
        <v>3.7</v>
      </c>
      <c r="G132" s="39">
        <v>4.24</v>
      </c>
      <c r="H132" s="43">
        <v>1.95</v>
      </c>
      <c r="I132" s="43">
        <v>89</v>
      </c>
      <c r="J132" s="47">
        <v>9.15</v>
      </c>
      <c r="K132" s="47">
        <v>3.5</v>
      </c>
      <c r="L132" s="36">
        <v>3.5</v>
      </c>
      <c r="M132" s="36">
        <v>1.1000000000000001</v>
      </c>
      <c r="N132" s="36"/>
      <c r="O132" s="40">
        <v>8.86</v>
      </c>
      <c r="S132" s="32">
        <v>5</v>
      </c>
      <c r="T132" s="32">
        <v>27.96</v>
      </c>
      <c r="U132" s="32">
        <v>15.91</v>
      </c>
      <c r="V132" s="43">
        <f t="shared" si="2"/>
        <v>6.19</v>
      </c>
    </row>
    <row r="133" spans="1:22">
      <c r="A133" s="50">
        <v>40794</v>
      </c>
      <c r="B133" s="32">
        <v>2.9</v>
      </c>
      <c r="C133" s="32">
        <v>7.3</v>
      </c>
      <c r="D133" s="32">
        <v>7.25</v>
      </c>
      <c r="E133"/>
      <c r="F133" s="43">
        <v>4.6100000000000003</v>
      </c>
      <c r="G133" s="39">
        <v>5.09</v>
      </c>
      <c r="H133" s="43">
        <v>2.36</v>
      </c>
      <c r="I133" s="43">
        <v>112</v>
      </c>
      <c r="J133" s="47">
        <v>4.8</v>
      </c>
      <c r="K133" s="47">
        <v>1</v>
      </c>
      <c r="L133" s="36">
        <v>3.5</v>
      </c>
      <c r="M133" s="36">
        <v>1.1000000000000001</v>
      </c>
      <c r="N133" s="36"/>
      <c r="S133" s="32">
        <v>5</v>
      </c>
      <c r="U133" s="32">
        <v>18.309999999999999</v>
      </c>
      <c r="V133" s="43">
        <f t="shared" si="2"/>
        <v>7.4499999999999993</v>
      </c>
    </row>
    <row r="134" spans="1:22">
      <c r="A134" s="50">
        <v>40795</v>
      </c>
      <c r="B134" s="32">
        <v>2.97</v>
      </c>
      <c r="C134" s="32">
        <v>8.9</v>
      </c>
      <c r="D134" s="32">
        <v>10</v>
      </c>
      <c r="E134"/>
      <c r="F134" s="43">
        <v>5.41</v>
      </c>
      <c r="G134" s="39">
        <v>6.29</v>
      </c>
      <c r="H134" s="43">
        <v>4.63</v>
      </c>
      <c r="I134" s="43">
        <v>132</v>
      </c>
      <c r="J134" s="47">
        <v>12.7</v>
      </c>
      <c r="K134" s="47">
        <v>2.66</v>
      </c>
      <c r="L134" s="36">
        <v>6.5</v>
      </c>
      <c r="M134" s="36">
        <v>0.4</v>
      </c>
      <c r="N134" s="36"/>
      <c r="U134" s="32">
        <v>118.67</v>
      </c>
      <c r="V134" s="43">
        <f t="shared" si="2"/>
        <v>10.92</v>
      </c>
    </row>
    <row r="135" spans="1:22">
      <c r="A135" s="50">
        <v>40796</v>
      </c>
      <c r="B135" s="32">
        <v>2.97</v>
      </c>
      <c r="C135" s="32">
        <v>8.9</v>
      </c>
      <c r="D135" s="32">
        <v>10</v>
      </c>
      <c r="E135"/>
      <c r="F135" s="43">
        <v>5.41</v>
      </c>
      <c r="G135" s="39">
        <v>6.29</v>
      </c>
      <c r="H135" s="43">
        <v>4.63</v>
      </c>
      <c r="I135" s="43">
        <v>132</v>
      </c>
      <c r="J135" s="47">
        <v>5.6</v>
      </c>
      <c r="K135" s="47">
        <v>1.1000000000000001</v>
      </c>
      <c r="L135" s="36">
        <v>4.0999999999999996</v>
      </c>
      <c r="M135" s="36">
        <v>0.8</v>
      </c>
      <c r="N135" s="36"/>
      <c r="U135" s="32">
        <v>118.67</v>
      </c>
      <c r="V135" s="43">
        <f t="shared" si="2"/>
        <v>10.92</v>
      </c>
    </row>
    <row r="136" spans="1:22">
      <c r="A136" s="50">
        <v>40797</v>
      </c>
      <c r="B136" s="32">
        <v>2.97</v>
      </c>
      <c r="C136" s="32">
        <v>8.9</v>
      </c>
      <c r="D136" s="32">
        <v>10</v>
      </c>
      <c r="E136"/>
      <c r="F136" s="43">
        <v>5.41</v>
      </c>
      <c r="G136" s="39">
        <v>6.29</v>
      </c>
      <c r="H136" s="43">
        <v>4.63</v>
      </c>
      <c r="I136" s="43">
        <v>132</v>
      </c>
      <c r="J136" s="47">
        <v>22.6</v>
      </c>
      <c r="K136" s="47">
        <v>4.5</v>
      </c>
      <c r="L136" s="36">
        <v>4.0999999999999996</v>
      </c>
      <c r="M136" s="36">
        <v>0.8</v>
      </c>
      <c r="N136" s="36"/>
      <c r="U136" s="32">
        <v>118.67</v>
      </c>
      <c r="V136" s="43">
        <f t="shared" si="2"/>
        <v>10.92</v>
      </c>
    </row>
    <row r="137" spans="1:22">
      <c r="A137" s="50">
        <v>40798</v>
      </c>
      <c r="B137" s="32">
        <v>0.55000000000000004</v>
      </c>
      <c r="C137" s="32">
        <v>6.57</v>
      </c>
      <c r="D137" s="32">
        <v>2.5</v>
      </c>
      <c r="E137"/>
      <c r="F137" s="43">
        <v>2.89</v>
      </c>
      <c r="G137" s="39">
        <v>2.82</v>
      </c>
      <c r="H137" s="43">
        <v>2.3199999999999998</v>
      </c>
      <c r="I137" s="43">
        <v>62</v>
      </c>
      <c r="J137" s="47">
        <v>22.6</v>
      </c>
      <c r="K137" s="47">
        <v>4.5</v>
      </c>
      <c r="L137" s="36">
        <v>2.7</v>
      </c>
      <c r="M137" s="36">
        <v>0.5</v>
      </c>
      <c r="N137" s="36"/>
      <c r="S137" s="32">
        <v>4.0999999999999996</v>
      </c>
      <c r="U137" s="32">
        <v>1.5</v>
      </c>
      <c r="V137" s="43">
        <f t="shared" si="2"/>
        <v>5.14</v>
      </c>
    </row>
    <row r="138" spans="1:22">
      <c r="A138" s="50">
        <v>40799</v>
      </c>
      <c r="B138" s="32">
        <v>0</v>
      </c>
      <c r="C138" s="32">
        <v>3.86</v>
      </c>
      <c r="D138" s="32">
        <v>1.25</v>
      </c>
      <c r="E138"/>
      <c r="F138" s="43">
        <v>1.5</v>
      </c>
      <c r="G138" s="39">
        <v>1.45</v>
      </c>
      <c r="H138" s="43">
        <v>0.4</v>
      </c>
      <c r="I138" s="43">
        <v>32</v>
      </c>
      <c r="J138" s="47">
        <v>22.6</v>
      </c>
      <c r="K138" s="47">
        <v>4.5</v>
      </c>
      <c r="L138" s="36">
        <v>2.7</v>
      </c>
      <c r="M138" s="36">
        <v>0.5</v>
      </c>
      <c r="N138" s="36"/>
      <c r="S138" s="32">
        <v>4.0999999999999996</v>
      </c>
      <c r="U138" s="32">
        <v>1.5</v>
      </c>
      <c r="V138" s="43">
        <f t="shared" si="2"/>
        <v>1.85</v>
      </c>
    </row>
    <row r="139" spans="1:22">
      <c r="A139" s="50">
        <v>40800</v>
      </c>
      <c r="B139" s="32">
        <v>0.64</v>
      </c>
      <c r="C139" s="32">
        <v>1.1399999999999999</v>
      </c>
      <c r="D139" s="32">
        <v>1.25</v>
      </c>
      <c r="E139" s="58"/>
      <c r="F139" s="43">
        <v>0.83</v>
      </c>
      <c r="G139" s="39">
        <v>0.91</v>
      </c>
      <c r="H139" s="43">
        <v>0.18</v>
      </c>
      <c r="I139" s="43">
        <v>20</v>
      </c>
      <c r="J139" s="47">
        <v>24.1</v>
      </c>
      <c r="K139" s="47">
        <v>4.5999999999999996</v>
      </c>
      <c r="L139" s="36">
        <v>2.7</v>
      </c>
      <c r="M139" s="36">
        <v>0.5</v>
      </c>
      <c r="S139" s="32">
        <v>4.0999999999999996</v>
      </c>
      <c r="U139" s="32">
        <v>1.05</v>
      </c>
      <c r="V139" s="43">
        <f t="shared" si="2"/>
        <v>1.0900000000000001</v>
      </c>
    </row>
    <row r="140" spans="1:22">
      <c r="A140" s="50">
        <v>40801</v>
      </c>
      <c r="B140" s="32">
        <v>0.73</v>
      </c>
      <c r="C140" s="32">
        <v>2.25</v>
      </c>
      <c r="D140" s="32">
        <v>1.25</v>
      </c>
      <c r="E140"/>
      <c r="F140" s="43">
        <v>1.44</v>
      </c>
      <c r="G140" s="39">
        <v>1.4</v>
      </c>
      <c r="H140" s="43">
        <v>0.55000000000000004</v>
      </c>
      <c r="I140" s="43">
        <v>31</v>
      </c>
      <c r="J140" s="47">
        <v>21.7</v>
      </c>
      <c r="K140" s="47">
        <v>4.8</v>
      </c>
      <c r="L140" s="36">
        <v>1.2</v>
      </c>
      <c r="M140" s="36">
        <v>0.3</v>
      </c>
      <c r="S140" s="32">
        <v>4.0999999999999996</v>
      </c>
      <c r="U140" s="32">
        <v>1.05</v>
      </c>
      <c r="V140" s="43">
        <f t="shared" si="2"/>
        <v>1.95</v>
      </c>
    </row>
    <row r="141" spans="1:22">
      <c r="A141" s="50">
        <v>40802</v>
      </c>
      <c r="E141"/>
      <c r="F141" s="43"/>
      <c r="G141" s="39"/>
      <c r="H141" s="43"/>
      <c r="I141" s="43"/>
      <c r="J141" s="47">
        <v>4.3499999999999996</v>
      </c>
      <c r="K141" s="47">
        <v>0.8</v>
      </c>
      <c r="L141" s="36">
        <v>1.8</v>
      </c>
      <c r="M141" s="36">
        <v>0.4</v>
      </c>
      <c r="V141" s="43">
        <f t="shared" si="2"/>
        <v>0</v>
      </c>
    </row>
    <row r="142" spans="1:22">
      <c r="A142" s="50">
        <v>40803</v>
      </c>
      <c r="E142"/>
      <c r="F142" s="43"/>
      <c r="G142" s="39"/>
      <c r="H142" s="43"/>
      <c r="I142" s="43"/>
      <c r="L142" s="36">
        <v>1.8</v>
      </c>
      <c r="M142" s="36">
        <v>0.4</v>
      </c>
      <c r="V142" s="43">
        <f t="shared" si="2"/>
        <v>0</v>
      </c>
    </row>
    <row r="143" spans="1:22">
      <c r="A143" s="50">
        <v>40804</v>
      </c>
      <c r="E143"/>
      <c r="F143" s="43"/>
      <c r="G143" s="39"/>
      <c r="H143" s="43"/>
      <c r="I143" s="43"/>
      <c r="L143" s="36">
        <v>1.8</v>
      </c>
      <c r="M143" s="36">
        <v>1.05</v>
      </c>
      <c r="S143" s="32">
        <v>3.5</v>
      </c>
      <c r="V143" s="43">
        <f t="shared" si="2"/>
        <v>0</v>
      </c>
    </row>
    <row r="144" spans="1:22">
      <c r="A144" s="50">
        <v>40805</v>
      </c>
      <c r="E144"/>
      <c r="F144" s="43"/>
      <c r="G144" s="39"/>
      <c r="H144" s="43"/>
      <c r="I144" s="43"/>
      <c r="L144" s="36">
        <v>1.47</v>
      </c>
      <c r="M144" s="36">
        <v>1.33</v>
      </c>
      <c r="S144" s="32">
        <v>10.3</v>
      </c>
      <c r="V144" s="43">
        <f t="shared" si="2"/>
        <v>0</v>
      </c>
    </row>
    <row r="145" spans="1:22">
      <c r="A145" s="50">
        <v>40806</v>
      </c>
      <c r="E145"/>
      <c r="F145" s="43"/>
      <c r="G145" s="39"/>
      <c r="H145" s="43"/>
      <c r="I145" s="43"/>
      <c r="L145" s="36">
        <v>1.47</v>
      </c>
      <c r="M145" s="36">
        <v>1.33</v>
      </c>
      <c r="S145" s="32">
        <v>10.3</v>
      </c>
      <c r="V145" s="43">
        <f t="shared" si="2"/>
        <v>0</v>
      </c>
    </row>
    <row r="146" spans="1:22">
      <c r="A146" s="50">
        <v>40807</v>
      </c>
      <c r="F146" s="43"/>
      <c r="G146" s="39"/>
      <c r="H146" s="43"/>
      <c r="I146" s="43"/>
      <c r="L146" s="36">
        <v>1.47</v>
      </c>
      <c r="M146" s="36">
        <v>1.33</v>
      </c>
      <c r="S146" s="32">
        <v>10.3</v>
      </c>
      <c r="V146" s="43">
        <f t="shared" si="2"/>
        <v>0</v>
      </c>
    </row>
    <row r="147" spans="1:22">
      <c r="A147" s="50">
        <v>40808</v>
      </c>
      <c r="F147" s="43"/>
      <c r="G147" s="39"/>
      <c r="H147" s="43"/>
      <c r="I147" s="43"/>
      <c r="L147" s="36">
        <v>3.2</v>
      </c>
      <c r="M147" s="36">
        <v>0.45</v>
      </c>
      <c r="S147" s="32">
        <v>2</v>
      </c>
      <c r="V147" s="43">
        <f t="shared" si="2"/>
        <v>0</v>
      </c>
    </row>
    <row r="148" spans="1:22">
      <c r="A148" s="50">
        <v>40809</v>
      </c>
      <c r="F148" s="43"/>
      <c r="G148" s="39"/>
      <c r="H148" s="43"/>
      <c r="I148" s="43"/>
      <c r="L148" s="36">
        <v>3.55</v>
      </c>
      <c r="M148" s="36">
        <v>2.27</v>
      </c>
      <c r="S148" s="32">
        <v>2</v>
      </c>
      <c r="V148" s="43">
        <f t="shared" si="2"/>
        <v>0</v>
      </c>
    </row>
    <row r="149" spans="1:22">
      <c r="A149" s="50">
        <v>40810</v>
      </c>
      <c r="F149" s="43"/>
      <c r="G149" s="39"/>
      <c r="H149" s="43"/>
      <c r="I149" s="43"/>
      <c r="L149" s="36">
        <v>5.77</v>
      </c>
      <c r="M149" s="36">
        <v>1.8</v>
      </c>
      <c r="S149" s="32">
        <v>1</v>
      </c>
      <c r="V149" s="43">
        <f t="shared" si="2"/>
        <v>0</v>
      </c>
    </row>
    <row r="150" spans="1:22">
      <c r="A150" s="50">
        <v>40811</v>
      </c>
      <c r="F150" s="43"/>
      <c r="G150" s="39"/>
      <c r="H150" s="43"/>
      <c r="I150" s="43"/>
      <c r="L150" s="36">
        <v>4.7</v>
      </c>
      <c r="M150" s="36">
        <v>1.27</v>
      </c>
      <c r="S150" s="32">
        <v>2.5</v>
      </c>
      <c r="V150" s="43">
        <f t="shared" ref="V150" si="3">G150+H150</f>
        <v>0</v>
      </c>
    </row>
    <row r="151" spans="1:22">
      <c r="A151" s="50">
        <v>40812</v>
      </c>
      <c r="F151" s="43"/>
      <c r="G151" s="39"/>
      <c r="H151" s="43"/>
      <c r="I151" s="43"/>
      <c r="L151" s="36"/>
      <c r="M151" s="36"/>
    </row>
    <row r="152" spans="1:22">
      <c r="A152" s="48" t="e">
        <f ca="1">CELL("FILENAME")</f>
        <v>#VALUE!</v>
      </c>
      <c r="F152" s="43"/>
      <c r="G152" s="43"/>
      <c r="H152" s="43"/>
      <c r="I152" s="43"/>
    </row>
    <row r="153" spans="1:22">
      <c r="F153" s="43"/>
      <c r="G153" s="43"/>
      <c r="H153" s="43"/>
      <c r="I153" s="43"/>
    </row>
    <row r="154" spans="1:22">
      <c r="F154" s="43"/>
      <c r="G154" s="43"/>
      <c r="H154" s="43"/>
      <c r="I154" s="43"/>
    </row>
    <row r="155" spans="1:22">
      <c r="F155" s="43"/>
      <c r="G155" s="43"/>
      <c r="H155" s="43"/>
      <c r="I155" s="43"/>
      <c r="O155" s="37"/>
    </row>
    <row r="156" spans="1:22">
      <c r="F156" s="43"/>
      <c r="G156" s="43"/>
      <c r="H156" s="43"/>
      <c r="I156" s="43"/>
      <c r="O156" s="37"/>
    </row>
    <row r="157" spans="1:22">
      <c r="F157" s="43"/>
      <c r="G157" s="43"/>
      <c r="H157" s="43"/>
      <c r="I157" s="43"/>
      <c r="O157" s="37"/>
    </row>
    <row r="158" spans="1:22">
      <c r="F158" s="43"/>
      <c r="G158" s="43"/>
      <c r="H158" s="43"/>
      <c r="I158" s="43"/>
      <c r="O158" s="37"/>
    </row>
    <row r="159" spans="1:22">
      <c r="F159" s="43"/>
      <c r="G159" s="43"/>
      <c r="H159" s="43"/>
      <c r="I159" s="43"/>
      <c r="O159" s="37"/>
    </row>
    <row r="65537" spans="17:17">
      <c r="Q65537" s="49"/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W166"/>
  <sheetViews>
    <sheetView zoomScale="70" zoomScaleNormal="70" workbookViewId="0">
      <pane xSplit="21" ySplit="8" topLeftCell="V102" activePane="bottomRight" state="frozen"/>
      <selection pane="bottomLeft" activeCell="A9" sqref="A9"/>
      <selection pane="topRight" activeCell="V1" sqref="V1"/>
      <selection pane="bottomRight" activeCell="M142" sqref="M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85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86</v>
      </c>
      <c r="B3" s="73"/>
      <c r="C3" s="73"/>
      <c r="E3" s="71" t="s">
        <v>87</v>
      </c>
      <c r="F3" s="71"/>
      <c r="H3" s="1"/>
      <c r="I3"/>
      <c r="N3" s="1"/>
      <c r="O3"/>
      <c r="Q3" s="1"/>
      <c r="R3"/>
      <c r="S3" s="1"/>
      <c r="T3"/>
    </row>
    <row r="4" spans="1:22">
      <c r="A4" s="73" t="s">
        <v>77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88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89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s="4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3">
        <f t="shared" ref="T9:T72" si="0">SUM(B9:S9)</f>
        <v>0</v>
      </c>
      <c r="U9" s="4">
        <v>0</v>
      </c>
      <c r="V9" s="63">
        <f>SUM(T9+U9)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SUM(T10+U10)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>SUM(B22:S22)</f>
        <v>0</v>
      </c>
      <c r="U22" s="4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0.25</v>
      </c>
      <c r="P23" s="4">
        <v>0</v>
      </c>
      <c r="Q23" s="1">
        <v>0</v>
      </c>
      <c r="R23" s="4">
        <v>0</v>
      </c>
      <c r="S23" s="1">
        <v>0</v>
      </c>
      <c r="T23" s="63">
        <f>SUM(B23:S23)</f>
        <v>0.25</v>
      </c>
      <c r="U23" s="4">
        <v>0</v>
      </c>
      <c r="V23" s="63">
        <f t="shared" si="1"/>
        <v>0.25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0.25</v>
      </c>
      <c r="P24" s="4">
        <v>0</v>
      </c>
      <c r="Q24" s="1">
        <v>0</v>
      </c>
      <c r="R24" s="4">
        <v>0</v>
      </c>
      <c r="S24" s="1">
        <v>0</v>
      </c>
      <c r="T24" s="63">
        <f>SUM(B24:S24)</f>
        <v>0.25</v>
      </c>
      <c r="U24" s="4">
        <v>0</v>
      </c>
      <c r="V24" s="63">
        <f t="shared" si="1"/>
        <v>0.25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0.25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0.25</v>
      </c>
      <c r="U25" s="4">
        <v>0</v>
      </c>
      <c r="V25" s="63">
        <f t="shared" si="1"/>
        <v>0.25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0.25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0.25</v>
      </c>
      <c r="U26" s="4">
        <v>0</v>
      </c>
      <c r="V26" s="63">
        <f t="shared" si="1"/>
        <v>0.25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0</v>
      </c>
      <c r="P27" s="4">
        <v>0</v>
      </c>
      <c r="Q27" s="1">
        <v>0</v>
      </c>
      <c r="R27" s="4">
        <v>0</v>
      </c>
      <c r="S27" s="1">
        <v>0</v>
      </c>
      <c r="T27" s="63">
        <f>SUM(B27:S27)</f>
        <v>0</v>
      </c>
      <c r="U27" s="4">
        <v>0</v>
      </c>
      <c r="V27" s="63">
        <f>SUM(T27+U27)</f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>SUM(B28:S28)</f>
        <v>0</v>
      </c>
      <c r="U28" s="4">
        <v>0</v>
      </c>
      <c r="V28" s="63">
        <f>SUM(T28+U28)</f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>SUM(B29:S29)</f>
        <v>0</v>
      </c>
      <c r="U29" s="4">
        <v>0</v>
      </c>
      <c r="V29" s="63"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>SUM(B30:S30)</f>
        <v>0</v>
      </c>
      <c r="U30" s="4">
        <v>0</v>
      </c>
      <c r="V30" s="63">
        <f>SUM(T30+U30)</f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3">
        <f t="shared" si="0"/>
        <v>0</v>
      </c>
      <c r="U31" s="4">
        <v>0</v>
      </c>
      <c r="V31" s="63">
        <f t="shared" si="1"/>
        <v>0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3">
        <f t="shared" si="0"/>
        <v>0</v>
      </c>
      <c r="U32" s="4">
        <v>0</v>
      </c>
      <c r="V32" s="63">
        <f t="shared" si="1"/>
        <v>0</v>
      </c>
    </row>
    <row r="33" spans="1:23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3">
        <f t="shared" si="0"/>
        <v>0</v>
      </c>
      <c r="U33" s="4">
        <v>0</v>
      </c>
      <c r="V33" s="63">
        <f t="shared" si="1"/>
        <v>0</v>
      </c>
    </row>
    <row r="34" spans="1:23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3">
        <f>SUM(B34:S34)</f>
        <v>0</v>
      </c>
      <c r="U34" s="4">
        <v>0</v>
      </c>
      <c r="V34" s="63">
        <f t="shared" si="1"/>
        <v>0</v>
      </c>
    </row>
    <row r="35" spans="1:23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3">
        <f>SUM(B35:S35)</f>
        <v>0</v>
      </c>
      <c r="U35" s="4">
        <v>0</v>
      </c>
      <c r="V35" s="63">
        <f>SUM(T35+U35)</f>
        <v>0</v>
      </c>
    </row>
    <row r="36" spans="1:23">
      <c r="A36" s="11">
        <v>40695</v>
      </c>
      <c r="B36">
        <v>3</v>
      </c>
      <c r="C36">
        <v>1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1</v>
      </c>
      <c r="P36" s="4">
        <v>0</v>
      </c>
      <c r="Q36" s="12">
        <v>0</v>
      </c>
      <c r="R36" s="4">
        <v>0</v>
      </c>
      <c r="S36" s="12">
        <v>0</v>
      </c>
      <c r="T36" s="63">
        <f>SUM(B36:S36)</f>
        <v>5</v>
      </c>
      <c r="U36" s="4">
        <v>0</v>
      </c>
      <c r="V36" s="63">
        <f>SUM(T36+U36)</f>
        <v>5</v>
      </c>
    </row>
    <row r="37" spans="1:23">
      <c r="A37" s="11">
        <v>40696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63">
        <f t="shared" si="0"/>
        <v>1</v>
      </c>
      <c r="U37" s="4">
        <v>0</v>
      </c>
      <c r="V37" s="63">
        <f t="shared" si="1"/>
        <v>1</v>
      </c>
    </row>
    <row r="38" spans="1:23">
      <c r="A38" s="11">
        <v>40697</v>
      </c>
      <c r="B38">
        <v>1.33</v>
      </c>
      <c r="C38">
        <v>1.33</v>
      </c>
      <c r="D38">
        <v>0</v>
      </c>
      <c r="E38">
        <v>0</v>
      </c>
      <c r="F38">
        <v>0</v>
      </c>
      <c r="G38">
        <v>0</v>
      </c>
      <c r="H38" s="1">
        <v>0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1">
        <v>0</v>
      </c>
      <c r="O38" s="4">
        <v>0.67</v>
      </c>
      <c r="P38" s="4">
        <v>0</v>
      </c>
      <c r="Q38" s="1">
        <v>0</v>
      </c>
      <c r="R38" s="4">
        <v>0</v>
      </c>
      <c r="S38" s="1">
        <v>0</v>
      </c>
      <c r="T38" s="63">
        <f>SUM(B38:S38)</f>
        <v>4.33</v>
      </c>
      <c r="U38" s="4">
        <v>2.67</v>
      </c>
      <c r="V38" s="63">
        <f t="shared" si="1"/>
        <v>7</v>
      </c>
    </row>
    <row r="39" spans="1:23">
      <c r="A39" s="11">
        <v>40698</v>
      </c>
      <c r="B39">
        <v>1.33</v>
      </c>
      <c r="C39">
        <v>1.33</v>
      </c>
      <c r="D39">
        <v>0</v>
      </c>
      <c r="E39">
        <v>0</v>
      </c>
      <c r="F39">
        <v>0</v>
      </c>
      <c r="G39">
        <v>0</v>
      </c>
      <c r="H39" s="1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1">
        <v>0</v>
      </c>
      <c r="O39" s="4">
        <v>0.67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4.33</v>
      </c>
      <c r="U39" s="4">
        <v>2.67</v>
      </c>
      <c r="V39" s="63">
        <f t="shared" si="1"/>
        <v>7</v>
      </c>
    </row>
    <row r="40" spans="1:23">
      <c r="A40" s="11">
        <v>40699</v>
      </c>
      <c r="B40">
        <v>1.33</v>
      </c>
      <c r="C40">
        <v>1.33</v>
      </c>
      <c r="D40">
        <v>0</v>
      </c>
      <c r="E40">
        <v>0</v>
      </c>
      <c r="F40">
        <v>0</v>
      </c>
      <c r="G40">
        <v>0</v>
      </c>
      <c r="H40" s="1">
        <v>0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1">
        <v>0</v>
      </c>
      <c r="O40" s="4">
        <v>0.67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4.33</v>
      </c>
      <c r="U40" s="4">
        <v>2.67</v>
      </c>
      <c r="V40" s="63">
        <f t="shared" si="1"/>
        <v>7</v>
      </c>
    </row>
    <row r="41" spans="1:23">
      <c r="A41" s="11">
        <v>40700</v>
      </c>
      <c r="B41">
        <v>8</v>
      </c>
      <c r="C41">
        <v>0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5</v>
      </c>
      <c r="P41" s="4">
        <v>0</v>
      </c>
      <c r="Q41" s="4">
        <v>0</v>
      </c>
      <c r="R41" s="4">
        <v>0</v>
      </c>
      <c r="S41" s="4">
        <v>0</v>
      </c>
      <c r="T41" s="63">
        <f t="shared" si="0"/>
        <v>14</v>
      </c>
      <c r="U41" s="4">
        <v>1</v>
      </c>
      <c r="V41" s="63">
        <f t="shared" si="1"/>
        <v>15</v>
      </c>
    </row>
    <row r="42" spans="1:23">
      <c r="A42" s="11">
        <v>40701</v>
      </c>
      <c r="B42">
        <v>3</v>
      </c>
      <c r="C42">
        <v>0</v>
      </c>
      <c r="D42">
        <v>0</v>
      </c>
      <c r="E42">
        <v>0</v>
      </c>
      <c r="F42">
        <v>1</v>
      </c>
      <c r="G42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>
        <v>0</v>
      </c>
      <c r="T42" s="63">
        <f>SUM(B42:S42)</f>
        <v>6</v>
      </c>
      <c r="U42" s="4">
        <v>1</v>
      </c>
      <c r="V42" s="63">
        <f>SUM(T42+U42)</f>
        <v>7</v>
      </c>
    </row>
    <row r="43" spans="1:23">
      <c r="A43" s="11">
        <v>40702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1</v>
      </c>
      <c r="M43" s="4">
        <v>0</v>
      </c>
      <c r="N43" s="1">
        <v>0</v>
      </c>
      <c r="O43" s="4">
        <v>0</v>
      </c>
      <c r="P43" s="4">
        <v>0</v>
      </c>
      <c r="Q43" s="1">
        <v>0</v>
      </c>
      <c r="R43" s="4">
        <v>0</v>
      </c>
      <c r="S43" s="1">
        <v>0</v>
      </c>
      <c r="T43" s="63">
        <f>SUM(B43:S43)</f>
        <v>4</v>
      </c>
      <c r="U43" s="4">
        <v>6</v>
      </c>
      <c r="V43" s="63">
        <f>SUM(T43+U43)</f>
        <v>10</v>
      </c>
      <c r="W43" s="4"/>
    </row>
    <row r="44" spans="1:23">
      <c r="A44" s="11">
        <v>40703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63">
        <f t="shared" si="0"/>
        <v>6</v>
      </c>
      <c r="U44" s="4">
        <v>6</v>
      </c>
      <c r="V44" s="63">
        <f t="shared" si="1"/>
        <v>12</v>
      </c>
    </row>
    <row r="45" spans="1:23">
      <c r="A45" s="11">
        <v>40704</v>
      </c>
      <c r="B45">
        <v>1.67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1">
        <v>0</v>
      </c>
      <c r="O45" s="4">
        <v>0</v>
      </c>
      <c r="P45" s="4">
        <v>0</v>
      </c>
      <c r="Q45" s="1">
        <v>0</v>
      </c>
      <c r="R45" s="4">
        <v>0</v>
      </c>
      <c r="S45" s="1">
        <v>0</v>
      </c>
      <c r="T45" s="63">
        <f t="shared" si="0"/>
        <v>1.67</v>
      </c>
      <c r="U45" s="4">
        <v>1.33</v>
      </c>
      <c r="V45" s="63">
        <f t="shared" si="1"/>
        <v>3</v>
      </c>
    </row>
    <row r="46" spans="1:23">
      <c r="A46" s="11">
        <v>40705</v>
      </c>
      <c r="B46">
        <v>1.67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1">
        <v>0</v>
      </c>
      <c r="O46" s="4">
        <v>0</v>
      </c>
      <c r="P46" s="4">
        <v>0</v>
      </c>
      <c r="Q46" s="1">
        <v>0</v>
      </c>
      <c r="R46" s="4">
        <v>0</v>
      </c>
      <c r="S46" s="1">
        <v>0</v>
      </c>
      <c r="T46" s="63">
        <f t="shared" si="0"/>
        <v>1.67</v>
      </c>
      <c r="U46" s="4">
        <v>1.33</v>
      </c>
      <c r="V46" s="63">
        <f t="shared" si="1"/>
        <v>3</v>
      </c>
    </row>
    <row r="47" spans="1:23">
      <c r="A47" s="11">
        <v>40706</v>
      </c>
      <c r="B47">
        <v>1.67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1">
        <v>0</v>
      </c>
      <c r="O47" s="4">
        <v>0</v>
      </c>
      <c r="P47" s="4">
        <v>0</v>
      </c>
      <c r="Q47" s="1">
        <v>0</v>
      </c>
      <c r="R47" s="4">
        <v>0</v>
      </c>
      <c r="S47" s="1">
        <v>0</v>
      </c>
      <c r="T47" s="63">
        <f t="shared" si="0"/>
        <v>1.67</v>
      </c>
      <c r="U47" s="4">
        <v>1.33</v>
      </c>
      <c r="V47" s="63">
        <f t="shared" si="1"/>
        <v>3</v>
      </c>
    </row>
    <row r="48" spans="1:23">
      <c r="A48" s="11">
        <v>40707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63">
        <f t="shared" si="0"/>
        <v>2</v>
      </c>
      <c r="U48" s="4">
        <v>8</v>
      </c>
      <c r="V48" s="63">
        <f t="shared" si="1"/>
        <v>10</v>
      </c>
    </row>
    <row r="49" spans="1:22">
      <c r="A49" s="11">
        <v>40708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 s="1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1">
        <v>0</v>
      </c>
      <c r="O49" s="4">
        <v>1</v>
      </c>
      <c r="P49" s="4">
        <v>0</v>
      </c>
      <c r="Q49" s="1">
        <v>0</v>
      </c>
      <c r="R49" s="4">
        <v>0</v>
      </c>
      <c r="S49" s="1">
        <v>0</v>
      </c>
      <c r="T49" s="63">
        <f t="shared" si="0"/>
        <v>2</v>
      </c>
      <c r="U49" s="4">
        <v>0</v>
      </c>
      <c r="V49" s="63">
        <f t="shared" si="1"/>
        <v>2</v>
      </c>
    </row>
    <row r="50" spans="1:22">
      <c r="A50" s="11">
        <v>40709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63">
        <f t="shared" si="0"/>
        <v>0</v>
      </c>
      <c r="U50" s="4">
        <v>1</v>
      </c>
      <c r="V50" s="63">
        <f t="shared" si="1"/>
        <v>1</v>
      </c>
    </row>
    <row r="51" spans="1:22">
      <c r="A51" s="11">
        <v>40710</v>
      </c>
      <c r="B51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63">
        <f t="shared" si="0"/>
        <v>5</v>
      </c>
      <c r="U51" s="4">
        <v>3</v>
      </c>
      <c r="V51" s="63">
        <f t="shared" si="1"/>
        <v>8</v>
      </c>
    </row>
    <row r="52" spans="1:22">
      <c r="A52" s="11">
        <v>40711</v>
      </c>
      <c r="B52">
        <v>6</v>
      </c>
      <c r="C52">
        <v>0.33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0.33</v>
      </c>
      <c r="M52">
        <v>0</v>
      </c>
      <c r="N52">
        <v>0</v>
      </c>
      <c r="O52">
        <v>0.67</v>
      </c>
      <c r="P52">
        <v>0</v>
      </c>
      <c r="Q52">
        <v>0</v>
      </c>
      <c r="R52">
        <v>0</v>
      </c>
      <c r="S52">
        <v>0</v>
      </c>
      <c r="T52" s="63">
        <f t="shared" si="0"/>
        <v>7.33</v>
      </c>
      <c r="U52" s="4">
        <v>3.67</v>
      </c>
      <c r="V52" s="63">
        <f t="shared" si="1"/>
        <v>11</v>
      </c>
    </row>
    <row r="53" spans="1:22">
      <c r="A53" s="11">
        <v>40712</v>
      </c>
      <c r="B53">
        <v>6</v>
      </c>
      <c r="C53">
        <v>0.33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0.33</v>
      </c>
      <c r="M53">
        <v>0</v>
      </c>
      <c r="N53">
        <v>0</v>
      </c>
      <c r="O53">
        <v>0.67</v>
      </c>
      <c r="P53">
        <v>0</v>
      </c>
      <c r="Q53">
        <v>0</v>
      </c>
      <c r="R53">
        <v>0</v>
      </c>
      <c r="S53">
        <v>0</v>
      </c>
      <c r="T53" s="63">
        <f t="shared" si="0"/>
        <v>7.33</v>
      </c>
      <c r="U53" s="4">
        <v>3.67</v>
      </c>
      <c r="V53" s="63">
        <f t="shared" si="1"/>
        <v>11</v>
      </c>
    </row>
    <row r="54" spans="1:22">
      <c r="A54" s="11">
        <v>40713</v>
      </c>
      <c r="B54">
        <v>6</v>
      </c>
      <c r="C54">
        <v>0.33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0.33</v>
      </c>
      <c r="M54">
        <v>0</v>
      </c>
      <c r="N54">
        <v>0</v>
      </c>
      <c r="O54">
        <v>0.67</v>
      </c>
      <c r="P54">
        <v>0</v>
      </c>
      <c r="Q54">
        <v>0</v>
      </c>
      <c r="R54">
        <v>0</v>
      </c>
      <c r="S54">
        <v>0</v>
      </c>
      <c r="T54" s="63">
        <f t="shared" si="0"/>
        <v>7.33</v>
      </c>
      <c r="U54" s="4">
        <v>3.67</v>
      </c>
      <c r="V54" s="63">
        <v>0</v>
      </c>
    </row>
    <row r="55" spans="1:22">
      <c r="A55" s="11">
        <v>40714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3">
        <f t="shared" si="0"/>
        <v>4</v>
      </c>
      <c r="U55" s="4">
        <v>3</v>
      </c>
      <c r="V55" s="63">
        <f t="shared" si="1"/>
        <v>7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0</v>
      </c>
      <c r="U56" s="4">
        <v>0</v>
      </c>
      <c r="V56" s="63">
        <f t="shared" si="1"/>
        <v>0</v>
      </c>
    </row>
    <row r="57" spans="1:22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f t="shared" si="0"/>
        <v>0</v>
      </c>
      <c r="U57" s="4">
        <v>1</v>
      </c>
      <c r="V57" s="63">
        <f t="shared" si="1"/>
        <v>1</v>
      </c>
    </row>
    <row r="58" spans="1:22">
      <c r="A58" s="11">
        <v>40717</v>
      </c>
      <c r="B58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 s="63">
        <f t="shared" si="0"/>
        <v>6</v>
      </c>
      <c r="U58" s="4">
        <v>5</v>
      </c>
      <c r="V58" s="63">
        <f t="shared" si="1"/>
        <v>11</v>
      </c>
    </row>
    <row r="59" spans="1:22">
      <c r="A59" s="11">
        <v>40718</v>
      </c>
      <c r="B59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0.33</v>
      </c>
      <c r="N59">
        <v>0</v>
      </c>
      <c r="O59">
        <v>0</v>
      </c>
      <c r="P59">
        <v>0</v>
      </c>
      <c r="Q59">
        <v>0</v>
      </c>
      <c r="R59">
        <v>0.67</v>
      </c>
      <c r="S59">
        <v>0</v>
      </c>
      <c r="T59" s="63">
        <f t="shared" si="0"/>
        <v>5</v>
      </c>
      <c r="U59" s="4">
        <v>1.33</v>
      </c>
      <c r="V59" s="63">
        <f t="shared" si="1"/>
        <v>6.33</v>
      </c>
    </row>
    <row r="60" spans="1:22">
      <c r="A60" s="11">
        <v>40719</v>
      </c>
      <c r="B60">
        <v>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0.33</v>
      </c>
      <c r="N60">
        <v>0</v>
      </c>
      <c r="O60">
        <v>0</v>
      </c>
      <c r="P60">
        <v>0</v>
      </c>
      <c r="Q60">
        <v>0</v>
      </c>
      <c r="R60">
        <v>0.67</v>
      </c>
      <c r="S60">
        <v>0</v>
      </c>
      <c r="T60" s="63">
        <f t="shared" si="0"/>
        <v>5</v>
      </c>
      <c r="U60" s="4">
        <v>1.33</v>
      </c>
      <c r="V60" s="63">
        <f t="shared" si="1"/>
        <v>6.33</v>
      </c>
    </row>
    <row r="61" spans="1:22">
      <c r="A61" s="11">
        <v>40720</v>
      </c>
      <c r="B61">
        <v>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0.33</v>
      </c>
      <c r="N61">
        <v>0</v>
      </c>
      <c r="O61">
        <v>0</v>
      </c>
      <c r="P61">
        <v>0</v>
      </c>
      <c r="Q61">
        <v>0</v>
      </c>
      <c r="R61">
        <v>0.67</v>
      </c>
      <c r="S61">
        <v>0</v>
      </c>
      <c r="T61" s="63">
        <f t="shared" si="0"/>
        <v>5</v>
      </c>
      <c r="U61" s="4">
        <v>1.33</v>
      </c>
      <c r="V61" s="63">
        <f t="shared" si="1"/>
        <v>6.33</v>
      </c>
    </row>
    <row r="62" spans="1:22">
      <c r="A62" s="11">
        <v>40721</v>
      </c>
      <c r="B62">
        <v>6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 s="63">
        <f t="shared" si="0"/>
        <v>9</v>
      </c>
      <c r="U62" s="4">
        <v>2</v>
      </c>
      <c r="V62" s="63">
        <f t="shared" si="1"/>
        <v>11</v>
      </c>
    </row>
    <row r="63" spans="1:22">
      <c r="A63" s="11">
        <v>40722</v>
      </c>
      <c r="B63">
        <v>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 s="63">
        <f t="shared" si="0"/>
        <v>5</v>
      </c>
      <c r="U63" s="4">
        <v>2</v>
      </c>
      <c r="V63" s="63">
        <f t="shared" si="1"/>
        <v>7</v>
      </c>
    </row>
    <row r="64" spans="1:22">
      <c r="A64" s="11">
        <v>40723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3">
        <f t="shared" si="0"/>
        <v>0</v>
      </c>
      <c r="U64" s="4">
        <v>0</v>
      </c>
      <c r="V64" s="63">
        <f t="shared" si="1"/>
        <v>0</v>
      </c>
    </row>
    <row r="65" spans="1:22">
      <c r="A65" s="11">
        <v>40724</v>
      </c>
      <c r="B65">
        <v>25</v>
      </c>
      <c r="C65">
        <v>3</v>
      </c>
      <c r="D65">
        <v>0</v>
      </c>
      <c r="E65">
        <v>0</v>
      </c>
      <c r="F65">
        <v>0</v>
      </c>
      <c r="G65">
        <v>0</v>
      </c>
      <c r="H65" s="1">
        <v>0</v>
      </c>
      <c r="I65" s="4">
        <v>2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63">
        <f t="shared" si="0"/>
        <v>31</v>
      </c>
      <c r="U65" s="4">
        <v>10</v>
      </c>
      <c r="V65" s="63">
        <f t="shared" si="1"/>
        <v>41</v>
      </c>
    </row>
    <row r="66" spans="1:22">
      <c r="A66" s="11">
        <v>40725</v>
      </c>
      <c r="B66">
        <v>24.25</v>
      </c>
      <c r="C66">
        <v>2.25</v>
      </c>
      <c r="D66">
        <v>0</v>
      </c>
      <c r="E66">
        <v>0</v>
      </c>
      <c r="F66">
        <v>0.25</v>
      </c>
      <c r="G66">
        <v>0</v>
      </c>
      <c r="H66" s="4">
        <v>0</v>
      </c>
      <c r="I66" s="4">
        <v>1.75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0.25</v>
      </c>
      <c r="P66" s="4">
        <v>0</v>
      </c>
      <c r="Q66" s="4">
        <v>0</v>
      </c>
      <c r="R66" s="4">
        <v>0.75</v>
      </c>
      <c r="S66" s="4">
        <v>0</v>
      </c>
      <c r="T66" s="63">
        <f t="shared" si="0"/>
        <v>29.5</v>
      </c>
      <c r="U66" s="4">
        <v>23.25</v>
      </c>
      <c r="V66" s="63">
        <f t="shared" si="1"/>
        <v>52.75</v>
      </c>
    </row>
    <row r="67" spans="1:22">
      <c r="A67" s="11">
        <v>40726</v>
      </c>
      <c r="B67">
        <v>24.25</v>
      </c>
      <c r="C67">
        <v>2.25</v>
      </c>
      <c r="D67">
        <v>0</v>
      </c>
      <c r="E67">
        <v>0</v>
      </c>
      <c r="F67">
        <v>0.25</v>
      </c>
      <c r="G67">
        <v>0</v>
      </c>
      <c r="H67" s="4">
        <v>0</v>
      </c>
      <c r="I67" s="4">
        <v>1.75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0.25</v>
      </c>
      <c r="P67" s="4">
        <v>0</v>
      </c>
      <c r="Q67" s="4">
        <v>0</v>
      </c>
      <c r="R67" s="4">
        <v>0.75</v>
      </c>
      <c r="S67" s="4">
        <v>0</v>
      </c>
      <c r="T67" s="63">
        <f t="shared" si="0"/>
        <v>29.5</v>
      </c>
      <c r="U67" s="4">
        <v>23.25</v>
      </c>
      <c r="V67" s="63">
        <f t="shared" si="1"/>
        <v>52.75</v>
      </c>
    </row>
    <row r="68" spans="1:22">
      <c r="A68" s="11">
        <v>40727</v>
      </c>
      <c r="B68">
        <v>24.25</v>
      </c>
      <c r="C68">
        <v>2.25</v>
      </c>
      <c r="D68">
        <v>0</v>
      </c>
      <c r="E68">
        <v>0</v>
      </c>
      <c r="F68">
        <v>0.25</v>
      </c>
      <c r="G68">
        <v>0</v>
      </c>
      <c r="H68" s="4">
        <v>0</v>
      </c>
      <c r="I68" s="4">
        <v>1.75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0.25</v>
      </c>
      <c r="P68" s="4">
        <v>0</v>
      </c>
      <c r="Q68" s="4">
        <v>0</v>
      </c>
      <c r="R68" s="4">
        <v>0.75</v>
      </c>
      <c r="S68" s="4">
        <v>0</v>
      </c>
      <c r="T68" s="63">
        <f t="shared" si="0"/>
        <v>29.5</v>
      </c>
      <c r="U68" s="4">
        <v>23.25</v>
      </c>
      <c r="V68" s="63">
        <f t="shared" si="1"/>
        <v>52.75</v>
      </c>
    </row>
    <row r="69" spans="1:22">
      <c r="A69" s="11">
        <v>40728</v>
      </c>
      <c r="B69">
        <v>24.25</v>
      </c>
      <c r="C69">
        <v>2.25</v>
      </c>
      <c r="D69">
        <v>0</v>
      </c>
      <c r="E69">
        <v>0</v>
      </c>
      <c r="F69">
        <v>0.25</v>
      </c>
      <c r="G69">
        <v>0</v>
      </c>
      <c r="H69" s="4">
        <v>0</v>
      </c>
      <c r="I69" s="4">
        <v>1.75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0.25</v>
      </c>
      <c r="P69" s="4">
        <v>0</v>
      </c>
      <c r="Q69" s="4">
        <v>0</v>
      </c>
      <c r="R69" s="4">
        <v>0.75</v>
      </c>
      <c r="S69" s="4">
        <v>0</v>
      </c>
      <c r="T69" s="63">
        <f t="shared" si="0"/>
        <v>29.5</v>
      </c>
      <c r="U69" s="4">
        <v>23.25</v>
      </c>
      <c r="V69" s="63">
        <f t="shared" si="1"/>
        <v>52.75</v>
      </c>
    </row>
    <row r="70" spans="1:22">
      <c r="A70" s="11">
        <v>40729</v>
      </c>
      <c r="B70">
        <v>106</v>
      </c>
      <c r="C70">
        <v>11</v>
      </c>
      <c r="D70">
        <v>0</v>
      </c>
      <c r="E70">
        <v>0</v>
      </c>
      <c r="F70">
        <v>0</v>
      </c>
      <c r="G70">
        <v>0</v>
      </c>
      <c r="H70" s="4">
        <v>0</v>
      </c>
      <c r="I70" s="4">
        <v>5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7</v>
      </c>
      <c r="S70" s="4">
        <v>0</v>
      </c>
      <c r="T70" s="63">
        <f t="shared" si="0"/>
        <v>129</v>
      </c>
      <c r="U70" s="4">
        <v>25</v>
      </c>
      <c r="V70" s="63">
        <f t="shared" si="1"/>
        <v>154</v>
      </c>
    </row>
    <row r="71" spans="1:22">
      <c r="A71" s="11">
        <v>40730</v>
      </c>
      <c r="B71">
        <v>78</v>
      </c>
      <c r="C71">
        <v>17</v>
      </c>
      <c r="D71">
        <v>0</v>
      </c>
      <c r="E71">
        <v>0</v>
      </c>
      <c r="F71">
        <v>0</v>
      </c>
      <c r="G71">
        <v>0</v>
      </c>
      <c r="H71" s="4">
        <v>0</v>
      </c>
      <c r="I71" s="4">
        <v>3</v>
      </c>
      <c r="J71" s="4">
        <v>0</v>
      </c>
      <c r="K71" s="4">
        <v>0</v>
      </c>
      <c r="L71" s="4">
        <v>4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9</v>
      </c>
      <c r="T71" s="63">
        <f t="shared" si="0"/>
        <v>112</v>
      </c>
      <c r="U71" s="4">
        <v>16</v>
      </c>
      <c r="V71" s="63">
        <f t="shared" si="1"/>
        <v>128</v>
      </c>
    </row>
    <row r="72" spans="1:22">
      <c r="A72" s="11">
        <v>40731</v>
      </c>
      <c r="B72">
        <v>41</v>
      </c>
      <c r="C72">
        <v>0</v>
      </c>
      <c r="D72">
        <v>0</v>
      </c>
      <c r="E72">
        <v>0</v>
      </c>
      <c r="F72">
        <v>0</v>
      </c>
      <c r="G72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63">
        <f t="shared" si="0"/>
        <v>41</v>
      </c>
      <c r="U72" s="4">
        <v>23</v>
      </c>
      <c r="V72" s="63">
        <f t="shared" si="1"/>
        <v>64</v>
      </c>
    </row>
    <row r="73" spans="1:22">
      <c r="A73" s="11">
        <v>40732</v>
      </c>
      <c r="B73">
        <v>25.33</v>
      </c>
      <c r="C73">
        <v>2</v>
      </c>
      <c r="D73">
        <v>0</v>
      </c>
      <c r="E73">
        <v>0</v>
      </c>
      <c r="F73">
        <v>0</v>
      </c>
      <c r="G73">
        <v>0</v>
      </c>
      <c r="H73" s="4">
        <v>0</v>
      </c>
      <c r="I73" s="4">
        <v>1.66</v>
      </c>
      <c r="J73" s="4">
        <v>0</v>
      </c>
      <c r="K73" s="4">
        <v>0</v>
      </c>
      <c r="L73" s="4">
        <v>0</v>
      </c>
      <c r="M73" s="4">
        <v>1</v>
      </c>
      <c r="N73" s="4">
        <v>0</v>
      </c>
      <c r="O73" s="4">
        <v>0</v>
      </c>
      <c r="P73" s="4">
        <v>0</v>
      </c>
      <c r="Q73" s="4">
        <v>0</v>
      </c>
      <c r="R73" s="4">
        <v>2</v>
      </c>
      <c r="S73" s="4">
        <v>0</v>
      </c>
      <c r="T73" s="63">
        <f t="shared" ref="T73:T118" si="2">SUM(B73:S73)</f>
        <v>31.99</v>
      </c>
      <c r="U73" s="4">
        <v>4.66</v>
      </c>
      <c r="V73" s="63">
        <f t="shared" si="1"/>
        <v>36.65</v>
      </c>
    </row>
    <row r="74" spans="1:22">
      <c r="A74" s="11">
        <v>40733</v>
      </c>
      <c r="B74">
        <v>25.33</v>
      </c>
      <c r="C74">
        <v>2</v>
      </c>
      <c r="D74">
        <v>0</v>
      </c>
      <c r="E74">
        <v>0</v>
      </c>
      <c r="F74">
        <v>0</v>
      </c>
      <c r="G74">
        <v>0</v>
      </c>
      <c r="H74" s="4">
        <v>0</v>
      </c>
      <c r="I74" s="4">
        <v>1.66</v>
      </c>
      <c r="J74" s="4">
        <v>0</v>
      </c>
      <c r="K74" s="4">
        <v>0</v>
      </c>
      <c r="L74" s="4">
        <v>0</v>
      </c>
      <c r="M74" s="4">
        <v>1</v>
      </c>
      <c r="N74" s="4">
        <v>0</v>
      </c>
      <c r="O74" s="4">
        <v>0</v>
      </c>
      <c r="P74" s="4">
        <v>0</v>
      </c>
      <c r="Q74" s="4">
        <v>0</v>
      </c>
      <c r="R74" s="4">
        <v>2</v>
      </c>
      <c r="S74" s="4">
        <v>0</v>
      </c>
      <c r="T74" s="63">
        <f t="shared" si="2"/>
        <v>31.99</v>
      </c>
      <c r="U74" s="4">
        <v>4.66</v>
      </c>
      <c r="V74" s="63">
        <f t="shared" ref="V74:V137" si="3">SUM(T74+U74)</f>
        <v>36.65</v>
      </c>
    </row>
    <row r="75" spans="1:22">
      <c r="A75" s="11">
        <v>40734</v>
      </c>
      <c r="B75">
        <v>25.33</v>
      </c>
      <c r="C75">
        <v>2</v>
      </c>
      <c r="D75">
        <v>0</v>
      </c>
      <c r="E75">
        <v>0</v>
      </c>
      <c r="F75">
        <v>0</v>
      </c>
      <c r="G75">
        <v>0</v>
      </c>
      <c r="H75" s="4">
        <v>0</v>
      </c>
      <c r="I75" s="4">
        <v>1.66</v>
      </c>
      <c r="J75" s="4">
        <v>0</v>
      </c>
      <c r="K75" s="4">
        <v>0</v>
      </c>
      <c r="L75" s="4">
        <v>0</v>
      </c>
      <c r="M75" s="4">
        <v>1</v>
      </c>
      <c r="N75" s="4">
        <v>0</v>
      </c>
      <c r="O75" s="4">
        <v>0</v>
      </c>
      <c r="P75" s="4">
        <v>0</v>
      </c>
      <c r="Q75" s="4">
        <v>0</v>
      </c>
      <c r="R75" s="4">
        <v>2</v>
      </c>
      <c r="S75" s="4">
        <v>0</v>
      </c>
      <c r="T75" s="63">
        <f t="shared" si="2"/>
        <v>31.99</v>
      </c>
      <c r="U75" s="4">
        <v>4.66</v>
      </c>
      <c r="V75" s="63">
        <f t="shared" si="3"/>
        <v>36.65</v>
      </c>
    </row>
    <row r="76" spans="1:22">
      <c r="A76" s="11">
        <v>40735</v>
      </c>
      <c r="B76">
        <v>21</v>
      </c>
      <c r="C76">
        <v>0</v>
      </c>
      <c r="D76">
        <v>0</v>
      </c>
      <c r="E76">
        <v>0</v>
      </c>
      <c r="F76">
        <v>0</v>
      </c>
      <c r="G76">
        <v>0</v>
      </c>
      <c r="H76" s="4">
        <v>0</v>
      </c>
      <c r="I76" s="4">
        <v>1</v>
      </c>
      <c r="J76" s="4">
        <v>0</v>
      </c>
      <c r="K76" s="4">
        <v>0</v>
      </c>
      <c r="L76" s="4">
        <v>4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5</v>
      </c>
      <c r="S76" s="4">
        <v>0</v>
      </c>
      <c r="T76" s="63">
        <f t="shared" si="2"/>
        <v>31</v>
      </c>
      <c r="U76" s="4">
        <v>13</v>
      </c>
      <c r="V76" s="63">
        <f t="shared" si="3"/>
        <v>44</v>
      </c>
    </row>
    <row r="77" spans="1:22">
      <c r="A77" s="11">
        <v>40736</v>
      </c>
      <c r="B77">
        <v>15</v>
      </c>
      <c r="C77">
        <v>1</v>
      </c>
      <c r="D77">
        <v>0</v>
      </c>
      <c r="E77">
        <v>0</v>
      </c>
      <c r="F77">
        <v>0</v>
      </c>
      <c r="G77">
        <v>0</v>
      </c>
      <c r="H77" s="4">
        <v>0</v>
      </c>
      <c r="I77" s="4">
        <v>1</v>
      </c>
      <c r="J77" s="4">
        <v>0</v>
      </c>
      <c r="K77" s="4">
        <v>0</v>
      </c>
      <c r="L77" s="4">
        <v>1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2</v>
      </c>
      <c r="S77" s="4">
        <v>0</v>
      </c>
      <c r="T77" s="63">
        <f>SUM(B77:S77)</f>
        <v>20</v>
      </c>
      <c r="U77" s="4">
        <v>12</v>
      </c>
      <c r="V77" s="63">
        <f>SUM(T77+U77)</f>
        <v>32</v>
      </c>
    </row>
    <row r="78" spans="1:22">
      <c r="A78" s="11">
        <v>40737</v>
      </c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1</v>
      </c>
      <c r="S78" s="4">
        <v>0</v>
      </c>
      <c r="T78" s="63">
        <f>SUM(B78:S78)</f>
        <v>4</v>
      </c>
      <c r="U78" s="4">
        <v>1</v>
      </c>
      <c r="V78" s="63">
        <f>SUM(T78+U78)</f>
        <v>5</v>
      </c>
    </row>
    <row r="79" spans="1:22">
      <c r="A79" s="11">
        <v>40738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63">
        <f t="shared" si="2"/>
        <v>0</v>
      </c>
      <c r="U79" s="4">
        <v>1</v>
      </c>
      <c r="V79" s="63">
        <f t="shared" si="3"/>
        <v>1</v>
      </c>
    </row>
    <row r="80" spans="1:22">
      <c r="A80" s="11">
        <v>40739</v>
      </c>
      <c r="B80">
        <v>22.66</v>
      </c>
      <c r="C80">
        <v>2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4.33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1.33</v>
      </c>
      <c r="S80" s="4">
        <v>0</v>
      </c>
      <c r="T80" s="63">
        <f t="shared" ref="T80" si="4">SUM(B80:S80)</f>
        <v>30.32</v>
      </c>
      <c r="U80" s="4">
        <v>1</v>
      </c>
      <c r="V80" s="63">
        <f t="shared" ref="V80" si="5">SUM(T80+U80)</f>
        <v>31.32</v>
      </c>
    </row>
    <row r="81" spans="1:22">
      <c r="A81" s="11">
        <v>40740</v>
      </c>
      <c r="B81">
        <v>22.66</v>
      </c>
      <c r="C81">
        <v>2</v>
      </c>
      <c r="D81">
        <v>0</v>
      </c>
      <c r="E81">
        <v>0</v>
      </c>
      <c r="F81">
        <v>0</v>
      </c>
      <c r="G81">
        <v>0</v>
      </c>
      <c r="H81" s="4">
        <v>0</v>
      </c>
      <c r="I81" s="4">
        <v>4.33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1.33</v>
      </c>
      <c r="S81" s="4">
        <v>0</v>
      </c>
      <c r="T81" s="63">
        <f t="shared" si="2"/>
        <v>30.32</v>
      </c>
      <c r="U81" s="4">
        <v>1</v>
      </c>
      <c r="V81" s="63">
        <f t="shared" si="3"/>
        <v>31.32</v>
      </c>
    </row>
    <row r="82" spans="1:22">
      <c r="A82" s="11">
        <v>40741</v>
      </c>
      <c r="B82">
        <v>22.66</v>
      </c>
      <c r="C82">
        <v>2</v>
      </c>
      <c r="D82">
        <v>0</v>
      </c>
      <c r="E82">
        <v>0</v>
      </c>
      <c r="F82">
        <v>0</v>
      </c>
      <c r="G82">
        <v>0</v>
      </c>
      <c r="H82" s="4">
        <v>0</v>
      </c>
      <c r="I82" s="4">
        <v>4.33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1.33</v>
      </c>
      <c r="S82" s="4">
        <v>0</v>
      </c>
      <c r="T82" s="63">
        <v>0</v>
      </c>
      <c r="U82" s="4">
        <v>1</v>
      </c>
      <c r="V82" s="63">
        <f t="shared" si="3"/>
        <v>1</v>
      </c>
    </row>
    <row r="83" spans="1:22">
      <c r="A83" s="11">
        <v>40742</v>
      </c>
      <c r="B83">
        <v>17</v>
      </c>
      <c r="C83">
        <v>0</v>
      </c>
      <c r="D83">
        <v>0</v>
      </c>
      <c r="E83">
        <v>0</v>
      </c>
      <c r="F83">
        <v>0</v>
      </c>
      <c r="G83">
        <v>0</v>
      </c>
      <c r="H83" s="4">
        <v>0</v>
      </c>
      <c r="I83" s="4">
        <v>3</v>
      </c>
      <c r="J83" s="4">
        <v>0</v>
      </c>
      <c r="K83" s="4">
        <v>0</v>
      </c>
      <c r="L83" s="4">
        <v>0</v>
      </c>
      <c r="M83" s="4">
        <v>1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63">
        <f t="shared" si="2"/>
        <v>21</v>
      </c>
      <c r="U83" s="4">
        <v>0</v>
      </c>
      <c r="V83" s="63">
        <f t="shared" si="3"/>
        <v>21</v>
      </c>
    </row>
    <row r="84" spans="1:22">
      <c r="A84" s="11">
        <v>40743</v>
      </c>
      <c r="B84">
        <v>6</v>
      </c>
      <c r="C84">
        <v>0</v>
      </c>
      <c r="D84">
        <v>0</v>
      </c>
      <c r="E84">
        <v>0</v>
      </c>
      <c r="F84">
        <v>0</v>
      </c>
      <c r="G84">
        <v>0</v>
      </c>
      <c r="H84" s="4">
        <v>0</v>
      </c>
      <c r="I84" s="4">
        <v>6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Q84" s="4">
        <v>0</v>
      </c>
      <c r="R84" s="4">
        <v>0</v>
      </c>
      <c r="S84" s="4">
        <v>0</v>
      </c>
      <c r="T84" s="63">
        <f>SUM(B84:S84)</f>
        <v>12</v>
      </c>
      <c r="U84" s="4">
        <v>3</v>
      </c>
      <c r="V84" s="63">
        <f>SUM(T84+U84)</f>
        <v>15</v>
      </c>
    </row>
    <row r="85" spans="1:22">
      <c r="A85" s="11">
        <v>40744</v>
      </c>
      <c r="B85">
        <v>4</v>
      </c>
      <c r="C85">
        <v>3</v>
      </c>
      <c r="D85">
        <v>0</v>
      </c>
      <c r="E85">
        <v>0</v>
      </c>
      <c r="F85">
        <v>0</v>
      </c>
      <c r="G85">
        <v>0</v>
      </c>
      <c r="H85" s="4">
        <v>0</v>
      </c>
      <c r="I85" s="4">
        <v>11</v>
      </c>
      <c r="J85" s="4">
        <v>0</v>
      </c>
      <c r="K85" s="4">
        <v>0</v>
      </c>
      <c r="L85" s="4">
        <v>2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63">
        <f>SUM(B85:S85)</f>
        <v>20</v>
      </c>
      <c r="U85" s="4">
        <v>3</v>
      </c>
      <c r="V85" s="63">
        <f>SUM(T85+U85)</f>
        <v>23</v>
      </c>
    </row>
    <row r="86" spans="1:22">
      <c r="A86" s="11">
        <v>40745</v>
      </c>
      <c r="B86">
        <v>24</v>
      </c>
      <c r="C86">
        <v>0</v>
      </c>
      <c r="D86">
        <v>0</v>
      </c>
      <c r="E86">
        <v>0</v>
      </c>
      <c r="F86">
        <v>0</v>
      </c>
      <c r="G86">
        <v>0</v>
      </c>
      <c r="H86" s="4">
        <v>0</v>
      </c>
      <c r="I86" s="4">
        <v>4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63">
        <f t="shared" si="2"/>
        <v>28</v>
      </c>
      <c r="U86" s="4">
        <v>12</v>
      </c>
      <c r="V86" s="63">
        <f t="shared" si="3"/>
        <v>40</v>
      </c>
    </row>
    <row r="87" spans="1:22">
      <c r="A87" s="11">
        <v>40746</v>
      </c>
      <c r="B87">
        <v>16</v>
      </c>
      <c r="C87">
        <v>0.33</v>
      </c>
      <c r="D87">
        <v>0</v>
      </c>
      <c r="E87">
        <v>0</v>
      </c>
      <c r="F87">
        <v>0</v>
      </c>
      <c r="G87">
        <v>0</v>
      </c>
      <c r="H87" s="4">
        <v>0</v>
      </c>
      <c r="I87" s="4">
        <v>3.33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63">
        <f t="shared" si="2"/>
        <v>19.659999999999997</v>
      </c>
      <c r="U87" s="4">
        <v>10.33</v>
      </c>
      <c r="V87" s="63">
        <f t="shared" si="3"/>
        <v>29.989999999999995</v>
      </c>
    </row>
    <row r="88" spans="1:22">
      <c r="A88" s="11">
        <v>40747</v>
      </c>
      <c r="B88">
        <v>16</v>
      </c>
      <c r="C88">
        <v>0.33</v>
      </c>
      <c r="D88">
        <v>0</v>
      </c>
      <c r="E88">
        <v>0</v>
      </c>
      <c r="F88">
        <v>0</v>
      </c>
      <c r="G88">
        <v>0</v>
      </c>
      <c r="H88" s="4">
        <v>0</v>
      </c>
      <c r="I88" s="4">
        <v>3.33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63">
        <f t="shared" si="2"/>
        <v>19.659999999999997</v>
      </c>
      <c r="U88" s="4">
        <v>10.33</v>
      </c>
      <c r="V88" s="63">
        <f t="shared" si="3"/>
        <v>29.989999999999995</v>
      </c>
    </row>
    <row r="89" spans="1:22">
      <c r="A89" s="11">
        <v>40748</v>
      </c>
      <c r="B89">
        <v>16</v>
      </c>
      <c r="C89">
        <v>0.33</v>
      </c>
      <c r="D89">
        <v>0</v>
      </c>
      <c r="E89">
        <v>0</v>
      </c>
      <c r="F89">
        <v>0</v>
      </c>
      <c r="G89">
        <v>0</v>
      </c>
      <c r="H89" s="4">
        <v>0</v>
      </c>
      <c r="I89" s="4">
        <v>3.33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63">
        <f t="shared" si="2"/>
        <v>19.659999999999997</v>
      </c>
      <c r="U89" s="4">
        <v>10.33</v>
      </c>
      <c r="V89" s="63">
        <f t="shared" si="3"/>
        <v>29.989999999999995</v>
      </c>
    </row>
    <row r="90" spans="1:22">
      <c r="A90" s="11">
        <v>40749</v>
      </c>
      <c r="B90">
        <v>47</v>
      </c>
      <c r="C90">
        <v>1</v>
      </c>
      <c r="D90">
        <v>0</v>
      </c>
      <c r="E90">
        <v>0</v>
      </c>
      <c r="F90">
        <v>0</v>
      </c>
      <c r="G90">
        <v>0</v>
      </c>
      <c r="H90" s="4">
        <v>0</v>
      </c>
      <c r="I90" s="4">
        <v>20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2</v>
      </c>
      <c r="T90" s="63">
        <f t="shared" si="2"/>
        <v>70</v>
      </c>
      <c r="U90" s="4">
        <v>20</v>
      </c>
      <c r="V90" s="63">
        <f t="shared" si="3"/>
        <v>90</v>
      </c>
    </row>
    <row r="91" spans="1:22">
      <c r="A91" s="11">
        <v>40750</v>
      </c>
      <c r="B91">
        <v>60</v>
      </c>
      <c r="C91">
        <v>1</v>
      </c>
      <c r="D91">
        <v>0</v>
      </c>
      <c r="E91">
        <v>1</v>
      </c>
      <c r="F91">
        <v>0</v>
      </c>
      <c r="G91">
        <v>0</v>
      </c>
      <c r="H91" s="4">
        <v>0</v>
      </c>
      <c r="I91" s="4">
        <v>2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1</v>
      </c>
      <c r="S91" s="4">
        <v>0</v>
      </c>
      <c r="T91" s="63">
        <f>SUM(B91:S91)</f>
        <v>65</v>
      </c>
      <c r="U91" s="4">
        <v>0</v>
      </c>
      <c r="V91" s="63">
        <f>SUM(T91+U91)</f>
        <v>65</v>
      </c>
    </row>
    <row r="92" spans="1:22">
      <c r="A92" s="11">
        <v>40751</v>
      </c>
      <c r="B92">
        <v>14</v>
      </c>
      <c r="C92">
        <v>6</v>
      </c>
      <c r="D92">
        <v>0</v>
      </c>
      <c r="E92">
        <v>0</v>
      </c>
      <c r="F92">
        <v>0</v>
      </c>
      <c r="G92">
        <v>0</v>
      </c>
      <c r="H92" s="4">
        <v>0</v>
      </c>
      <c r="I92" s="4">
        <v>11</v>
      </c>
      <c r="J92" s="4">
        <v>0</v>
      </c>
      <c r="K92" s="4">
        <v>0</v>
      </c>
      <c r="L92" s="4">
        <v>5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63">
        <f>SUM(B92:S92)</f>
        <v>36</v>
      </c>
      <c r="U92" s="4">
        <v>8</v>
      </c>
      <c r="V92" s="63">
        <f>SUM(T92+U92)</f>
        <v>44</v>
      </c>
    </row>
    <row r="93" spans="1:22">
      <c r="A93" s="11">
        <v>40752</v>
      </c>
      <c r="B93">
        <v>26</v>
      </c>
      <c r="C93">
        <v>18</v>
      </c>
      <c r="D93">
        <v>0</v>
      </c>
      <c r="E93">
        <v>0</v>
      </c>
      <c r="F93">
        <v>0</v>
      </c>
      <c r="G93">
        <v>0</v>
      </c>
      <c r="H93" s="4">
        <v>0</v>
      </c>
      <c r="I93" s="4">
        <v>4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63">
        <f t="shared" si="2"/>
        <v>48</v>
      </c>
      <c r="U93" s="4">
        <v>9</v>
      </c>
      <c r="V93" s="63">
        <f t="shared" si="3"/>
        <v>57</v>
      </c>
    </row>
    <row r="94" spans="1:22">
      <c r="A94" s="11">
        <v>40753</v>
      </c>
      <c r="B94">
        <v>16.329999999999998</v>
      </c>
      <c r="C94">
        <v>0</v>
      </c>
      <c r="D94">
        <v>0</v>
      </c>
      <c r="E94">
        <v>0</v>
      </c>
      <c r="F94">
        <v>0</v>
      </c>
      <c r="G94">
        <v>0</v>
      </c>
      <c r="H94" s="4">
        <v>0</v>
      </c>
      <c r="I94" s="4">
        <v>2.33</v>
      </c>
      <c r="J94" s="4">
        <v>0</v>
      </c>
      <c r="K94" s="4">
        <v>0</v>
      </c>
      <c r="L94" s="4">
        <v>0.33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63">
        <f t="shared" si="2"/>
        <v>18.989999999999995</v>
      </c>
      <c r="U94" s="4">
        <v>3.66</v>
      </c>
      <c r="V94" s="63">
        <f t="shared" si="3"/>
        <v>22.649999999999995</v>
      </c>
    </row>
    <row r="95" spans="1:22">
      <c r="A95" s="11">
        <v>40754</v>
      </c>
      <c r="B95">
        <v>16.329999999999998</v>
      </c>
      <c r="C95">
        <v>0</v>
      </c>
      <c r="D95">
        <v>0</v>
      </c>
      <c r="E95">
        <v>0</v>
      </c>
      <c r="F95">
        <v>0</v>
      </c>
      <c r="G95">
        <v>0</v>
      </c>
      <c r="H95" s="4">
        <v>0</v>
      </c>
      <c r="I95" s="4">
        <v>2.33</v>
      </c>
      <c r="J95" s="4">
        <v>0</v>
      </c>
      <c r="K95" s="4">
        <v>0</v>
      </c>
      <c r="L95" s="4">
        <v>0.33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63">
        <f t="shared" si="2"/>
        <v>18.989999999999995</v>
      </c>
      <c r="U95" s="4">
        <v>3.66</v>
      </c>
      <c r="V95" s="63">
        <f t="shared" si="3"/>
        <v>22.649999999999995</v>
      </c>
    </row>
    <row r="96" spans="1:22">
      <c r="A96" s="11">
        <v>40755</v>
      </c>
      <c r="B96">
        <v>16.329999999999998</v>
      </c>
      <c r="C96">
        <v>0</v>
      </c>
      <c r="D96">
        <v>0</v>
      </c>
      <c r="E96">
        <v>0</v>
      </c>
      <c r="F96">
        <v>0</v>
      </c>
      <c r="G96">
        <v>0</v>
      </c>
      <c r="H96" s="4">
        <v>0</v>
      </c>
      <c r="I96" s="4">
        <v>2.33</v>
      </c>
      <c r="J96" s="4">
        <v>0</v>
      </c>
      <c r="K96" s="4">
        <v>0</v>
      </c>
      <c r="L96" s="4">
        <v>0.33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63">
        <f t="shared" si="2"/>
        <v>18.989999999999995</v>
      </c>
      <c r="U96" s="4">
        <v>3.66</v>
      </c>
      <c r="V96" s="63">
        <f t="shared" si="3"/>
        <v>22.649999999999995</v>
      </c>
    </row>
    <row r="97" spans="1:22">
      <c r="A97" s="11">
        <v>40756</v>
      </c>
      <c r="B97">
        <v>7</v>
      </c>
      <c r="C97">
        <v>1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0</v>
      </c>
      <c r="J97" s="4">
        <v>0</v>
      </c>
      <c r="K97" s="4">
        <v>0</v>
      </c>
      <c r="L97" s="4">
        <v>1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63">
        <f>SUM(B97:S97)</f>
        <v>9</v>
      </c>
      <c r="U97" s="4">
        <v>0</v>
      </c>
      <c r="V97" s="63">
        <f t="shared" si="3"/>
        <v>9</v>
      </c>
    </row>
    <row r="98" spans="1:22">
      <c r="A98" s="11">
        <v>40757</v>
      </c>
      <c r="B98">
        <v>5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2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63">
        <f t="shared" si="2"/>
        <v>7</v>
      </c>
      <c r="U98" s="4">
        <v>0</v>
      </c>
      <c r="V98" s="63">
        <f t="shared" si="3"/>
        <v>7</v>
      </c>
    </row>
    <row r="99" spans="1:22">
      <c r="A99" s="11">
        <v>40758</v>
      </c>
      <c r="B99">
        <v>4</v>
      </c>
      <c r="C99">
        <v>1</v>
      </c>
      <c r="D99">
        <v>0</v>
      </c>
      <c r="E99">
        <v>0</v>
      </c>
      <c r="F99">
        <v>0</v>
      </c>
      <c r="G99">
        <v>0</v>
      </c>
      <c r="H99" s="4">
        <v>0</v>
      </c>
      <c r="I99" s="4">
        <v>1</v>
      </c>
      <c r="J99" s="4">
        <v>0</v>
      </c>
      <c r="K99" s="4">
        <v>0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63">
        <f t="shared" si="2"/>
        <v>7</v>
      </c>
      <c r="U99" s="4">
        <v>1</v>
      </c>
      <c r="V99" s="63">
        <f t="shared" si="3"/>
        <v>8</v>
      </c>
    </row>
    <row r="100" spans="1:22">
      <c r="A100" s="11">
        <v>40759</v>
      </c>
      <c r="B100">
        <v>5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0</v>
      </c>
      <c r="J100" s="4">
        <v>0</v>
      </c>
      <c r="K100" s="4">
        <v>0</v>
      </c>
      <c r="L100" s="4">
        <v>2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8">
        <v>0</v>
      </c>
      <c r="S100" s="1">
        <v>0</v>
      </c>
      <c r="T100" s="63">
        <f t="shared" si="2"/>
        <v>7</v>
      </c>
      <c r="U100" s="4">
        <v>0</v>
      </c>
      <c r="V100" s="63">
        <f t="shared" si="3"/>
        <v>7</v>
      </c>
    </row>
    <row r="101" spans="1:22">
      <c r="A101" s="11">
        <v>40760</v>
      </c>
      <c r="B101">
        <v>2.2999999999999998</v>
      </c>
      <c r="C101">
        <v>0.3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10.3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8">
        <v>0</v>
      </c>
      <c r="S101" s="1">
        <v>0</v>
      </c>
      <c r="T101" s="63">
        <f t="shared" si="2"/>
        <v>12.9</v>
      </c>
      <c r="U101" s="4">
        <v>1.67</v>
      </c>
      <c r="V101" s="63">
        <f t="shared" si="3"/>
        <v>14.57</v>
      </c>
    </row>
    <row r="102" spans="1:22">
      <c r="A102" s="11">
        <v>40761</v>
      </c>
      <c r="B102">
        <v>2.2999999999999998</v>
      </c>
      <c r="C102">
        <v>0.3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10.3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</v>
      </c>
      <c r="P102" s="4">
        <v>0</v>
      </c>
      <c r="Q102" s="1">
        <v>0</v>
      </c>
      <c r="R102" s="8">
        <v>0</v>
      </c>
      <c r="S102" s="1">
        <v>0</v>
      </c>
      <c r="T102" s="63">
        <f t="shared" si="2"/>
        <v>12.9</v>
      </c>
      <c r="U102" s="4">
        <v>1.67</v>
      </c>
      <c r="V102" s="63">
        <f t="shared" si="3"/>
        <v>14.57</v>
      </c>
    </row>
    <row r="103" spans="1:22">
      <c r="A103" s="11">
        <v>40762</v>
      </c>
      <c r="B103">
        <v>2.2999999999999998</v>
      </c>
      <c r="C103">
        <v>0.3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10.3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</v>
      </c>
      <c r="P103" s="4">
        <v>0</v>
      </c>
      <c r="Q103" s="1">
        <v>0</v>
      </c>
      <c r="R103" s="8">
        <v>0</v>
      </c>
      <c r="S103" s="1">
        <v>0</v>
      </c>
      <c r="T103" s="63">
        <f t="shared" si="2"/>
        <v>12.9</v>
      </c>
      <c r="U103" s="4">
        <v>1.67</v>
      </c>
      <c r="V103" s="63">
        <f t="shared" si="3"/>
        <v>14.57</v>
      </c>
    </row>
    <row r="104" spans="1:22">
      <c r="A104" s="11">
        <v>40763</v>
      </c>
      <c r="B104">
        <v>6</v>
      </c>
      <c r="C104">
        <v>1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4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2"/>
        <v>11</v>
      </c>
      <c r="U104" s="4">
        <v>2</v>
      </c>
      <c r="V104" s="63">
        <f t="shared" si="3"/>
        <v>13</v>
      </c>
    </row>
    <row r="105" spans="1:22">
      <c r="A105" s="11">
        <v>40764</v>
      </c>
      <c r="B105">
        <v>19</v>
      </c>
      <c r="C105">
        <v>1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14</v>
      </c>
      <c r="J105" s="4">
        <v>0</v>
      </c>
      <c r="K105" s="4">
        <v>0</v>
      </c>
      <c r="L105" s="4">
        <v>1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2"/>
        <v>35</v>
      </c>
      <c r="U105" s="4">
        <v>8</v>
      </c>
      <c r="V105" s="63">
        <f t="shared" si="3"/>
        <v>43</v>
      </c>
    </row>
    <row r="106" spans="1:22">
      <c r="A106" s="11">
        <v>40765</v>
      </c>
      <c r="B106">
        <v>10</v>
      </c>
      <c r="C106">
        <v>1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3</v>
      </c>
      <c r="J106" s="4">
        <v>0</v>
      </c>
      <c r="K106" s="4">
        <v>0</v>
      </c>
      <c r="L106" s="4">
        <v>3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63">
        <f t="shared" si="2"/>
        <v>17</v>
      </c>
      <c r="U106" s="4">
        <v>4</v>
      </c>
      <c r="V106" s="63">
        <f t="shared" si="3"/>
        <v>21</v>
      </c>
    </row>
    <row r="107" spans="1:22">
      <c r="A107" s="11">
        <v>40766</v>
      </c>
      <c r="B107">
        <v>54</v>
      </c>
      <c r="C107">
        <v>1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3">
        <f t="shared" si="2"/>
        <v>56</v>
      </c>
      <c r="U107" s="4">
        <v>21</v>
      </c>
      <c r="V107" s="63">
        <f t="shared" si="3"/>
        <v>77</v>
      </c>
    </row>
    <row r="108" spans="1:22">
      <c r="A108" s="11">
        <v>40767</v>
      </c>
      <c r="B108">
        <v>13.33</v>
      </c>
      <c r="C108">
        <v>0</v>
      </c>
      <c r="D108">
        <v>0</v>
      </c>
      <c r="E108">
        <v>0</v>
      </c>
      <c r="F108">
        <v>0</v>
      </c>
      <c r="G108">
        <v>0</v>
      </c>
      <c r="H108" s="1">
        <v>0</v>
      </c>
      <c r="I108" s="4">
        <v>2.33</v>
      </c>
      <c r="J108" s="4">
        <v>0</v>
      </c>
      <c r="K108" s="4">
        <v>0</v>
      </c>
      <c r="L108" s="4">
        <v>0</v>
      </c>
      <c r="M108" s="4">
        <v>0</v>
      </c>
      <c r="N108" s="1">
        <v>0</v>
      </c>
      <c r="O108" s="4">
        <v>0.33</v>
      </c>
      <c r="P108" s="4">
        <v>0</v>
      </c>
      <c r="Q108" s="1">
        <v>0</v>
      </c>
      <c r="R108" s="8">
        <v>0</v>
      </c>
      <c r="S108" s="1">
        <v>0</v>
      </c>
      <c r="T108" s="63">
        <f t="shared" si="2"/>
        <v>15.99</v>
      </c>
      <c r="U108" s="4">
        <v>4.66</v>
      </c>
      <c r="V108" s="63">
        <f t="shared" si="3"/>
        <v>20.65</v>
      </c>
    </row>
    <row r="109" spans="1:22">
      <c r="A109" s="11">
        <v>40768</v>
      </c>
      <c r="B109">
        <v>13.33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v>0</v>
      </c>
      <c r="I109" s="4">
        <v>2.33</v>
      </c>
      <c r="J109" s="4">
        <v>0</v>
      </c>
      <c r="K109" s="4">
        <v>0</v>
      </c>
      <c r="L109" s="4">
        <v>0</v>
      </c>
      <c r="M109" s="4">
        <v>0</v>
      </c>
      <c r="N109" s="1">
        <v>0</v>
      </c>
      <c r="O109" s="4">
        <v>0.33</v>
      </c>
      <c r="P109" s="4">
        <v>0</v>
      </c>
      <c r="Q109" s="1">
        <v>0</v>
      </c>
      <c r="R109" s="8">
        <v>0</v>
      </c>
      <c r="S109" s="1">
        <v>0</v>
      </c>
      <c r="T109" s="63">
        <f t="shared" si="2"/>
        <v>15.99</v>
      </c>
      <c r="U109" s="4">
        <v>4.66</v>
      </c>
      <c r="V109" s="63">
        <f t="shared" si="3"/>
        <v>20.65</v>
      </c>
    </row>
    <row r="110" spans="1:22">
      <c r="A110" s="11">
        <v>40769</v>
      </c>
      <c r="B110">
        <v>13.33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v>0</v>
      </c>
      <c r="I110" s="4">
        <v>2.33</v>
      </c>
      <c r="J110" s="4">
        <v>0</v>
      </c>
      <c r="K110" s="4">
        <v>0</v>
      </c>
      <c r="L110" s="4">
        <v>0</v>
      </c>
      <c r="M110" s="4">
        <v>0</v>
      </c>
      <c r="N110" s="1">
        <v>0</v>
      </c>
      <c r="O110" s="4">
        <v>0.33</v>
      </c>
      <c r="P110" s="4">
        <v>0</v>
      </c>
      <c r="Q110" s="1">
        <v>0</v>
      </c>
      <c r="R110" s="8">
        <v>0</v>
      </c>
      <c r="S110" s="1">
        <v>0</v>
      </c>
      <c r="T110" s="63">
        <f t="shared" si="2"/>
        <v>15.99</v>
      </c>
      <c r="U110" s="4">
        <v>4.66</v>
      </c>
      <c r="V110" s="63">
        <f t="shared" si="3"/>
        <v>20.65</v>
      </c>
    </row>
    <row r="111" spans="1:22">
      <c r="A111" s="11">
        <v>40770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63">
        <f t="shared" si="2"/>
        <v>4</v>
      </c>
      <c r="U111" s="4">
        <v>1</v>
      </c>
      <c r="V111" s="63">
        <f t="shared" si="3"/>
        <v>5</v>
      </c>
    </row>
    <row r="112" spans="1:22">
      <c r="A112" s="11">
        <v>40771</v>
      </c>
      <c r="B112">
        <v>9</v>
      </c>
      <c r="C112">
        <v>0</v>
      </c>
      <c r="D112">
        <v>0</v>
      </c>
      <c r="E112">
        <v>0</v>
      </c>
      <c r="F112">
        <v>0</v>
      </c>
      <c r="G112">
        <v>0</v>
      </c>
      <c r="H112" s="4">
        <v>0</v>
      </c>
      <c r="I112" s="4">
        <v>2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63">
        <f t="shared" si="2"/>
        <v>11</v>
      </c>
      <c r="U112" s="4">
        <v>0</v>
      </c>
      <c r="V112" s="63">
        <f t="shared" si="3"/>
        <v>11</v>
      </c>
    </row>
    <row r="113" spans="1:22">
      <c r="A113" s="11">
        <v>40772</v>
      </c>
      <c r="B113">
        <v>5</v>
      </c>
      <c r="C113">
        <v>0</v>
      </c>
      <c r="D113">
        <v>0</v>
      </c>
      <c r="E113">
        <v>0</v>
      </c>
      <c r="F113">
        <v>0</v>
      </c>
      <c r="G113">
        <v>0</v>
      </c>
      <c r="H113" s="4">
        <v>0</v>
      </c>
      <c r="I113" s="4">
        <v>7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63">
        <f t="shared" si="2"/>
        <v>12</v>
      </c>
      <c r="U113" s="4">
        <v>0</v>
      </c>
      <c r="V113" s="63">
        <f t="shared" si="3"/>
        <v>12</v>
      </c>
    </row>
    <row r="114" spans="1:22">
      <c r="A114" s="11">
        <v>40773</v>
      </c>
      <c r="B114">
        <v>6</v>
      </c>
      <c r="C114">
        <v>0</v>
      </c>
      <c r="D114">
        <v>0</v>
      </c>
      <c r="E114">
        <v>0</v>
      </c>
      <c r="F114">
        <v>0</v>
      </c>
      <c r="G114">
        <v>0</v>
      </c>
      <c r="H114" s="4">
        <v>0</v>
      </c>
      <c r="I114" s="4">
        <v>13</v>
      </c>
      <c r="J114" s="4">
        <v>0</v>
      </c>
      <c r="K114" s="4">
        <v>0</v>
      </c>
      <c r="L114" s="4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63">
        <f t="shared" si="2"/>
        <v>20</v>
      </c>
      <c r="U114" s="4">
        <v>0</v>
      </c>
      <c r="V114" s="63">
        <f t="shared" si="3"/>
        <v>20</v>
      </c>
    </row>
    <row r="115" spans="1:22">
      <c r="A115" s="11">
        <v>40774</v>
      </c>
      <c r="B115">
        <v>1.67</v>
      </c>
      <c r="C115">
        <v>0.33</v>
      </c>
      <c r="D115">
        <v>0</v>
      </c>
      <c r="E115">
        <v>0</v>
      </c>
      <c r="F115">
        <v>0</v>
      </c>
      <c r="G115">
        <v>0</v>
      </c>
      <c r="H115" s="4">
        <v>0</v>
      </c>
      <c r="I115" s="4">
        <v>8</v>
      </c>
      <c r="J115" s="4">
        <v>0</v>
      </c>
      <c r="K115" s="4">
        <v>0</v>
      </c>
      <c r="L115" s="4">
        <v>0</v>
      </c>
      <c r="M115" s="4">
        <v>0.33</v>
      </c>
      <c r="N115" s="4">
        <v>0</v>
      </c>
      <c r="O115" s="4">
        <v>0.33</v>
      </c>
      <c r="P115" s="4">
        <v>0</v>
      </c>
      <c r="Q115" s="4">
        <v>0</v>
      </c>
      <c r="R115" s="4">
        <v>0</v>
      </c>
      <c r="S115" s="4">
        <v>0</v>
      </c>
      <c r="T115" s="63">
        <f t="shared" si="2"/>
        <v>10.66</v>
      </c>
      <c r="U115" s="4">
        <v>0</v>
      </c>
      <c r="V115" s="63">
        <f t="shared" si="3"/>
        <v>10.66</v>
      </c>
    </row>
    <row r="116" spans="1:22">
      <c r="A116" s="11">
        <v>40775</v>
      </c>
      <c r="B116">
        <v>1.67</v>
      </c>
      <c r="C116">
        <v>0.33</v>
      </c>
      <c r="D116">
        <v>0</v>
      </c>
      <c r="E116">
        <v>0</v>
      </c>
      <c r="F116">
        <v>0</v>
      </c>
      <c r="G116">
        <v>0</v>
      </c>
      <c r="H116" s="4">
        <v>0</v>
      </c>
      <c r="I116" s="4">
        <v>8</v>
      </c>
      <c r="J116" s="4">
        <v>0</v>
      </c>
      <c r="K116" s="4">
        <v>0</v>
      </c>
      <c r="L116" s="4">
        <v>0</v>
      </c>
      <c r="M116" s="4">
        <v>0.33</v>
      </c>
      <c r="N116" s="4">
        <v>0</v>
      </c>
      <c r="O116" s="4">
        <v>0.33</v>
      </c>
      <c r="P116" s="4">
        <v>0</v>
      </c>
      <c r="Q116" s="4">
        <v>0</v>
      </c>
      <c r="R116" s="4">
        <v>0</v>
      </c>
      <c r="S116" s="4">
        <v>0</v>
      </c>
      <c r="T116" s="63">
        <f t="shared" si="2"/>
        <v>10.66</v>
      </c>
      <c r="U116" s="4">
        <v>0</v>
      </c>
      <c r="V116" s="63">
        <f t="shared" si="3"/>
        <v>10.66</v>
      </c>
    </row>
    <row r="117" spans="1:22">
      <c r="A117" s="11">
        <v>40776</v>
      </c>
      <c r="B117">
        <v>1.67</v>
      </c>
      <c r="C117">
        <v>0.33</v>
      </c>
      <c r="D117">
        <v>0</v>
      </c>
      <c r="E117">
        <v>0</v>
      </c>
      <c r="F117">
        <v>0</v>
      </c>
      <c r="G117">
        <v>0</v>
      </c>
      <c r="H117" s="4">
        <v>0</v>
      </c>
      <c r="I117" s="4">
        <v>8</v>
      </c>
      <c r="J117" s="4">
        <v>0</v>
      </c>
      <c r="K117" s="4">
        <v>0</v>
      </c>
      <c r="L117" s="4">
        <v>0</v>
      </c>
      <c r="M117" s="4">
        <v>0.33</v>
      </c>
      <c r="N117" s="4">
        <v>0</v>
      </c>
      <c r="O117" s="4">
        <v>0.33</v>
      </c>
      <c r="P117" s="4">
        <v>0</v>
      </c>
      <c r="Q117" s="4">
        <v>0</v>
      </c>
      <c r="R117" s="4">
        <v>0</v>
      </c>
      <c r="S117" s="4">
        <v>0</v>
      </c>
      <c r="T117" s="63">
        <f t="shared" si="2"/>
        <v>10.66</v>
      </c>
      <c r="U117" s="4">
        <v>0</v>
      </c>
      <c r="V117" s="63">
        <f t="shared" si="3"/>
        <v>10.66</v>
      </c>
    </row>
    <row r="118" spans="1:22">
      <c r="A118" s="11">
        <v>40777</v>
      </c>
      <c r="B118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v>0</v>
      </c>
      <c r="I118" s="4">
        <v>9</v>
      </c>
      <c r="J118" s="4">
        <v>0</v>
      </c>
      <c r="K118" s="4">
        <v>0</v>
      </c>
      <c r="L118" s="4">
        <v>0</v>
      </c>
      <c r="M118" s="4">
        <v>0</v>
      </c>
      <c r="N118" s="1">
        <v>0</v>
      </c>
      <c r="O118" s="4">
        <v>0</v>
      </c>
      <c r="P118" s="4">
        <v>0</v>
      </c>
      <c r="Q118" s="1">
        <v>0</v>
      </c>
      <c r="R118" s="8">
        <v>0</v>
      </c>
      <c r="S118" s="1">
        <v>0</v>
      </c>
      <c r="T118" s="63">
        <f t="shared" si="2"/>
        <v>17</v>
      </c>
      <c r="U118" s="4">
        <v>0</v>
      </c>
      <c r="V118" s="63">
        <f t="shared" si="3"/>
        <v>17</v>
      </c>
    </row>
    <row r="119" spans="1:22">
      <c r="A119" s="11">
        <v>40778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2</v>
      </c>
      <c r="J119" s="4">
        <v>0</v>
      </c>
      <c r="K119" s="4">
        <v>0</v>
      </c>
      <c r="L119" s="4">
        <v>0</v>
      </c>
      <c r="M119" s="4">
        <v>0</v>
      </c>
      <c r="N119" s="1">
        <v>0</v>
      </c>
      <c r="O119" s="4">
        <v>4</v>
      </c>
      <c r="P119" s="4">
        <v>0</v>
      </c>
      <c r="Q119" s="1">
        <v>0</v>
      </c>
      <c r="R119" s="8">
        <v>0</v>
      </c>
      <c r="S119" s="1">
        <v>0</v>
      </c>
      <c r="T119" s="63">
        <f>SUM(B119:S119)</f>
        <v>6</v>
      </c>
      <c r="U119" s="4">
        <v>1</v>
      </c>
      <c r="V119" s="63">
        <f>SUM(T119+U119)</f>
        <v>7</v>
      </c>
    </row>
    <row r="120" spans="1:22">
      <c r="A120" s="11">
        <v>40779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4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2</v>
      </c>
      <c r="P120" s="4">
        <v>0</v>
      </c>
      <c r="Q120" s="4">
        <v>0</v>
      </c>
      <c r="R120" s="4">
        <v>0</v>
      </c>
      <c r="S120" s="4">
        <v>0</v>
      </c>
      <c r="T120" s="63">
        <f t="shared" ref="T120:T152" si="6">SUM(B120:S120)</f>
        <v>8</v>
      </c>
      <c r="U120" s="4">
        <v>0</v>
      </c>
      <c r="V120" s="63">
        <f>SUM(T120+U120)</f>
        <v>8</v>
      </c>
    </row>
    <row r="121" spans="1:22">
      <c r="A121" s="11">
        <v>40780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2</v>
      </c>
      <c r="P121" s="4">
        <v>0</v>
      </c>
      <c r="Q121" s="4">
        <v>0</v>
      </c>
      <c r="R121" s="4">
        <v>0</v>
      </c>
      <c r="S121" s="4">
        <v>0</v>
      </c>
      <c r="T121" s="63">
        <f t="shared" si="6"/>
        <v>5</v>
      </c>
      <c r="U121" s="4">
        <v>0</v>
      </c>
      <c r="V121" s="63">
        <f t="shared" si="3"/>
        <v>5</v>
      </c>
    </row>
    <row r="122" spans="1:22">
      <c r="A122" s="11">
        <v>40781</v>
      </c>
      <c r="B122">
        <v>3.66</v>
      </c>
      <c r="C122">
        <v>0</v>
      </c>
      <c r="D122">
        <v>0</v>
      </c>
      <c r="E122">
        <v>0</v>
      </c>
      <c r="F122">
        <v>0</v>
      </c>
      <c r="G122">
        <v>0</v>
      </c>
      <c r="H122" s="4">
        <v>0</v>
      </c>
      <c r="I122" s="4">
        <v>2.66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0.33</v>
      </c>
      <c r="P122" s="4">
        <v>0</v>
      </c>
      <c r="Q122" s="4">
        <v>0</v>
      </c>
      <c r="R122" s="4">
        <v>0</v>
      </c>
      <c r="S122" s="4">
        <v>0</v>
      </c>
      <c r="T122" s="63">
        <f t="shared" si="6"/>
        <v>6.65</v>
      </c>
      <c r="U122" s="4">
        <v>0</v>
      </c>
      <c r="V122" s="63">
        <f t="shared" si="3"/>
        <v>6.65</v>
      </c>
    </row>
    <row r="123" spans="1:22">
      <c r="A123" s="11">
        <v>40782</v>
      </c>
      <c r="B123">
        <v>3.66</v>
      </c>
      <c r="C123">
        <v>0</v>
      </c>
      <c r="D123">
        <v>0</v>
      </c>
      <c r="E123">
        <v>0</v>
      </c>
      <c r="F123">
        <v>0</v>
      </c>
      <c r="G123">
        <v>0</v>
      </c>
      <c r="H123" s="4">
        <v>0</v>
      </c>
      <c r="I123" s="4">
        <v>2.66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0.33</v>
      </c>
      <c r="P123" s="4">
        <v>0</v>
      </c>
      <c r="Q123" s="4">
        <v>0</v>
      </c>
      <c r="R123" s="4">
        <v>0</v>
      </c>
      <c r="S123" s="4">
        <v>0</v>
      </c>
      <c r="T123" s="63">
        <f t="shared" si="6"/>
        <v>6.65</v>
      </c>
      <c r="U123" s="4">
        <v>0</v>
      </c>
      <c r="V123" s="63">
        <f>SUM(T123+U123)</f>
        <v>6.65</v>
      </c>
    </row>
    <row r="124" spans="1:22">
      <c r="A124" s="11">
        <v>40783</v>
      </c>
      <c r="B124">
        <v>3.66</v>
      </c>
      <c r="C124">
        <v>0</v>
      </c>
      <c r="D124">
        <v>0</v>
      </c>
      <c r="E124">
        <v>0</v>
      </c>
      <c r="F124">
        <v>0</v>
      </c>
      <c r="G124">
        <v>0</v>
      </c>
      <c r="H124" s="4">
        <v>0</v>
      </c>
      <c r="I124" s="4">
        <v>2.66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0.33</v>
      </c>
      <c r="P124" s="4">
        <v>0</v>
      </c>
      <c r="Q124" s="4">
        <v>0</v>
      </c>
      <c r="R124" s="4">
        <v>0</v>
      </c>
      <c r="S124" s="4">
        <v>0</v>
      </c>
      <c r="T124" s="63">
        <f t="shared" si="6"/>
        <v>6.65</v>
      </c>
      <c r="U124" s="4">
        <v>0</v>
      </c>
      <c r="V124" s="63">
        <f t="shared" si="3"/>
        <v>6.65</v>
      </c>
    </row>
    <row r="125" spans="1:22">
      <c r="A125" s="11">
        <v>40784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 s="4">
        <v>0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63">
        <f t="shared" si="6"/>
        <v>2</v>
      </c>
      <c r="U125" s="4">
        <v>0</v>
      </c>
      <c r="V125" s="63">
        <f t="shared" si="3"/>
        <v>2</v>
      </c>
    </row>
    <row r="126" spans="1:2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3">
        <f t="shared" si="6"/>
        <v>0</v>
      </c>
      <c r="U126" s="4">
        <v>0</v>
      </c>
      <c r="V126" s="63">
        <f>SUM(T126+U126)</f>
        <v>0</v>
      </c>
    </row>
    <row r="127" spans="1:2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 s="63">
        <f t="shared" si="6"/>
        <v>1</v>
      </c>
      <c r="U127" s="4">
        <v>0</v>
      </c>
      <c r="V127" s="63">
        <f>SUM(T127+U127)</f>
        <v>1</v>
      </c>
    </row>
    <row r="128" spans="1:22">
      <c r="A128" s="11">
        <v>40787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 s="63">
        <f t="shared" si="6"/>
        <v>2</v>
      </c>
      <c r="U128" s="4">
        <v>0</v>
      </c>
      <c r="V128" s="63">
        <f t="shared" ref="V128" si="7">SUM(T128+U128)</f>
        <v>2</v>
      </c>
    </row>
    <row r="129" spans="1:2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 s="63">
        <f t="shared" si="6"/>
        <v>1.5</v>
      </c>
      <c r="U129" s="4">
        <v>0</v>
      </c>
      <c r="V129" s="63">
        <f t="shared" si="3"/>
        <v>1.5</v>
      </c>
    </row>
    <row r="130" spans="1:2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 s="63">
        <f t="shared" si="6"/>
        <v>1.5</v>
      </c>
      <c r="U130" s="4">
        <v>0</v>
      </c>
      <c r="V130" s="63">
        <f t="shared" si="3"/>
        <v>1.5</v>
      </c>
    </row>
    <row r="131" spans="1:2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 s="63">
        <f t="shared" si="6"/>
        <v>1.5</v>
      </c>
      <c r="U131" s="4">
        <v>0</v>
      </c>
      <c r="V131" s="63">
        <f t="shared" si="3"/>
        <v>1.5</v>
      </c>
    </row>
    <row r="132" spans="1:22">
      <c r="A132" s="11">
        <v>40791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 s="63">
        <f t="shared" si="6"/>
        <v>1.5</v>
      </c>
      <c r="U132" s="4">
        <v>0</v>
      </c>
      <c r="V132" s="63">
        <f t="shared" si="3"/>
        <v>1.5</v>
      </c>
    </row>
    <row r="133" spans="1:22">
      <c r="A133" s="11">
        <v>40792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 s="63">
        <f t="shared" si="6"/>
        <v>1</v>
      </c>
      <c r="U133" s="4">
        <v>2</v>
      </c>
      <c r="V133" s="63">
        <f t="shared" si="3"/>
        <v>3</v>
      </c>
    </row>
    <row r="134" spans="1:22">
      <c r="A134" s="11">
        <v>40793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3">
        <f t="shared" si="6"/>
        <v>3</v>
      </c>
      <c r="U134" s="4">
        <v>1</v>
      </c>
      <c r="V134" s="63">
        <f t="shared" si="3"/>
        <v>4</v>
      </c>
    </row>
    <row r="135" spans="1:22">
      <c r="A135" s="11">
        <v>40794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 s="63">
        <f t="shared" si="6"/>
        <v>3</v>
      </c>
      <c r="U135" s="4">
        <v>1</v>
      </c>
      <c r="V135" s="63">
        <f t="shared" si="3"/>
        <v>4</v>
      </c>
    </row>
    <row r="136" spans="1:22">
      <c r="A136" s="11">
        <v>40795</v>
      </c>
      <c r="B136">
        <v>0.33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0.33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3">
        <f t="shared" si="6"/>
        <v>0.66</v>
      </c>
      <c r="U136" s="4">
        <v>0</v>
      </c>
      <c r="V136" s="63">
        <f t="shared" si="3"/>
        <v>0.66</v>
      </c>
    </row>
    <row r="137" spans="1:22">
      <c r="A137" s="11">
        <v>40796</v>
      </c>
      <c r="B137">
        <v>0.33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0.33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3">
        <f t="shared" si="6"/>
        <v>0.66</v>
      </c>
      <c r="U137" s="4">
        <v>0</v>
      </c>
      <c r="V137" s="63">
        <f t="shared" si="3"/>
        <v>0.66</v>
      </c>
    </row>
    <row r="138" spans="1:22">
      <c r="A138" s="11">
        <v>40797</v>
      </c>
      <c r="B138">
        <v>0.33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0.33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3">
        <f t="shared" si="6"/>
        <v>0.66</v>
      </c>
      <c r="U138" s="4">
        <v>0</v>
      </c>
      <c r="V138" s="63">
        <f t="shared" ref="V138:V152" si="8">SUM(T138+U138)</f>
        <v>0.66</v>
      </c>
    </row>
    <row r="139" spans="1:22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 s="63">
        <f t="shared" si="6"/>
        <v>1</v>
      </c>
      <c r="U139" s="4">
        <v>0</v>
      </c>
      <c r="V139" s="63">
        <f t="shared" si="8"/>
        <v>1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6"/>
        <v>0</v>
      </c>
      <c r="U140" s="4">
        <v>0</v>
      </c>
      <c r="V140" s="63">
        <f t="shared" si="8"/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3">
        <f t="shared" si="6"/>
        <v>0</v>
      </c>
      <c r="U141" s="4">
        <v>0</v>
      </c>
      <c r="V141" s="63">
        <f t="shared" si="8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3">
        <f t="shared" si="6"/>
        <v>2</v>
      </c>
      <c r="U142" s="4">
        <v>0</v>
      </c>
      <c r="V142" s="63">
        <f t="shared" si="8"/>
        <v>2</v>
      </c>
    </row>
    <row r="143" spans="1:22">
      <c r="A143" s="11">
        <v>40802</v>
      </c>
      <c r="B143"/>
      <c r="I143"/>
      <c r="O143"/>
      <c r="R143"/>
      <c r="T143" s="63">
        <f t="shared" si="6"/>
        <v>0</v>
      </c>
      <c r="U143" s="4">
        <v>0</v>
      </c>
      <c r="V143" s="63">
        <f t="shared" si="8"/>
        <v>0</v>
      </c>
    </row>
    <row r="144" spans="1:22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63">
        <f t="shared" si="6"/>
        <v>0</v>
      </c>
      <c r="U144" s="4">
        <v>0</v>
      </c>
      <c r="V144" s="63">
        <f t="shared" si="8"/>
        <v>0</v>
      </c>
    </row>
    <row r="145" spans="1:22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63">
        <f t="shared" si="6"/>
        <v>0</v>
      </c>
      <c r="U145" s="4">
        <v>0</v>
      </c>
      <c r="V145" s="63">
        <f t="shared" si="8"/>
        <v>0</v>
      </c>
    </row>
    <row r="146" spans="1:22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63">
        <f t="shared" si="6"/>
        <v>0</v>
      </c>
      <c r="U146" s="4">
        <v>0</v>
      </c>
      <c r="V146" s="63">
        <f t="shared" si="8"/>
        <v>0</v>
      </c>
    </row>
    <row r="147" spans="1:22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63">
        <f t="shared" si="6"/>
        <v>0</v>
      </c>
      <c r="U147" s="4">
        <v>0</v>
      </c>
      <c r="V147" s="63">
        <f t="shared" si="8"/>
        <v>0</v>
      </c>
    </row>
    <row r="148" spans="1:22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63">
        <f t="shared" si="6"/>
        <v>0</v>
      </c>
      <c r="U148" s="4">
        <v>0</v>
      </c>
      <c r="V148" s="63">
        <f t="shared" si="8"/>
        <v>0</v>
      </c>
    </row>
    <row r="149" spans="1:22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63">
        <f t="shared" si="6"/>
        <v>0</v>
      </c>
      <c r="U149" s="4">
        <v>0</v>
      </c>
      <c r="V149" s="63">
        <f t="shared" si="8"/>
        <v>0</v>
      </c>
    </row>
    <row r="150" spans="1:22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63">
        <f t="shared" si="6"/>
        <v>0</v>
      </c>
      <c r="U150" s="4">
        <v>0</v>
      </c>
      <c r="V150" s="63">
        <f t="shared" si="8"/>
        <v>0</v>
      </c>
    </row>
    <row r="151" spans="1:22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63">
        <f t="shared" si="6"/>
        <v>0</v>
      </c>
      <c r="U151" s="4">
        <v>0</v>
      </c>
      <c r="V151" s="63">
        <f t="shared" si="8"/>
        <v>0</v>
      </c>
    </row>
    <row r="152" spans="1:22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63">
        <f t="shared" si="6"/>
        <v>0</v>
      </c>
      <c r="U152" s="4">
        <v>0</v>
      </c>
      <c r="V152" s="63">
        <f t="shared" si="8"/>
        <v>0</v>
      </c>
    </row>
    <row r="153" spans="1:22">
      <c r="A153" s="5"/>
      <c r="B153"/>
      <c r="H153" s="6"/>
      <c r="I153" s="6"/>
      <c r="J153" s="4"/>
      <c r="K153" s="4"/>
      <c r="L153" s="4"/>
      <c r="M153" s="4"/>
      <c r="N153" s="6"/>
      <c r="O153" s="4"/>
      <c r="P153" s="4"/>
      <c r="Q153" s="6"/>
      <c r="R153" s="4"/>
      <c r="S153" s="6"/>
      <c r="T153" s="63"/>
      <c r="U153" s="4"/>
      <c r="V153" s="63"/>
    </row>
    <row r="154" spans="1:22">
      <c r="B154" s="71" t="s">
        <v>43</v>
      </c>
      <c r="C154" s="71"/>
      <c r="D154" s="71"/>
      <c r="E154" s="71"/>
      <c r="F154" s="71"/>
      <c r="G154" s="71"/>
      <c r="H154" s="71"/>
      <c r="I154" s="71" t="s">
        <v>44</v>
      </c>
      <c r="J154" s="71"/>
      <c r="K154" s="71"/>
      <c r="L154" s="71"/>
      <c r="M154" s="71"/>
      <c r="N154" s="71"/>
      <c r="O154" s="71" t="s">
        <v>45</v>
      </c>
      <c r="P154" s="71"/>
      <c r="Q154" s="71"/>
      <c r="R154" s="71" t="s">
        <v>46</v>
      </c>
      <c r="S154" s="71"/>
      <c r="T154" s="69" t="s">
        <v>47</v>
      </c>
      <c r="U154" t="s">
        <v>48</v>
      </c>
    </row>
    <row r="155" spans="1:22">
      <c r="B155" t="s">
        <v>50</v>
      </c>
      <c r="C155" t="s">
        <v>51</v>
      </c>
      <c r="D155" t="s">
        <v>52</v>
      </c>
      <c r="E155" t="s">
        <v>53</v>
      </c>
      <c r="F155" t="s">
        <v>54</v>
      </c>
      <c r="G155" t="s">
        <v>55</v>
      </c>
      <c r="H155" s="1" t="s">
        <v>56</v>
      </c>
      <c r="I155" t="s">
        <v>57</v>
      </c>
      <c r="J155" t="s">
        <v>58</v>
      </c>
      <c r="K155" t="s">
        <v>59</v>
      </c>
      <c r="L155" t="s">
        <v>60</v>
      </c>
      <c r="M155" t="s">
        <v>66</v>
      </c>
      <c r="N155" s="1" t="s">
        <v>56</v>
      </c>
      <c r="O155" t="s">
        <v>62</v>
      </c>
      <c r="P155" t="s">
        <v>63</v>
      </c>
      <c r="Q155" s="1" t="s">
        <v>56</v>
      </c>
      <c r="R155" t="s">
        <v>67</v>
      </c>
      <c r="S155" s="1" t="s">
        <v>65</v>
      </c>
      <c r="T155" s="70"/>
    </row>
    <row r="156" spans="1:22">
      <c r="A156" t="s">
        <v>68</v>
      </c>
      <c r="B156">
        <f>SUM(B9:B124)</f>
        <v>1114.8400000000001</v>
      </c>
      <c r="C156">
        <f t="shared" ref="C156:U156" si="9">SUM(C9:C124)</f>
        <v>99.859999999999985</v>
      </c>
      <c r="D156">
        <f t="shared" si="9"/>
        <v>0</v>
      </c>
      <c r="E156">
        <f t="shared" si="9"/>
        <v>1</v>
      </c>
      <c r="F156">
        <f t="shared" si="9"/>
        <v>2</v>
      </c>
      <c r="G156">
        <f t="shared" si="9"/>
        <v>0</v>
      </c>
      <c r="H156">
        <f t="shared" si="9"/>
        <v>1</v>
      </c>
      <c r="I156">
        <f t="shared" si="9"/>
        <v>249.82000000000005</v>
      </c>
      <c r="J156">
        <f t="shared" si="9"/>
        <v>0</v>
      </c>
      <c r="K156">
        <f t="shared" si="9"/>
        <v>0</v>
      </c>
      <c r="L156">
        <f t="shared" si="9"/>
        <v>35.979999999999997</v>
      </c>
      <c r="M156">
        <f t="shared" si="9"/>
        <v>6.98</v>
      </c>
      <c r="N156">
        <f t="shared" si="9"/>
        <v>0</v>
      </c>
      <c r="O156">
        <f t="shared" si="9"/>
        <v>27.989999999999984</v>
      </c>
      <c r="P156">
        <f t="shared" si="9"/>
        <v>0</v>
      </c>
      <c r="Q156">
        <f t="shared" si="9"/>
        <v>0</v>
      </c>
      <c r="R156">
        <f t="shared" si="9"/>
        <v>42.999999999999993</v>
      </c>
      <c r="S156">
        <f t="shared" si="9"/>
        <v>2</v>
      </c>
      <c r="T156">
        <f t="shared" si="9"/>
        <v>1554.1500000000008</v>
      </c>
      <c r="U156">
        <f t="shared" si="9"/>
        <v>430.94000000000017</v>
      </c>
      <c r="V156">
        <f>SUM(T156:U156)</f>
        <v>1985.0900000000011</v>
      </c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</row>
    <row r="164" spans="2:22">
      <c r="B164"/>
      <c r="H164" s="1"/>
      <c r="I164"/>
      <c r="N164" s="1"/>
      <c r="O164"/>
      <c r="Q164" s="1"/>
      <c r="R164"/>
      <c r="S164" s="1"/>
      <c r="T164"/>
      <c r="V164" s="70" t="s">
        <v>49</v>
      </c>
    </row>
    <row r="165" spans="2:22">
      <c r="B165"/>
      <c r="H165" s="1"/>
      <c r="I165"/>
      <c r="N165" s="1"/>
      <c r="O165"/>
      <c r="Q165" s="1"/>
      <c r="R165"/>
      <c r="S165" s="1"/>
      <c r="T165"/>
      <c r="V165" s="70"/>
    </row>
    <row r="166" spans="2:22">
      <c r="B166"/>
      <c r="H166" s="1"/>
      <c r="I166"/>
      <c r="N166" s="1"/>
      <c r="O166"/>
      <c r="Q166" s="1"/>
      <c r="R166"/>
      <c r="S166" s="1"/>
      <c r="T166"/>
      <c r="V166">
        <f>SUM(V11:V163)</f>
        <v>3986.1600000000021</v>
      </c>
    </row>
  </sheetData>
  <mergeCells count="18">
    <mergeCell ref="V164:V165"/>
    <mergeCell ref="T7:T8"/>
    <mergeCell ref="V7:V8"/>
    <mergeCell ref="B154:H154"/>
    <mergeCell ref="I154:N154"/>
    <mergeCell ref="E3:F3"/>
    <mergeCell ref="O154:Q154"/>
    <mergeCell ref="R154:S154"/>
    <mergeCell ref="T154:T155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66"/>
  <sheetViews>
    <sheetView zoomScale="70" zoomScaleNormal="70" workbookViewId="0">
      <pane xSplit="21" ySplit="9" topLeftCell="V100" activePane="bottomRight" state="frozen"/>
      <selection pane="bottomLeft" activeCell="A10" sqref="A10"/>
      <selection pane="topRight" activeCell="V1" sqref="V1"/>
      <selection pane="bottomRight" activeCell="U143" sqref="U143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91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92</v>
      </c>
      <c r="B3" s="73"/>
      <c r="C3" s="73"/>
      <c r="E3" s="66" t="s">
        <v>93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94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95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>
      <c r="B7"/>
      <c r="H7" s="6"/>
      <c r="I7"/>
      <c r="N7" s="6"/>
      <c r="O7"/>
      <c r="Q7" s="6"/>
      <c r="R7"/>
      <c r="S7" s="6"/>
      <c r="T7"/>
    </row>
    <row r="8" spans="1:22" ht="12.75" customHeight="1">
      <c r="A8" t="s">
        <v>22</v>
      </c>
      <c r="B8" s="71" t="s">
        <v>43</v>
      </c>
      <c r="C8" s="71"/>
      <c r="D8" s="71"/>
      <c r="E8" s="71"/>
      <c r="F8" s="71"/>
      <c r="G8" s="71"/>
      <c r="H8" s="71"/>
      <c r="I8" s="71" t="s">
        <v>44</v>
      </c>
      <c r="J8" s="71"/>
      <c r="K8" s="71"/>
      <c r="L8" s="71"/>
      <c r="M8" s="71"/>
      <c r="N8" s="71"/>
      <c r="O8" s="71" t="s">
        <v>45</v>
      </c>
      <c r="P8" s="71"/>
      <c r="Q8" s="71"/>
      <c r="R8" s="71" t="s">
        <v>46</v>
      </c>
      <c r="S8" s="71"/>
      <c r="T8" s="69" t="s">
        <v>47</v>
      </c>
      <c r="U8" t="s">
        <v>48</v>
      </c>
      <c r="V8" s="70" t="s">
        <v>49</v>
      </c>
    </row>
    <row r="9" spans="1:22">
      <c r="B9" t="s">
        <v>50</v>
      </c>
      <c r="C9" t="s">
        <v>51</v>
      </c>
      <c r="D9" t="s">
        <v>96</v>
      </c>
      <c r="E9" t="s">
        <v>53</v>
      </c>
      <c r="F9" t="s">
        <v>54</v>
      </c>
      <c r="G9" t="s">
        <v>55</v>
      </c>
      <c r="H9" s="1" t="s">
        <v>56</v>
      </c>
      <c r="I9" t="s">
        <v>57</v>
      </c>
      <c r="J9" t="s">
        <v>58</v>
      </c>
      <c r="K9" t="s">
        <v>59</v>
      </c>
      <c r="L9" t="s">
        <v>60</v>
      </c>
      <c r="M9" t="s">
        <v>61</v>
      </c>
      <c r="N9" s="1" t="s">
        <v>56</v>
      </c>
      <c r="O9" t="s">
        <v>62</v>
      </c>
      <c r="P9" t="s">
        <v>63</v>
      </c>
      <c r="Q9" s="1" t="s">
        <v>56</v>
      </c>
      <c r="R9" t="s">
        <v>90</v>
      </c>
      <c r="S9" s="1" t="s">
        <v>65</v>
      </c>
      <c r="T9" s="70"/>
      <c r="V9" s="70"/>
    </row>
    <row r="10" spans="1:22">
      <c r="A10" s="11">
        <v>40668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ref="T10:T73" si="0">SUM(B10:S10)</f>
        <v>0</v>
      </c>
      <c r="V10" s="63">
        <f>SUM(T10+U10)</f>
        <v>0</v>
      </c>
    </row>
    <row r="11" spans="1:22">
      <c r="A11" s="11">
        <v>40669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3">
        <f t="shared" si="0"/>
        <v>0</v>
      </c>
      <c r="U11">
        <v>0</v>
      </c>
      <c r="V11" s="63">
        <f t="shared" ref="V11:V74" si="1">SUM(T11+U11)</f>
        <v>0</v>
      </c>
    </row>
    <row r="12" spans="1:22">
      <c r="A12" s="11">
        <v>40670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3">
        <f t="shared" si="0"/>
        <v>0</v>
      </c>
      <c r="U12">
        <v>0</v>
      </c>
      <c r="V12" s="63">
        <f t="shared" si="1"/>
        <v>0</v>
      </c>
    </row>
    <row r="13" spans="1:22">
      <c r="A13" s="11">
        <v>40671</v>
      </c>
      <c r="B13"/>
      <c r="H13" s="1"/>
      <c r="I13" s="4"/>
      <c r="J13" s="4"/>
      <c r="K13" s="4"/>
      <c r="L13" s="4"/>
      <c r="M13" s="4"/>
      <c r="N13" s="1"/>
      <c r="O13"/>
      <c r="Q13" s="1"/>
      <c r="R13" s="4"/>
      <c r="S13" s="1"/>
      <c r="T13" s="63">
        <f t="shared" si="0"/>
        <v>0</v>
      </c>
      <c r="U13">
        <v>0</v>
      </c>
      <c r="V13" s="63">
        <f t="shared" si="1"/>
        <v>0</v>
      </c>
    </row>
    <row r="14" spans="1:22">
      <c r="A14" s="11">
        <v>40672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 s="63">
        <f t="shared" si="0"/>
        <v>0</v>
      </c>
      <c r="U14">
        <v>0</v>
      </c>
      <c r="V14" s="63">
        <f t="shared" si="1"/>
        <v>0</v>
      </c>
    </row>
    <row r="15" spans="1:22">
      <c r="A15" s="11">
        <v>40673</v>
      </c>
      <c r="B15"/>
      <c r="H15" s="1"/>
      <c r="I15" s="4"/>
      <c r="J15" s="4"/>
      <c r="K15" s="4"/>
      <c r="L15" s="4"/>
      <c r="M15" s="4"/>
      <c r="N15" s="1"/>
      <c r="O15"/>
      <c r="P15" s="4"/>
      <c r="Q15" s="1"/>
      <c r="R15" s="4"/>
      <c r="S15" s="1"/>
      <c r="T15" s="63">
        <f t="shared" si="0"/>
        <v>0</v>
      </c>
      <c r="U15">
        <v>0</v>
      </c>
      <c r="V15" s="63">
        <f t="shared" si="1"/>
        <v>0</v>
      </c>
    </row>
    <row r="16" spans="1:22">
      <c r="A16" s="11">
        <v>40674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>
        <v>0</v>
      </c>
      <c r="V16" s="63">
        <f t="shared" si="1"/>
        <v>0</v>
      </c>
    </row>
    <row r="17" spans="1:22">
      <c r="A17" s="11">
        <v>40675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>
        <v>0</v>
      </c>
      <c r="V17" s="63">
        <f t="shared" si="1"/>
        <v>0</v>
      </c>
    </row>
    <row r="18" spans="1:22">
      <c r="A18" s="11">
        <v>40676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>
        <v>0</v>
      </c>
      <c r="V18" s="63">
        <f t="shared" si="1"/>
        <v>0</v>
      </c>
    </row>
    <row r="19" spans="1:22">
      <c r="A19" s="11">
        <v>40677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>
        <v>0</v>
      </c>
      <c r="V19" s="63">
        <f t="shared" si="1"/>
        <v>0</v>
      </c>
    </row>
    <row r="20" spans="1:22">
      <c r="A20" s="11">
        <v>40678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>
        <v>0</v>
      </c>
      <c r="V20" s="63">
        <f t="shared" si="1"/>
        <v>0</v>
      </c>
    </row>
    <row r="21" spans="1:22">
      <c r="A21" s="11">
        <v>40679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>
        <v>0</v>
      </c>
      <c r="V21" s="63">
        <f t="shared" si="1"/>
        <v>0</v>
      </c>
    </row>
    <row r="22" spans="1:22">
      <c r="A22" s="11">
        <v>40680</v>
      </c>
      <c r="B22"/>
      <c r="H22" s="1"/>
      <c r="I22" s="4"/>
      <c r="J22" s="4"/>
      <c r="K22" s="4"/>
      <c r="L22" s="4"/>
      <c r="M22" s="4"/>
      <c r="N22" s="1"/>
      <c r="O22" s="4"/>
      <c r="P22" s="4"/>
      <c r="Q22" s="1"/>
      <c r="R22" s="4"/>
      <c r="S22" s="1"/>
      <c r="T22" s="63">
        <f t="shared" si="0"/>
        <v>0</v>
      </c>
      <c r="U22">
        <v>0</v>
      </c>
      <c r="V22" s="63">
        <f t="shared" si="1"/>
        <v>0</v>
      </c>
    </row>
    <row r="23" spans="1:22">
      <c r="A23" s="11">
        <v>40681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5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5</v>
      </c>
      <c r="U23">
        <v>0</v>
      </c>
      <c r="V23" s="63">
        <f t="shared" si="1"/>
        <v>5</v>
      </c>
    </row>
    <row r="24" spans="1:22">
      <c r="A24" s="11">
        <v>40682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0.25</v>
      </c>
      <c r="M24" s="4">
        <v>0</v>
      </c>
      <c r="N24" s="1">
        <v>0</v>
      </c>
      <c r="O24" s="4">
        <v>0.25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0.5</v>
      </c>
      <c r="U24">
        <v>0.25</v>
      </c>
      <c r="V24" s="63">
        <f t="shared" si="1"/>
        <v>0.75</v>
      </c>
    </row>
    <row r="25" spans="1:22">
      <c r="A25" s="11">
        <v>40683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0.25</v>
      </c>
      <c r="M25" s="4">
        <v>0</v>
      </c>
      <c r="N25" s="1">
        <v>0</v>
      </c>
      <c r="O25" s="4">
        <v>0.25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0.5</v>
      </c>
      <c r="U25">
        <v>0.25</v>
      </c>
      <c r="V25" s="63">
        <f t="shared" si="1"/>
        <v>0.75</v>
      </c>
    </row>
    <row r="26" spans="1:22">
      <c r="A26" s="11">
        <v>40684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0.25</v>
      </c>
      <c r="M26" s="4">
        <v>0</v>
      </c>
      <c r="N26" s="1">
        <v>0</v>
      </c>
      <c r="O26" s="4">
        <v>0.25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0.5</v>
      </c>
      <c r="U26">
        <v>0.25</v>
      </c>
      <c r="V26" s="63">
        <f t="shared" si="1"/>
        <v>0.75</v>
      </c>
    </row>
    <row r="27" spans="1:22">
      <c r="A27" s="11">
        <v>40685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0.25</v>
      </c>
      <c r="M27" s="4">
        <v>0</v>
      </c>
      <c r="N27" s="1">
        <v>0</v>
      </c>
      <c r="O27" s="4">
        <v>0.25</v>
      </c>
      <c r="P27" s="4">
        <v>0</v>
      </c>
      <c r="Q27" s="1">
        <v>0</v>
      </c>
      <c r="R27" s="4">
        <v>0</v>
      </c>
      <c r="S27" s="1">
        <v>0</v>
      </c>
      <c r="T27" s="63">
        <f t="shared" si="0"/>
        <v>0.5</v>
      </c>
      <c r="U27">
        <v>0.25</v>
      </c>
      <c r="V27" s="63">
        <f t="shared" si="1"/>
        <v>0.75</v>
      </c>
    </row>
    <row r="28" spans="1:22">
      <c r="A28" s="11">
        <v>40686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1">
        <v>0</v>
      </c>
      <c r="O28" s="4">
        <v>3</v>
      </c>
      <c r="P28" s="4">
        <v>0</v>
      </c>
      <c r="Q28" s="1">
        <v>0</v>
      </c>
      <c r="R28" s="4">
        <v>0</v>
      </c>
      <c r="S28" s="1">
        <v>0</v>
      </c>
      <c r="T28" s="63">
        <f t="shared" si="0"/>
        <v>3</v>
      </c>
      <c r="U28">
        <v>0</v>
      </c>
      <c r="V28" s="63">
        <f>SUM(T28+U28)</f>
        <v>3</v>
      </c>
    </row>
    <row r="29" spans="1:22">
      <c r="A29" s="11">
        <v>40687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 s="63">
        <f t="shared" si="0"/>
        <v>4</v>
      </c>
      <c r="U29">
        <v>0</v>
      </c>
      <c r="V29" s="63">
        <f>SUM(T29+U29)</f>
        <v>4</v>
      </c>
    </row>
    <row r="30" spans="1:22">
      <c r="A30" s="11">
        <v>40688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>
        <v>0</v>
      </c>
      <c r="V30" s="63">
        <f>SUM(T30+U30)</f>
        <v>0</v>
      </c>
    </row>
    <row r="31" spans="1:22">
      <c r="A31" s="11">
        <v>40689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3</v>
      </c>
      <c r="P31" s="4">
        <v>0</v>
      </c>
      <c r="Q31" s="1">
        <v>0</v>
      </c>
      <c r="R31" s="4">
        <v>0</v>
      </c>
      <c r="S31" s="1">
        <v>0</v>
      </c>
      <c r="T31" s="63">
        <f t="shared" si="0"/>
        <v>5</v>
      </c>
      <c r="U31">
        <v>0</v>
      </c>
      <c r="V31" s="63">
        <f>SUM(T31+U31)</f>
        <v>5</v>
      </c>
    </row>
    <row r="32" spans="1:22">
      <c r="A32" s="11">
        <v>40690</v>
      </c>
      <c r="B32">
        <v>0</v>
      </c>
      <c r="C32">
        <v>0.25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">
        <v>0</v>
      </c>
      <c r="O32" s="4">
        <v>2</v>
      </c>
      <c r="P32" s="4">
        <v>0</v>
      </c>
      <c r="Q32" s="1">
        <v>0</v>
      </c>
      <c r="R32" s="4">
        <v>0</v>
      </c>
      <c r="S32" s="1">
        <v>0</v>
      </c>
      <c r="T32" s="63">
        <f t="shared" si="0"/>
        <v>2.25</v>
      </c>
      <c r="U32">
        <v>0.25</v>
      </c>
      <c r="V32" s="63">
        <f t="shared" si="1"/>
        <v>2.5</v>
      </c>
    </row>
    <row r="33" spans="1:22">
      <c r="A33" s="11">
        <v>40691</v>
      </c>
      <c r="B33">
        <v>0</v>
      </c>
      <c r="C33">
        <v>0.25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">
        <v>0</v>
      </c>
      <c r="O33" s="4">
        <v>2</v>
      </c>
      <c r="P33" s="4">
        <v>0</v>
      </c>
      <c r="Q33" s="1">
        <v>0</v>
      </c>
      <c r="R33" s="4">
        <v>0</v>
      </c>
      <c r="S33" s="1">
        <v>0</v>
      </c>
      <c r="T33" s="63">
        <f t="shared" si="0"/>
        <v>2.25</v>
      </c>
      <c r="U33">
        <v>0.25</v>
      </c>
      <c r="V33" s="63">
        <f t="shared" si="1"/>
        <v>2.5</v>
      </c>
    </row>
    <row r="34" spans="1:22">
      <c r="A34" s="11">
        <v>40692</v>
      </c>
      <c r="B34">
        <v>0</v>
      </c>
      <c r="C34">
        <v>0.25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>
        <v>0</v>
      </c>
      <c r="O34" s="4">
        <v>2</v>
      </c>
      <c r="P34" s="4">
        <v>0</v>
      </c>
      <c r="Q34" s="1">
        <v>0</v>
      </c>
      <c r="R34" s="4">
        <v>0</v>
      </c>
      <c r="S34" s="1">
        <v>0</v>
      </c>
      <c r="T34" s="63">
        <f t="shared" si="0"/>
        <v>2.25</v>
      </c>
      <c r="U34">
        <v>0.25</v>
      </c>
      <c r="V34" s="63">
        <f t="shared" si="1"/>
        <v>2.5</v>
      </c>
    </row>
    <row r="35" spans="1:22">
      <c r="A35" s="11">
        <v>40693</v>
      </c>
      <c r="B35">
        <v>0</v>
      </c>
      <c r="C35">
        <v>0.25</v>
      </c>
      <c r="D35">
        <v>0</v>
      </c>
      <c r="E35">
        <v>0</v>
      </c>
      <c r="F35">
        <v>0</v>
      </c>
      <c r="G35">
        <v>0</v>
      </c>
      <c r="H35" s="1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">
        <v>0</v>
      </c>
      <c r="O35" s="4">
        <v>2</v>
      </c>
      <c r="P35" s="4">
        <v>0</v>
      </c>
      <c r="Q35" s="1">
        <v>0</v>
      </c>
      <c r="R35" s="4">
        <v>0</v>
      </c>
      <c r="S35" s="1">
        <v>0</v>
      </c>
      <c r="T35" s="63">
        <f t="shared" si="0"/>
        <v>2.25</v>
      </c>
      <c r="U35">
        <v>0.25</v>
      </c>
      <c r="V35" s="63">
        <f t="shared" si="1"/>
        <v>2.5</v>
      </c>
    </row>
    <row r="36" spans="1:22">
      <c r="A36" s="11">
        <v>40694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4</v>
      </c>
      <c r="P36" s="4">
        <v>0</v>
      </c>
      <c r="Q36" s="1">
        <v>0</v>
      </c>
      <c r="R36" s="4">
        <v>0</v>
      </c>
      <c r="S36" s="1">
        <v>0</v>
      </c>
      <c r="T36" s="63">
        <f t="shared" si="0"/>
        <v>4</v>
      </c>
      <c r="U36">
        <v>1</v>
      </c>
      <c r="V36" s="63">
        <f>SUM(T36+U36)</f>
        <v>5</v>
      </c>
    </row>
    <row r="37" spans="1:22">
      <c r="A37" s="11">
        <v>40695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1</v>
      </c>
      <c r="J37" s="4">
        <v>0</v>
      </c>
      <c r="K37" s="4">
        <v>0</v>
      </c>
      <c r="L37" s="4">
        <v>1</v>
      </c>
      <c r="M37" s="4">
        <v>0</v>
      </c>
      <c r="N37" s="12">
        <v>0</v>
      </c>
      <c r="O37" s="4">
        <v>7</v>
      </c>
      <c r="P37" s="4">
        <v>0</v>
      </c>
      <c r="Q37" s="1">
        <v>0</v>
      </c>
      <c r="R37" s="4">
        <v>0</v>
      </c>
      <c r="S37" s="1">
        <v>0</v>
      </c>
      <c r="T37" s="63">
        <f t="shared" si="0"/>
        <v>11</v>
      </c>
      <c r="U37">
        <v>0</v>
      </c>
      <c r="V37" s="63">
        <f>SUM(T37+U37)</f>
        <v>11</v>
      </c>
    </row>
    <row r="38" spans="1:22">
      <c r="A38" s="11">
        <v>40696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 s="12">
        <v>0</v>
      </c>
      <c r="I38" s="4">
        <v>0</v>
      </c>
      <c r="J38" s="4">
        <v>0</v>
      </c>
      <c r="K38" s="4">
        <v>0</v>
      </c>
      <c r="L38" s="4">
        <v>2</v>
      </c>
      <c r="M38" s="4">
        <v>0</v>
      </c>
      <c r="N38" s="12">
        <v>0</v>
      </c>
      <c r="O38" s="4">
        <v>10</v>
      </c>
      <c r="P38" s="4">
        <v>0</v>
      </c>
      <c r="Q38" s="12">
        <v>0</v>
      </c>
      <c r="R38" s="4">
        <v>0</v>
      </c>
      <c r="S38" s="12">
        <v>0</v>
      </c>
      <c r="T38" s="63">
        <f t="shared" si="0"/>
        <v>16</v>
      </c>
      <c r="U38">
        <v>1</v>
      </c>
      <c r="V38" s="63">
        <f t="shared" si="1"/>
        <v>17</v>
      </c>
    </row>
    <row r="39" spans="1:22">
      <c r="A39" s="11">
        <v>40697</v>
      </c>
      <c r="B39">
        <v>17.329999999999998</v>
      </c>
      <c r="C39">
        <v>0</v>
      </c>
      <c r="D39">
        <v>0</v>
      </c>
      <c r="E39">
        <v>0</v>
      </c>
      <c r="F39">
        <v>1</v>
      </c>
      <c r="G39">
        <v>0</v>
      </c>
      <c r="H39" s="1">
        <v>0</v>
      </c>
      <c r="I39" s="4">
        <v>0</v>
      </c>
      <c r="J39" s="4">
        <v>9.33</v>
      </c>
      <c r="K39" s="4">
        <v>0</v>
      </c>
      <c r="L39" s="4">
        <v>3</v>
      </c>
      <c r="M39" s="4">
        <v>0</v>
      </c>
      <c r="N39" s="1">
        <v>0</v>
      </c>
      <c r="O39" s="4">
        <v>26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56.66</v>
      </c>
      <c r="U39">
        <v>6.67</v>
      </c>
      <c r="V39" s="63">
        <f t="shared" si="1"/>
        <v>63.33</v>
      </c>
    </row>
    <row r="40" spans="1:22">
      <c r="A40" s="11">
        <v>40698</v>
      </c>
      <c r="B40">
        <v>17.329999999999998</v>
      </c>
      <c r="C40">
        <v>0</v>
      </c>
      <c r="D40">
        <v>0</v>
      </c>
      <c r="E40">
        <v>0</v>
      </c>
      <c r="F40">
        <v>1</v>
      </c>
      <c r="G40">
        <v>0</v>
      </c>
      <c r="H40" s="1">
        <v>0</v>
      </c>
      <c r="I40" s="4">
        <v>0</v>
      </c>
      <c r="J40" s="4">
        <v>9.33</v>
      </c>
      <c r="K40" s="4">
        <v>0</v>
      </c>
      <c r="L40" s="4">
        <v>3</v>
      </c>
      <c r="M40" s="4">
        <v>0</v>
      </c>
      <c r="N40" s="1">
        <v>0</v>
      </c>
      <c r="O40" s="4">
        <v>26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56.66</v>
      </c>
      <c r="U40">
        <v>6.67</v>
      </c>
      <c r="V40" s="63">
        <f t="shared" si="1"/>
        <v>63.33</v>
      </c>
    </row>
    <row r="41" spans="1:22">
      <c r="A41" s="11">
        <v>40699</v>
      </c>
      <c r="B41">
        <v>17.329999999999998</v>
      </c>
      <c r="C41">
        <v>0</v>
      </c>
      <c r="D41">
        <v>0</v>
      </c>
      <c r="E41">
        <v>0</v>
      </c>
      <c r="F41">
        <v>1</v>
      </c>
      <c r="G41">
        <v>0</v>
      </c>
      <c r="H41" s="1">
        <v>0</v>
      </c>
      <c r="I41" s="4">
        <v>0</v>
      </c>
      <c r="J41" s="4">
        <v>9.33</v>
      </c>
      <c r="K41" s="4">
        <v>0</v>
      </c>
      <c r="L41" s="4">
        <v>3</v>
      </c>
      <c r="M41" s="4">
        <v>0</v>
      </c>
      <c r="N41" s="1">
        <v>0</v>
      </c>
      <c r="O41" s="4">
        <v>26</v>
      </c>
      <c r="P41" s="4">
        <v>0</v>
      </c>
      <c r="Q41" s="1">
        <v>0</v>
      </c>
      <c r="R41" s="4">
        <v>0</v>
      </c>
      <c r="S41" s="1">
        <v>0</v>
      </c>
      <c r="T41" s="63">
        <f t="shared" si="0"/>
        <v>56.66</v>
      </c>
      <c r="U41">
        <v>6.67</v>
      </c>
      <c r="V41" s="63">
        <f t="shared" si="1"/>
        <v>63.33</v>
      </c>
    </row>
    <row r="42" spans="1:22">
      <c r="A42" s="11">
        <v>40700</v>
      </c>
      <c r="B42">
        <v>10</v>
      </c>
      <c r="C42">
        <v>2</v>
      </c>
      <c r="D42">
        <v>0</v>
      </c>
      <c r="E42">
        <v>0</v>
      </c>
      <c r="F42">
        <v>0</v>
      </c>
      <c r="G42">
        <v>0</v>
      </c>
      <c r="H42" s="12">
        <v>0</v>
      </c>
      <c r="I42" s="4">
        <v>1</v>
      </c>
      <c r="J42" s="4">
        <v>0</v>
      </c>
      <c r="K42" s="4">
        <v>0</v>
      </c>
      <c r="L42" s="4">
        <v>2</v>
      </c>
      <c r="M42" s="4">
        <v>0</v>
      </c>
      <c r="N42" s="12">
        <v>0</v>
      </c>
      <c r="O42" s="4">
        <v>9</v>
      </c>
      <c r="P42" s="4">
        <v>0</v>
      </c>
      <c r="Q42" s="12">
        <v>0</v>
      </c>
      <c r="R42" s="4">
        <v>0</v>
      </c>
      <c r="S42" s="12">
        <v>0</v>
      </c>
      <c r="T42" s="63">
        <f t="shared" si="0"/>
        <v>24</v>
      </c>
      <c r="U42">
        <v>35</v>
      </c>
      <c r="V42" s="63">
        <f t="shared" si="1"/>
        <v>59</v>
      </c>
    </row>
    <row r="43" spans="1:22">
      <c r="A43" s="11">
        <v>40701</v>
      </c>
      <c r="B43">
        <v>28</v>
      </c>
      <c r="C43">
        <v>1</v>
      </c>
      <c r="D43">
        <v>0</v>
      </c>
      <c r="E43">
        <v>0</v>
      </c>
      <c r="F43">
        <v>1</v>
      </c>
      <c r="G43">
        <v>0</v>
      </c>
      <c r="H43" s="12">
        <v>0</v>
      </c>
      <c r="I43" s="4">
        <v>0</v>
      </c>
      <c r="J43" s="4">
        <v>0</v>
      </c>
      <c r="K43" s="4">
        <v>0</v>
      </c>
      <c r="L43" s="4">
        <v>5</v>
      </c>
      <c r="M43" s="4">
        <v>0</v>
      </c>
      <c r="N43" s="12">
        <v>0</v>
      </c>
      <c r="O43" s="4">
        <v>2</v>
      </c>
      <c r="P43" s="4">
        <v>0</v>
      </c>
      <c r="Q43" s="12">
        <v>0</v>
      </c>
      <c r="R43" s="4">
        <v>0</v>
      </c>
      <c r="S43" s="12">
        <v>0</v>
      </c>
      <c r="T43" s="63">
        <f t="shared" si="0"/>
        <v>37</v>
      </c>
      <c r="U43">
        <v>34</v>
      </c>
      <c r="V43" s="63">
        <f>SUM(T43+U43)</f>
        <v>71</v>
      </c>
    </row>
    <row r="44" spans="1:22">
      <c r="A44" s="11">
        <v>40702</v>
      </c>
      <c r="B44">
        <v>31</v>
      </c>
      <c r="C44">
        <v>0</v>
      </c>
      <c r="D44">
        <v>0</v>
      </c>
      <c r="E44">
        <v>0</v>
      </c>
      <c r="F44">
        <v>0</v>
      </c>
      <c r="G44">
        <v>0</v>
      </c>
      <c r="H44" s="1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1">
        <v>0</v>
      </c>
      <c r="O44" s="4">
        <v>5</v>
      </c>
      <c r="P44" s="4">
        <v>0</v>
      </c>
      <c r="Q44" s="1">
        <v>0</v>
      </c>
      <c r="R44" s="4">
        <v>0</v>
      </c>
      <c r="S44" s="1">
        <v>0</v>
      </c>
      <c r="T44" s="63">
        <f t="shared" si="0"/>
        <v>37</v>
      </c>
      <c r="U44">
        <v>61</v>
      </c>
      <c r="V44" s="63">
        <f>SUM(T44+U44)</f>
        <v>98</v>
      </c>
    </row>
    <row r="45" spans="1:22">
      <c r="A45" s="11">
        <v>40703</v>
      </c>
      <c r="B45">
        <v>21</v>
      </c>
      <c r="C45">
        <v>0</v>
      </c>
      <c r="D45">
        <v>0</v>
      </c>
      <c r="E45">
        <v>0</v>
      </c>
      <c r="F45">
        <v>0</v>
      </c>
      <c r="G45">
        <v>0</v>
      </c>
      <c r="H45" s="12">
        <v>0</v>
      </c>
      <c r="I45" s="4">
        <v>1</v>
      </c>
      <c r="J45" s="4">
        <v>0</v>
      </c>
      <c r="K45" s="4">
        <v>0</v>
      </c>
      <c r="L45" s="4">
        <v>4</v>
      </c>
      <c r="M45" s="4">
        <v>0</v>
      </c>
      <c r="N45" s="12">
        <v>0</v>
      </c>
      <c r="O45" s="4">
        <v>6</v>
      </c>
      <c r="P45" s="4">
        <v>0</v>
      </c>
      <c r="Q45" s="12">
        <v>0</v>
      </c>
      <c r="R45" s="4">
        <v>0</v>
      </c>
      <c r="S45" s="12">
        <v>0</v>
      </c>
      <c r="T45" s="63">
        <f t="shared" si="0"/>
        <v>32</v>
      </c>
      <c r="U45">
        <v>56</v>
      </c>
      <c r="V45" s="63">
        <f t="shared" si="1"/>
        <v>88</v>
      </c>
    </row>
    <row r="46" spans="1:22">
      <c r="A46" s="11">
        <v>40704</v>
      </c>
      <c r="B46">
        <v>27</v>
      </c>
      <c r="C46">
        <v>0</v>
      </c>
      <c r="D46">
        <v>0</v>
      </c>
      <c r="E46">
        <v>0</v>
      </c>
      <c r="F46">
        <v>0.33</v>
      </c>
      <c r="G46">
        <v>0</v>
      </c>
      <c r="H46" s="1">
        <v>0</v>
      </c>
      <c r="I46" s="4">
        <v>0</v>
      </c>
      <c r="J46" s="4">
        <v>0</v>
      </c>
      <c r="K46" s="4">
        <v>0</v>
      </c>
      <c r="L46" s="4">
        <v>3.67</v>
      </c>
      <c r="M46" s="4">
        <v>0</v>
      </c>
      <c r="N46" s="1">
        <v>0</v>
      </c>
      <c r="O46" s="4">
        <v>1.67</v>
      </c>
      <c r="P46" s="4">
        <v>0</v>
      </c>
      <c r="Q46" s="1">
        <v>0</v>
      </c>
      <c r="R46" s="4">
        <v>0</v>
      </c>
      <c r="S46" s="1">
        <v>0</v>
      </c>
      <c r="T46" s="63">
        <f t="shared" si="0"/>
        <v>32.67</v>
      </c>
      <c r="U46">
        <v>22.33</v>
      </c>
      <c r="V46" s="63">
        <f t="shared" si="1"/>
        <v>55</v>
      </c>
    </row>
    <row r="47" spans="1:22">
      <c r="A47" s="11">
        <v>40705</v>
      </c>
      <c r="B47">
        <v>27</v>
      </c>
      <c r="C47">
        <v>0</v>
      </c>
      <c r="D47">
        <v>0</v>
      </c>
      <c r="E47">
        <v>0</v>
      </c>
      <c r="F47">
        <v>0.33</v>
      </c>
      <c r="G47">
        <v>0</v>
      </c>
      <c r="H47" s="1">
        <v>0</v>
      </c>
      <c r="I47" s="4">
        <v>0</v>
      </c>
      <c r="J47" s="4">
        <v>0</v>
      </c>
      <c r="K47" s="4">
        <v>0</v>
      </c>
      <c r="L47" s="4">
        <v>3.67</v>
      </c>
      <c r="M47" s="4">
        <v>0</v>
      </c>
      <c r="N47" s="1">
        <v>0</v>
      </c>
      <c r="O47" s="4">
        <v>1.67</v>
      </c>
      <c r="P47" s="4">
        <v>0</v>
      </c>
      <c r="Q47" s="1">
        <v>0</v>
      </c>
      <c r="R47" s="4">
        <v>0</v>
      </c>
      <c r="S47" s="1">
        <v>0</v>
      </c>
      <c r="T47" s="63">
        <f t="shared" si="0"/>
        <v>32.67</v>
      </c>
      <c r="U47">
        <v>22.33</v>
      </c>
      <c r="V47" s="63">
        <f t="shared" si="1"/>
        <v>55</v>
      </c>
    </row>
    <row r="48" spans="1:22">
      <c r="A48" s="11">
        <v>40706</v>
      </c>
      <c r="B48">
        <v>27</v>
      </c>
      <c r="C48">
        <v>0</v>
      </c>
      <c r="D48">
        <v>0</v>
      </c>
      <c r="E48">
        <v>0</v>
      </c>
      <c r="F48">
        <v>0.33</v>
      </c>
      <c r="G48">
        <v>0</v>
      </c>
      <c r="H48" s="1">
        <v>0</v>
      </c>
      <c r="I48" s="4">
        <v>0</v>
      </c>
      <c r="J48" s="4">
        <v>0</v>
      </c>
      <c r="K48" s="4">
        <v>0</v>
      </c>
      <c r="L48" s="4">
        <v>3.67</v>
      </c>
      <c r="M48" s="4">
        <v>0</v>
      </c>
      <c r="N48" s="1">
        <v>0</v>
      </c>
      <c r="O48" s="4">
        <v>1.67</v>
      </c>
      <c r="P48" s="4">
        <v>0</v>
      </c>
      <c r="Q48" s="1">
        <v>0</v>
      </c>
      <c r="R48" s="4">
        <v>0</v>
      </c>
      <c r="S48" s="1">
        <v>0</v>
      </c>
      <c r="T48" s="63">
        <f t="shared" si="0"/>
        <v>32.67</v>
      </c>
      <c r="U48">
        <v>22.33</v>
      </c>
      <c r="V48" s="63">
        <f t="shared" si="1"/>
        <v>55</v>
      </c>
    </row>
    <row r="49" spans="1:22">
      <c r="A49" s="11">
        <v>40707</v>
      </c>
      <c r="B49">
        <v>56</v>
      </c>
      <c r="C49">
        <v>0</v>
      </c>
      <c r="D49">
        <v>0</v>
      </c>
      <c r="E49">
        <v>0</v>
      </c>
      <c r="F49">
        <v>0</v>
      </c>
      <c r="G49">
        <v>0</v>
      </c>
      <c r="H49" s="12">
        <v>0</v>
      </c>
      <c r="I49" s="4">
        <v>0</v>
      </c>
      <c r="J49" s="4">
        <v>0</v>
      </c>
      <c r="K49" s="4">
        <v>0</v>
      </c>
      <c r="L49" s="4">
        <v>11</v>
      </c>
      <c r="M49" s="4">
        <v>0</v>
      </c>
      <c r="N49" s="12">
        <v>0</v>
      </c>
      <c r="O49" s="4">
        <v>2</v>
      </c>
      <c r="P49" s="4">
        <v>0</v>
      </c>
      <c r="Q49" s="12">
        <v>0</v>
      </c>
      <c r="R49" s="4">
        <v>0</v>
      </c>
      <c r="S49" s="12">
        <v>0</v>
      </c>
      <c r="T49" s="63">
        <f t="shared" si="0"/>
        <v>69</v>
      </c>
      <c r="U49">
        <v>31</v>
      </c>
      <c r="V49" s="63">
        <f t="shared" si="1"/>
        <v>100</v>
      </c>
    </row>
    <row r="50" spans="1:22">
      <c r="A50" s="11">
        <v>40708</v>
      </c>
      <c r="B50">
        <v>12</v>
      </c>
      <c r="C50">
        <v>0</v>
      </c>
      <c r="D50">
        <v>0</v>
      </c>
      <c r="E50">
        <v>0</v>
      </c>
      <c r="F50">
        <v>0</v>
      </c>
      <c r="G50">
        <v>0</v>
      </c>
      <c r="H50" s="12">
        <v>0</v>
      </c>
      <c r="I50" s="4">
        <v>0</v>
      </c>
      <c r="J50" s="4">
        <v>0</v>
      </c>
      <c r="K50" s="4">
        <v>2</v>
      </c>
      <c r="L50" s="4">
        <v>0</v>
      </c>
      <c r="M50" s="4">
        <v>0</v>
      </c>
      <c r="N50" s="12">
        <v>0</v>
      </c>
      <c r="O50" s="4">
        <v>1</v>
      </c>
      <c r="P50" s="4">
        <v>0</v>
      </c>
      <c r="Q50" s="12">
        <v>0</v>
      </c>
      <c r="R50" s="4">
        <v>0</v>
      </c>
      <c r="S50" s="12">
        <v>0</v>
      </c>
      <c r="T50" s="63">
        <f t="shared" si="0"/>
        <v>15</v>
      </c>
      <c r="U50">
        <v>7</v>
      </c>
      <c r="V50" s="63">
        <f t="shared" si="1"/>
        <v>22</v>
      </c>
    </row>
    <row r="51" spans="1:22">
      <c r="A51" s="11">
        <v>40709</v>
      </c>
      <c r="B51">
        <v>11</v>
      </c>
      <c r="C51">
        <v>0</v>
      </c>
      <c r="D51">
        <v>0</v>
      </c>
      <c r="E51">
        <v>0</v>
      </c>
      <c r="F51">
        <v>1</v>
      </c>
      <c r="G51">
        <v>0</v>
      </c>
      <c r="H51" s="1">
        <v>0</v>
      </c>
      <c r="I51" s="4">
        <v>0</v>
      </c>
      <c r="J51" s="4">
        <v>0</v>
      </c>
      <c r="K51" s="4">
        <v>0</v>
      </c>
      <c r="L51" s="4">
        <v>2</v>
      </c>
      <c r="M51" s="4">
        <v>0</v>
      </c>
      <c r="N51" s="1">
        <v>0</v>
      </c>
      <c r="O51" s="4">
        <v>0</v>
      </c>
      <c r="P51" s="4">
        <v>0</v>
      </c>
      <c r="Q51" s="1">
        <v>0</v>
      </c>
      <c r="R51" s="4">
        <v>0</v>
      </c>
      <c r="S51" s="1">
        <v>0</v>
      </c>
      <c r="T51" s="63">
        <f t="shared" si="0"/>
        <v>14</v>
      </c>
      <c r="U51">
        <v>0</v>
      </c>
      <c r="V51" s="63">
        <f t="shared" si="1"/>
        <v>14</v>
      </c>
    </row>
    <row r="52" spans="1:22">
      <c r="A52" s="11">
        <v>40710</v>
      </c>
      <c r="B52">
        <v>11</v>
      </c>
      <c r="C52">
        <v>0</v>
      </c>
      <c r="D52">
        <v>0</v>
      </c>
      <c r="E52">
        <v>0</v>
      </c>
      <c r="F52">
        <v>0</v>
      </c>
      <c r="G52">
        <v>0</v>
      </c>
      <c r="H52" s="12">
        <v>0</v>
      </c>
      <c r="I52" s="4">
        <v>0</v>
      </c>
      <c r="J52" s="4">
        <v>0</v>
      </c>
      <c r="K52" s="4">
        <v>0</v>
      </c>
      <c r="L52" s="4">
        <v>1</v>
      </c>
      <c r="M52" s="4">
        <v>3</v>
      </c>
      <c r="N52" s="12">
        <v>0</v>
      </c>
      <c r="O52" s="4">
        <v>1</v>
      </c>
      <c r="P52" s="4">
        <v>0</v>
      </c>
      <c r="Q52" s="12">
        <v>0</v>
      </c>
      <c r="R52" s="4">
        <v>0</v>
      </c>
      <c r="S52" s="12">
        <v>0</v>
      </c>
      <c r="T52" s="63">
        <f t="shared" si="0"/>
        <v>16</v>
      </c>
      <c r="U52">
        <v>25</v>
      </c>
      <c r="V52" s="63">
        <f t="shared" si="1"/>
        <v>41</v>
      </c>
    </row>
    <row r="53" spans="1:22">
      <c r="A53" s="11">
        <v>40711</v>
      </c>
      <c r="B53">
        <v>29.33</v>
      </c>
      <c r="C53">
        <v>0</v>
      </c>
      <c r="D53">
        <v>0</v>
      </c>
      <c r="E53">
        <v>0</v>
      </c>
      <c r="F53">
        <v>0</v>
      </c>
      <c r="G53">
        <v>0</v>
      </c>
      <c r="H53" s="12">
        <v>0</v>
      </c>
      <c r="I53" s="4">
        <v>0</v>
      </c>
      <c r="J53" s="4">
        <v>0.67</v>
      </c>
      <c r="K53" s="4">
        <v>0</v>
      </c>
      <c r="L53" s="4">
        <v>6.33</v>
      </c>
      <c r="M53" s="4">
        <v>0</v>
      </c>
      <c r="N53" s="12">
        <v>0</v>
      </c>
      <c r="O53" s="4">
        <v>1.67</v>
      </c>
      <c r="P53" s="4">
        <v>0</v>
      </c>
      <c r="Q53" s="12">
        <v>0</v>
      </c>
      <c r="R53" s="4">
        <v>0.33</v>
      </c>
      <c r="S53" s="12">
        <v>0</v>
      </c>
      <c r="T53" s="63">
        <f t="shared" si="0"/>
        <v>38.33</v>
      </c>
      <c r="U53">
        <v>33.67</v>
      </c>
      <c r="V53" s="63">
        <f t="shared" si="1"/>
        <v>72</v>
      </c>
    </row>
    <row r="54" spans="1:22">
      <c r="A54" s="11">
        <v>40712</v>
      </c>
      <c r="B54">
        <v>29.33</v>
      </c>
      <c r="C54">
        <v>0</v>
      </c>
      <c r="D54">
        <v>0</v>
      </c>
      <c r="E54">
        <v>0</v>
      </c>
      <c r="F54">
        <v>0</v>
      </c>
      <c r="G54">
        <v>0</v>
      </c>
      <c r="H54" s="12">
        <v>0</v>
      </c>
      <c r="I54" s="4">
        <v>0</v>
      </c>
      <c r="J54" s="4">
        <v>0.67</v>
      </c>
      <c r="K54" s="4">
        <v>0</v>
      </c>
      <c r="L54" s="4">
        <v>6.33</v>
      </c>
      <c r="M54" s="4">
        <v>0</v>
      </c>
      <c r="N54" s="12">
        <v>0</v>
      </c>
      <c r="O54" s="4">
        <v>1.67</v>
      </c>
      <c r="P54" s="4">
        <v>0</v>
      </c>
      <c r="Q54" s="12">
        <v>0</v>
      </c>
      <c r="R54" s="4">
        <v>0.33</v>
      </c>
      <c r="S54" s="12">
        <v>0</v>
      </c>
      <c r="T54" s="63">
        <f t="shared" si="0"/>
        <v>38.33</v>
      </c>
      <c r="U54">
        <v>33.67</v>
      </c>
      <c r="V54" s="63">
        <f t="shared" si="1"/>
        <v>72</v>
      </c>
    </row>
    <row r="55" spans="1:22">
      <c r="A55" s="11">
        <v>40713</v>
      </c>
      <c r="B55">
        <v>29.33</v>
      </c>
      <c r="C55">
        <v>0</v>
      </c>
      <c r="D55">
        <v>0</v>
      </c>
      <c r="E55">
        <v>0</v>
      </c>
      <c r="F55">
        <v>0</v>
      </c>
      <c r="G55">
        <v>0</v>
      </c>
      <c r="H55" s="12">
        <v>0</v>
      </c>
      <c r="I55" s="4">
        <v>0</v>
      </c>
      <c r="J55" s="4">
        <v>0.67</v>
      </c>
      <c r="K55" s="4">
        <v>0</v>
      </c>
      <c r="L55" s="4">
        <v>6.33</v>
      </c>
      <c r="M55" s="4">
        <v>0</v>
      </c>
      <c r="N55" s="12">
        <v>0</v>
      </c>
      <c r="O55" s="4">
        <v>1.67</v>
      </c>
      <c r="P55" s="4">
        <v>0</v>
      </c>
      <c r="Q55" s="12">
        <v>0</v>
      </c>
      <c r="R55" s="4">
        <v>0.33</v>
      </c>
      <c r="S55" s="12">
        <v>0</v>
      </c>
      <c r="T55" s="63">
        <f t="shared" si="0"/>
        <v>38.33</v>
      </c>
      <c r="U55">
        <v>33.67</v>
      </c>
      <c r="V55" s="63">
        <f t="shared" si="1"/>
        <v>72</v>
      </c>
    </row>
    <row r="56" spans="1:22">
      <c r="A56" s="11">
        <v>40714</v>
      </c>
      <c r="B56">
        <v>18</v>
      </c>
      <c r="C56">
        <v>0</v>
      </c>
      <c r="D56">
        <v>0</v>
      </c>
      <c r="E56">
        <v>0</v>
      </c>
      <c r="F56">
        <v>0</v>
      </c>
      <c r="G56">
        <v>0</v>
      </c>
      <c r="H56" s="12">
        <v>0</v>
      </c>
      <c r="I56" s="4">
        <v>0</v>
      </c>
      <c r="J56" s="4">
        <v>0</v>
      </c>
      <c r="K56" s="4">
        <v>0</v>
      </c>
      <c r="L56" s="4">
        <v>3</v>
      </c>
      <c r="M56" s="4">
        <v>0</v>
      </c>
      <c r="N56" s="12">
        <v>0</v>
      </c>
      <c r="O56" s="4">
        <v>0</v>
      </c>
      <c r="P56" s="4">
        <v>0</v>
      </c>
      <c r="Q56" s="12">
        <v>0</v>
      </c>
      <c r="R56" s="4">
        <v>2</v>
      </c>
      <c r="S56" s="12">
        <v>0</v>
      </c>
      <c r="T56" s="63">
        <f t="shared" si="0"/>
        <v>23</v>
      </c>
      <c r="U56">
        <v>70</v>
      </c>
      <c r="V56" s="63">
        <f t="shared" si="1"/>
        <v>93</v>
      </c>
    </row>
    <row r="57" spans="1:22">
      <c r="A57" s="11">
        <v>40715</v>
      </c>
      <c r="B57">
        <v>2</v>
      </c>
      <c r="C57">
        <v>0</v>
      </c>
      <c r="D57">
        <v>0</v>
      </c>
      <c r="E57">
        <v>0</v>
      </c>
      <c r="F57">
        <v>0</v>
      </c>
      <c r="G57">
        <v>0</v>
      </c>
      <c r="H57" s="12">
        <v>0</v>
      </c>
      <c r="I57" s="4">
        <v>0</v>
      </c>
      <c r="J57" s="4">
        <v>0</v>
      </c>
      <c r="K57" s="4">
        <v>0</v>
      </c>
      <c r="L57" s="4">
        <v>3</v>
      </c>
      <c r="M57" s="4">
        <v>1</v>
      </c>
      <c r="N57" s="12">
        <v>0</v>
      </c>
      <c r="O57" s="4">
        <v>0</v>
      </c>
      <c r="P57" s="4">
        <v>0</v>
      </c>
      <c r="Q57" s="12">
        <v>0</v>
      </c>
      <c r="R57" s="4">
        <v>0</v>
      </c>
      <c r="S57" s="12">
        <v>0</v>
      </c>
      <c r="T57" s="63">
        <f t="shared" si="0"/>
        <v>6</v>
      </c>
      <c r="U57">
        <v>1</v>
      </c>
      <c r="V57" s="63">
        <f t="shared" si="1"/>
        <v>7</v>
      </c>
    </row>
    <row r="58" spans="1:22">
      <c r="A58" s="11">
        <v>40716</v>
      </c>
      <c r="B58">
        <v>3</v>
      </c>
      <c r="C58">
        <v>0</v>
      </c>
      <c r="D58">
        <v>1</v>
      </c>
      <c r="E58">
        <v>0</v>
      </c>
      <c r="F58">
        <v>0</v>
      </c>
      <c r="G58">
        <v>0</v>
      </c>
      <c r="H58" s="12">
        <v>0</v>
      </c>
      <c r="I58" s="4">
        <v>0</v>
      </c>
      <c r="J58" s="4">
        <v>3</v>
      </c>
      <c r="K58" s="4">
        <v>0</v>
      </c>
      <c r="L58" s="4">
        <v>1</v>
      </c>
      <c r="M58" s="4">
        <v>1</v>
      </c>
      <c r="N58" s="12">
        <v>0</v>
      </c>
      <c r="O58" s="4">
        <v>1</v>
      </c>
      <c r="P58" s="4">
        <v>0</v>
      </c>
      <c r="Q58" s="12">
        <v>0</v>
      </c>
      <c r="R58" s="4">
        <v>0</v>
      </c>
      <c r="S58" s="12">
        <v>0</v>
      </c>
      <c r="T58" s="63">
        <f t="shared" si="0"/>
        <v>10</v>
      </c>
      <c r="U58">
        <v>3</v>
      </c>
      <c r="V58" s="63">
        <f t="shared" si="1"/>
        <v>13</v>
      </c>
    </row>
    <row r="59" spans="1:22">
      <c r="A59" s="11">
        <v>40717</v>
      </c>
      <c r="B59">
        <v>26</v>
      </c>
      <c r="C59">
        <v>0</v>
      </c>
      <c r="D59">
        <v>0</v>
      </c>
      <c r="E59">
        <v>0</v>
      </c>
      <c r="F59">
        <v>0</v>
      </c>
      <c r="G59">
        <v>0</v>
      </c>
      <c r="H59" s="12">
        <v>0</v>
      </c>
      <c r="I59" s="4">
        <v>0</v>
      </c>
      <c r="J59" s="4">
        <v>0</v>
      </c>
      <c r="K59" s="4">
        <v>0</v>
      </c>
      <c r="L59" s="4">
        <v>24</v>
      </c>
      <c r="M59" s="4">
        <v>3</v>
      </c>
      <c r="N59" s="12">
        <v>0</v>
      </c>
      <c r="O59" s="4">
        <v>5</v>
      </c>
      <c r="P59" s="4">
        <v>0</v>
      </c>
      <c r="Q59" s="12">
        <v>0</v>
      </c>
      <c r="R59" s="4">
        <v>3</v>
      </c>
      <c r="S59" s="12">
        <v>1</v>
      </c>
      <c r="T59" s="63">
        <f t="shared" si="0"/>
        <v>62</v>
      </c>
      <c r="U59">
        <v>27</v>
      </c>
      <c r="V59" s="63">
        <f t="shared" si="1"/>
        <v>89</v>
      </c>
    </row>
    <row r="60" spans="1:22">
      <c r="A60" s="11">
        <v>40718</v>
      </c>
      <c r="B60">
        <v>25.33</v>
      </c>
      <c r="C60">
        <v>0.33</v>
      </c>
      <c r="D60">
        <v>0</v>
      </c>
      <c r="E60">
        <v>0</v>
      </c>
      <c r="F60">
        <v>0</v>
      </c>
      <c r="G60">
        <v>0</v>
      </c>
      <c r="H60" s="12">
        <v>0</v>
      </c>
      <c r="I60" s="4">
        <v>0</v>
      </c>
      <c r="J60" s="4">
        <v>0</v>
      </c>
      <c r="K60" s="4">
        <v>0</v>
      </c>
      <c r="L60" s="4">
        <v>7</v>
      </c>
      <c r="M60" s="4">
        <v>0</v>
      </c>
      <c r="N60" s="12">
        <v>0</v>
      </c>
      <c r="O60" s="4">
        <v>4.33</v>
      </c>
      <c r="P60" s="4">
        <v>0</v>
      </c>
      <c r="Q60" s="12">
        <v>0</v>
      </c>
      <c r="R60" s="4">
        <v>1</v>
      </c>
      <c r="S60" s="12">
        <v>0.33</v>
      </c>
      <c r="T60" s="63">
        <f t="shared" si="0"/>
        <v>38.319999999999993</v>
      </c>
      <c r="U60">
        <v>30</v>
      </c>
      <c r="V60" s="63">
        <f t="shared" si="1"/>
        <v>68.319999999999993</v>
      </c>
    </row>
    <row r="61" spans="1:22">
      <c r="A61" s="11">
        <v>40719</v>
      </c>
      <c r="B61">
        <v>25.33</v>
      </c>
      <c r="C61">
        <v>0.33</v>
      </c>
      <c r="D61">
        <v>0</v>
      </c>
      <c r="E61">
        <v>0</v>
      </c>
      <c r="F61">
        <v>0</v>
      </c>
      <c r="G61">
        <v>0</v>
      </c>
      <c r="H61" s="12">
        <v>0</v>
      </c>
      <c r="I61" s="4">
        <v>0</v>
      </c>
      <c r="J61" s="4">
        <v>0</v>
      </c>
      <c r="K61" s="4">
        <v>0</v>
      </c>
      <c r="L61" s="4">
        <v>7</v>
      </c>
      <c r="M61" s="4">
        <v>0</v>
      </c>
      <c r="N61" s="12">
        <v>0</v>
      </c>
      <c r="O61" s="4">
        <v>4.33</v>
      </c>
      <c r="P61" s="4">
        <v>0</v>
      </c>
      <c r="Q61" s="12">
        <v>0</v>
      </c>
      <c r="R61" s="4">
        <v>1</v>
      </c>
      <c r="S61" s="12">
        <v>0.33</v>
      </c>
      <c r="T61" s="63">
        <f t="shared" si="0"/>
        <v>38.319999999999993</v>
      </c>
      <c r="U61">
        <v>30</v>
      </c>
      <c r="V61" s="63">
        <f t="shared" si="1"/>
        <v>68.319999999999993</v>
      </c>
    </row>
    <row r="62" spans="1:22">
      <c r="A62" s="11">
        <v>40720</v>
      </c>
      <c r="B62">
        <v>25.33</v>
      </c>
      <c r="C62">
        <v>0.33</v>
      </c>
      <c r="D62">
        <v>0</v>
      </c>
      <c r="E62">
        <v>0</v>
      </c>
      <c r="F62">
        <v>0</v>
      </c>
      <c r="G62">
        <v>0</v>
      </c>
      <c r="H62" s="12">
        <v>0</v>
      </c>
      <c r="I62" s="4">
        <v>0</v>
      </c>
      <c r="J62" s="4">
        <v>0</v>
      </c>
      <c r="K62" s="4">
        <v>0</v>
      </c>
      <c r="L62" s="4">
        <v>7</v>
      </c>
      <c r="M62" s="4">
        <v>0</v>
      </c>
      <c r="N62" s="12">
        <v>0</v>
      </c>
      <c r="O62" s="4">
        <v>4.33</v>
      </c>
      <c r="P62" s="4">
        <v>0</v>
      </c>
      <c r="Q62" s="12">
        <v>0</v>
      </c>
      <c r="R62" s="4">
        <v>1</v>
      </c>
      <c r="S62" s="12">
        <v>0.33</v>
      </c>
      <c r="T62" s="63">
        <f t="shared" si="0"/>
        <v>38.319999999999993</v>
      </c>
      <c r="U62">
        <v>30</v>
      </c>
      <c r="V62" s="63">
        <f t="shared" si="1"/>
        <v>68.319999999999993</v>
      </c>
    </row>
    <row r="63" spans="1:22">
      <c r="A63" s="11">
        <v>40721</v>
      </c>
      <c r="B63">
        <v>16</v>
      </c>
      <c r="C63">
        <v>0</v>
      </c>
      <c r="D63">
        <v>0</v>
      </c>
      <c r="E63">
        <v>0</v>
      </c>
      <c r="F63">
        <v>0</v>
      </c>
      <c r="G63">
        <v>0</v>
      </c>
      <c r="H63" s="12">
        <v>0</v>
      </c>
      <c r="I63" s="4">
        <v>0</v>
      </c>
      <c r="J63" s="4">
        <v>0</v>
      </c>
      <c r="K63" s="4">
        <v>0</v>
      </c>
      <c r="L63" s="4">
        <v>1</v>
      </c>
      <c r="M63" s="4">
        <v>5</v>
      </c>
      <c r="N63" s="12">
        <v>0</v>
      </c>
      <c r="O63" s="4">
        <v>4</v>
      </c>
      <c r="P63" s="4">
        <v>0</v>
      </c>
      <c r="Q63" s="12">
        <v>0</v>
      </c>
      <c r="R63" s="4">
        <v>1</v>
      </c>
      <c r="S63" s="12">
        <v>0</v>
      </c>
      <c r="T63" s="63">
        <f t="shared" si="0"/>
        <v>27</v>
      </c>
      <c r="U63">
        <v>26</v>
      </c>
      <c r="V63" s="63">
        <f t="shared" si="1"/>
        <v>53</v>
      </c>
    </row>
    <row r="64" spans="1:22">
      <c r="A64" s="11">
        <v>40722</v>
      </c>
      <c r="B64">
        <v>26</v>
      </c>
      <c r="C64">
        <v>0</v>
      </c>
      <c r="D64">
        <v>0</v>
      </c>
      <c r="E64">
        <v>0</v>
      </c>
      <c r="F64">
        <v>0</v>
      </c>
      <c r="G64">
        <v>0</v>
      </c>
      <c r="H64" s="12">
        <v>0</v>
      </c>
      <c r="I64" s="4">
        <v>1</v>
      </c>
      <c r="J64" s="4">
        <v>0</v>
      </c>
      <c r="K64" s="4">
        <v>0</v>
      </c>
      <c r="L64" s="4">
        <v>28</v>
      </c>
      <c r="M64" s="4">
        <v>0</v>
      </c>
      <c r="N64" s="12">
        <v>0</v>
      </c>
      <c r="O64" s="4">
        <v>7</v>
      </c>
      <c r="P64" s="4">
        <v>0</v>
      </c>
      <c r="Q64" s="12">
        <v>0</v>
      </c>
      <c r="R64" s="4">
        <v>0</v>
      </c>
      <c r="S64" s="12">
        <v>0</v>
      </c>
      <c r="T64" s="63">
        <f t="shared" si="0"/>
        <v>62</v>
      </c>
      <c r="U64">
        <v>53</v>
      </c>
      <c r="V64" s="63">
        <f t="shared" si="1"/>
        <v>115</v>
      </c>
    </row>
    <row r="65" spans="1:22">
      <c r="A65" s="11">
        <v>40723</v>
      </c>
      <c r="B65">
        <v>4</v>
      </c>
      <c r="C65">
        <v>0</v>
      </c>
      <c r="D65">
        <v>0</v>
      </c>
      <c r="E65">
        <v>0</v>
      </c>
      <c r="F65">
        <v>2</v>
      </c>
      <c r="G65">
        <v>1</v>
      </c>
      <c r="H65" s="12">
        <v>0</v>
      </c>
      <c r="I65" s="4">
        <v>5</v>
      </c>
      <c r="J65" s="4">
        <v>0</v>
      </c>
      <c r="K65" s="4">
        <v>0</v>
      </c>
      <c r="L65" s="4">
        <v>15</v>
      </c>
      <c r="M65" s="4">
        <v>0</v>
      </c>
      <c r="N65" s="12">
        <v>0</v>
      </c>
      <c r="O65" s="4">
        <v>1</v>
      </c>
      <c r="P65" s="4">
        <v>0</v>
      </c>
      <c r="Q65" s="12">
        <v>0</v>
      </c>
      <c r="R65" s="4">
        <v>0</v>
      </c>
      <c r="S65" s="12">
        <v>11</v>
      </c>
      <c r="T65" s="63">
        <f t="shared" si="0"/>
        <v>39</v>
      </c>
      <c r="U65">
        <v>28</v>
      </c>
      <c r="V65" s="63">
        <f t="shared" si="1"/>
        <v>67</v>
      </c>
    </row>
    <row r="66" spans="1:22">
      <c r="A66" s="11">
        <v>40724</v>
      </c>
      <c r="B66">
        <v>149</v>
      </c>
      <c r="C66">
        <v>5</v>
      </c>
      <c r="D66">
        <v>0</v>
      </c>
      <c r="E66">
        <v>0</v>
      </c>
      <c r="F66">
        <v>0</v>
      </c>
      <c r="G66">
        <v>0</v>
      </c>
      <c r="H66" s="12">
        <v>0</v>
      </c>
      <c r="I66" s="4">
        <v>9</v>
      </c>
      <c r="J66" s="4">
        <v>0</v>
      </c>
      <c r="K66" s="4">
        <v>0</v>
      </c>
      <c r="L66" s="4">
        <v>14</v>
      </c>
      <c r="M66" s="4">
        <v>0</v>
      </c>
      <c r="N66" s="12">
        <v>0</v>
      </c>
      <c r="O66" s="4">
        <v>3</v>
      </c>
      <c r="P66" s="4">
        <v>0</v>
      </c>
      <c r="Q66" s="12">
        <v>0</v>
      </c>
      <c r="R66" s="4">
        <v>6</v>
      </c>
      <c r="S66" s="12">
        <v>0</v>
      </c>
      <c r="T66" s="63">
        <f>SUM(B66:S66)</f>
        <v>186</v>
      </c>
      <c r="U66">
        <v>53</v>
      </c>
      <c r="V66" s="63">
        <f t="shared" si="1"/>
        <v>239</v>
      </c>
    </row>
    <row r="67" spans="1:22">
      <c r="A67" s="11">
        <v>40725</v>
      </c>
      <c r="B67">
        <v>59.25</v>
      </c>
      <c r="C67">
        <v>0</v>
      </c>
      <c r="D67">
        <v>0</v>
      </c>
      <c r="E67">
        <v>0</v>
      </c>
      <c r="F67">
        <v>0.5</v>
      </c>
      <c r="G67">
        <v>0</v>
      </c>
      <c r="H67" s="12">
        <v>0</v>
      </c>
      <c r="I67" s="4">
        <v>0.5</v>
      </c>
      <c r="J67" s="4">
        <v>0</v>
      </c>
      <c r="K67" s="4">
        <v>0</v>
      </c>
      <c r="L67" s="4">
        <v>7.75</v>
      </c>
      <c r="M67" s="4">
        <v>0</v>
      </c>
      <c r="N67" s="12">
        <v>0</v>
      </c>
      <c r="O67" s="4">
        <v>0</v>
      </c>
      <c r="P67" s="4">
        <v>0</v>
      </c>
      <c r="Q67" s="12">
        <v>0</v>
      </c>
      <c r="R67" s="4">
        <v>1</v>
      </c>
      <c r="S67" s="12">
        <v>0</v>
      </c>
      <c r="T67" s="63">
        <f t="shared" si="0"/>
        <v>69</v>
      </c>
      <c r="U67">
        <v>45.75</v>
      </c>
      <c r="V67" s="63">
        <f t="shared" si="1"/>
        <v>114.75</v>
      </c>
    </row>
    <row r="68" spans="1:22">
      <c r="A68" s="11">
        <v>40726</v>
      </c>
      <c r="B68">
        <v>59.25</v>
      </c>
      <c r="C68">
        <v>0</v>
      </c>
      <c r="D68">
        <v>0</v>
      </c>
      <c r="E68">
        <v>0</v>
      </c>
      <c r="F68">
        <v>0.5</v>
      </c>
      <c r="G68">
        <v>0</v>
      </c>
      <c r="H68" s="12">
        <v>0</v>
      </c>
      <c r="I68" s="4">
        <v>0.5</v>
      </c>
      <c r="J68" s="4">
        <v>0</v>
      </c>
      <c r="K68" s="4">
        <v>0</v>
      </c>
      <c r="L68" s="4">
        <v>7.75</v>
      </c>
      <c r="M68" s="4">
        <v>0</v>
      </c>
      <c r="N68" s="12">
        <v>0</v>
      </c>
      <c r="O68" s="4">
        <v>0</v>
      </c>
      <c r="P68" s="4">
        <v>0</v>
      </c>
      <c r="Q68" s="12">
        <v>0</v>
      </c>
      <c r="R68" s="4">
        <v>1</v>
      </c>
      <c r="S68" s="12">
        <v>0</v>
      </c>
      <c r="T68" s="63">
        <f t="shared" si="0"/>
        <v>69</v>
      </c>
      <c r="U68">
        <v>45.75</v>
      </c>
      <c r="V68" s="63">
        <f t="shared" si="1"/>
        <v>114.75</v>
      </c>
    </row>
    <row r="69" spans="1:22">
      <c r="A69" s="11">
        <v>40727</v>
      </c>
      <c r="B69">
        <v>59.25</v>
      </c>
      <c r="C69">
        <v>0</v>
      </c>
      <c r="D69">
        <v>0</v>
      </c>
      <c r="E69">
        <v>0</v>
      </c>
      <c r="F69">
        <v>0.5</v>
      </c>
      <c r="G69">
        <v>0</v>
      </c>
      <c r="H69" s="12">
        <v>0</v>
      </c>
      <c r="I69" s="4">
        <v>0.5</v>
      </c>
      <c r="J69" s="4">
        <v>0</v>
      </c>
      <c r="K69" s="4">
        <v>0</v>
      </c>
      <c r="L69" s="4">
        <v>7.75</v>
      </c>
      <c r="M69" s="4">
        <v>0</v>
      </c>
      <c r="N69" s="12">
        <v>0</v>
      </c>
      <c r="O69" s="4">
        <v>0</v>
      </c>
      <c r="P69" s="4">
        <v>0</v>
      </c>
      <c r="Q69" s="12">
        <v>0</v>
      </c>
      <c r="R69" s="4">
        <v>1</v>
      </c>
      <c r="S69" s="12">
        <v>0</v>
      </c>
      <c r="T69" s="63">
        <f t="shared" si="0"/>
        <v>69</v>
      </c>
      <c r="U69">
        <v>45.75</v>
      </c>
      <c r="V69" s="63">
        <f t="shared" si="1"/>
        <v>114.75</v>
      </c>
    </row>
    <row r="70" spans="1:22">
      <c r="A70" s="11">
        <v>40728</v>
      </c>
      <c r="B70">
        <v>59.25</v>
      </c>
      <c r="C70">
        <v>0</v>
      </c>
      <c r="D70">
        <v>0</v>
      </c>
      <c r="E70">
        <v>0</v>
      </c>
      <c r="F70">
        <v>0.5</v>
      </c>
      <c r="G70">
        <v>0</v>
      </c>
      <c r="H70" s="12">
        <v>0</v>
      </c>
      <c r="I70" s="4">
        <v>0.5</v>
      </c>
      <c r="J70" s="4">
        <v>0</v>
      </c>
      <c r="K70" s="4">
        <v>0</v>
      </c>
      <c r="L70" s="4">
        <v>7.75</v>
      </c>
      <c r="M70" s="4">
        <v>0</v>
      </c>
      <c r="N70" s="12">
        <v>0</v>
      </c>
      <c r="O70" s="4">
        <v>0</v>
      </c>
      <c r="P70" s="4">
        <v>0</v>
      </c>
      <c r="Q70" s="12">
        <v>0</v>
      </c>
      <c r="R70" s="4">
        <v>1</v>
      </c>
      <c r="S70" s="12">
        <v>0</v>
      </c>
      <c r="T70" s="63">
        <f t="shared" si="0"/>
        <v>69</v>
      </c>
      <c r="U70">
        <v>45.75</v>
      </c>
      <c r="V70" s="63">
        <f t="shared" si="1"/>
        <v>114.75</v>
      </c>
    </row>
    <row r="71" spans="1:22">
      <c r="A71" s="11">
        <v>40729</v>
      </c>
      <c r="B71">
        <v>316</v>
      </c>
      <c r="C71">
        <v>8</v>
      </c>
      <c r="D71">
        <v>0</v>
      </c>
      <c r="E71">
        <v>0</v>
      </c>
      <c r="F71">
        <v>12</v>
      </c>
      <c r="G71">
        <v>0</v>
      </c>
      <c r="H71" s="12">
        <v>0</v>
      </c>
      <c r="I71" s="4">
        <v>0</v>
      </c>
      <c r="J71" s="4">
        <v>0</v>
      </c>
      <c r="K71" s="4">
        <v>0</v>
      </c>
      <c r="L71" s="4">
        <v>8</v>
      </c>
      <c r="M71" s="4">
        <v>0</v>
      </c>
      <c r="N71" s="12">
        <v>0</v>
      </c>
      <c r="O71" s="4">
        <v>0</v>
      </c>
      <c r="P71" s="4">
        <v>0</v>
      </c>
      <c r="Q71" s="12">
        <v>0</v>
      </c>
      <c r="R71" s="4">
        <v>0</v>
      </c>
      <c r="S71" s="12">
        <v>0</v>
      </c>
      <c r="T71" s="63">
        <f t="shared" si="0"/>
        <v>344</v>
      </c>
      <c r="U71">
        <v>200</v>
      </c>
      <c r="V71" s="63">
        <f t="shared" si="1"/>
        <v>544</v>
      </c>
    </row>
    <row r="72" spans="1:22">
      <c r="A72" s="11">
        <v>40730</v>
      </c>
      <c r="B72">
        <v>319</v>
      </c>
      <c r="C72">
        <v>4</v>
      </c>
      <c r="D72">
        <v>1</v>
      </c>
      <c r="E72">
        <v>0</v>
      </c>
      <c r="F72">
        <v>1</v>
      </c>
      <c r="G72">
        <v>0</v>
      </c>
      <c r="H72" s="12">
        <v>0</v>
      </c>
      <c r="I72" s="4">
        <v>0</v>
      </c>
      <c r="J72" s="4">
        <v>0</v>
      </c>
      <c r="K72" s="4">
        <v>0</v>
      </c>
      <c r="L72" s="4">
        <v>10</v>
      </c>
      <c r="M72" s="4">
        <v>2</v>
      </c>
      <c r="N72" s="12">
        <v>0</v>
      </c>
      <c r="O72" s="4">
        <v>0</v>
      </c>
      <c r="P72" s="4">
        <v>0</v>
      </c>
      <c r="Q72" s="12">
        <v>0</v>
      </c>
      <c r="R72" s="4">
        <v>5</v>
      </c>
      <c r="T72" s="63">
        <f t="shared" si="0"/>
        <v>342</v>
      </c>
      <c r="U72">
        <v>94</v>
      </c>
      <c r="V72" s="63">
        <f t="shared" si="1"/>
        <v>436</v>
      </c>
    </row>
    <row r="73" spans="1:22">
      <c r="A73" s="11">
        <v>40731</v>
      </c>
      <c r="B73">
        <v>206</v>
      </c>
      <c r="C73">
        <v>0</v>
      </c>
      <c r="D73">
        <v>0</v>
      </c>
      <c r="E73">
        <v>0</v>
      </c>
      <c r="F73">
        <v>0</v>
      </c>
      <c r="G73">
        <v>0</v>
      </c>
      <c r="H73" s="12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12">
        <v>0</v>
      </c>
      <c r="O73" s="4">
        <v>0</v>
      </c>
      <c r="P73" s="4">
        <v>0</v>
      </c>
      <c r="Q73" s="12">
        <v>0</v>
      </c>
      <c r="R73" s="4">
        <v>0</v>
      </c>
      <c r="S73" s="4">
        <v>0</v>
      </c>
      <c r="T73" s="63">
        <f t="shared" si="0"/>
        <v>206</v>
      </c>
      <c r="U73">
        <v>68</v>
      </c>
      <c r="V73" s="63">
        <f t="shared" si="1"/>
        <v>274</v>
      </c>
    </row>
    <row r="74" spans="1:22">
      <c r="A74" s="11">
        <v>40732</v>
      </c>
      <c r="B74">
        <v>165.33</v>
      </c>
      <c r="C74">
        <v>1.33</v>
      </c>
      <c r="D74">
        <v>0</v>
      </c>
      <c r="E74">
        <v>0</v>
      </c>
      <c r="F74">
        <v>0.66</v>
      </c>
      <c r="G74">
        <v>0</v>
      </c>
      <c r="H74" s="12">
        <v>0</v>
      </c>
      <c r="I74" s="4">
        <v>0.66</v>
      </c>
      <c r="J74" s="4">
        <v>0</v>
      </c>
      <c r="K74" s="4">
        <v>0</v>
      </c>
      <c r="L74" s="4">
        <v>8</v>
      </c>
      <c r="M74" s="4">
        <v>0</v>
      </c>
      <c r="N74" s="12">
        <v>0</v>
      </c>
      <c r="O74" s="4">
        <v>0</v>
      </c>
      <c r="P74" s="4">
        <v>0</v>
      </c>
      <c r="Q74" s="12">
        <v>0</v>
      </c>
      <c r="R74" s="4">
        <v>2</v>
      </c>
      <c r="S74" s="4">
        <v>0</v>
      </c>
      <c r="T74" s="63">
        <f t="shared" ref="T74:T137" si="2">SUM(B74:S74)</f>
        <v>177.98000000000002</v>
      </c>
      <c r="U74" s="4">
        <v>63.33</v>
      </c>
      <c r="V74" s="63">
        <f t="shared" si="1"/>
        <v>241.31</v>
      </c>
    </row>
    <row r="75" spans="1:22">
      <c r="A75" s="11">
        <v>40733</v>
      </c>
      <c r="B75">
        <v>165.33</v>
      </c>
      <c r="C75">
        <v>1.33</v>
      </c>
      <c r="D75">
        <v>0</v>
      </c>
      <c r="E75">
        <v>0</v>
      </c>
      <c r="F75">
        <v>0.66</v>
      </c>
      <c r="G75">
        <v>0</v>
      </c>
      <c r="H75" s="12">
        <v>0</v>
      </c>
      <c r="I75" s="4">
        <v>0.66</v>
      </c>
      <c r="J75" s="4">
        <v>0</v>
      </c>
      <c r="K75" s="4">
        <v>0</v>
      </c>
      <c r="L75" s="4">
        <v>8</v>
      </c>
      <c r="M75" s="4">
        <v>0</v>
      </c>
      <c r="N75" s="12">
        <v>0</v>
      </c>
      <c r="O75" s="4">
        <v>0</v>
      </c>
      <c r="P75" s="4">
        <v>0</v>
      </c>
      <c r="Q75" s="12">
        <v>0</v>
      </c>
      <c r="R75" s="4">
        <v>2</v>
      </c>
      <c r="S75" s="4">
        <v>0</v>
      </c>
      <c r="T75" s="63">
        <f t="shared" si="2"/>
        <v>177.98000000000002</v>
      </c>
      <c r="U75" s="4">
        <v>63.33</v>
      </c>
      <c r="V75" s="63">
        <f t="shared" ref="V75:V133" si="3">SUM(T75+U75)</f>
        <v>241.31</v>
      </c>
    </row>
    <row r="76" spans="1:22">
      <c r="A76" s="11">
        <v>40734</v>
      </c>
      <c r="B76">
        <v>165.33</v>
      </c>
      <c r="C76">
        <v>1.33</v>
      </c>
      <c r="D76">
        <v>0</v>
      </c>
      <c r="E76">
        <v>0</v>
      </c>
      <c r="F76">
        <v>0.66</v>
      </c>
      <c r="G76">
        <v>0</v>
      </c>
      <c r="H76" s="12">
        <v>0</v>
      </c>
      <c r="I76" s="4">
        <v>0.66</v>
      </c>
      <c r="J76" s="4">
        <v>0</v>
      </c>
      <c r="K76" s="4">
        <v>0</v>
      </c>
      <c r="L76" s="4">
        <v>8</v>
      </c>
      <c r="M76" s="4">
        <v>0</v>
      </c>
      <c r="N76" s="12">
        <v>0</v>
      </c>
      <c r="O76" s="4">
        <v>0</v>
      </c>
      <c r="P76" s="4">
        <v>0</v>
      </c>
      <c r="Q76" s="12">
        <v>0</v>
      </c>
      <c r="R76" s="4">
        <v>2</v>
      </c>
      <c r="S76" s="4">
        <v>0</v>
      </c>
      <c r="T76" s="63">
        <f t="shared" si="2"/>
        <v>177.98000000000002</v>
      </c>
      <c r="U76" s="4">
        <v>63.33</v>
      </c>
      <c r="V76" s="63">
        <f t="shared" si="3"/>
        <v>241.31</v>
      </c>
    </row>
    <row r="77" spans="1:22">
      <c r="A77" s="11">
        <v>40735</v>
      </c>
      <c r="B77">
        <v>203</v>
      </c>
      <c r="C77">
        <v>3</v>
      </c>
      <c r="D77">
        <v>0</v>
      </c>
      <c r="E77">
        <v>2</v>
      </c>
      <c r="F77">
        <v>0</v>
      </c>
      <c r="G77">
        <v>1</v>
      </c>
      <c r="H77" s="12">
        <v>0</v>
      </c>
      <c r="I77" s="4">
        <v>1</v>
      </c>
      <c r="J77" s="4">
        <v>3</v>
      </c>
      <c r="K77" s="4">
        <v>0</v>
      </c>
      <c r="L77" s="4">
        <v>9</v>
      </c>
      <c r="M77" s="4">
        <v>0</v>
      </c>
      <c r="N77" s="12">
        <v>0</v>
      </c>
      <c r="O77" s="4">
        <v>0</v>
      </c>
      <c r="P77" s="4">
        <v>0</v>
      </c>
      <c r="Q77" s="12">
        <v>0</v>
      </c>
      <c r="R77" s="4">
        <v>5</v>
      </c>
      <c r="S77" s="4">
        <v>0</v>
      </c>
      <c r="T77" s="63">
        <f t="shared" si="2"/>
        <v>227</v>
      </c>
      <c r="U77">
        <v>161</v>
      </c>
      <c r="V77" s="63">
        <f t="shared" si="3"/>
        <v>388</v>
      </c>
    </row>
    <row r="78" spans="1:22">
      <c r="A78" s="11">
        <v>40736</v>
      </c>
      <c r="B78">
        <v>99</v>
      </c>
      <c r="C78">
        <v>0</v>
      </c>
      <c r="D78">
        <v>0</v>
      </c>
      <c r="E78">
        <v>1</v>
      </c>
      <c r="F78">
        <v>0</v>
      </c>
      <c r="G78">
        <v>0</v>
      </c>
      <c r="H78" s="12">
        <v>0</v>
      </c>
      <c r="I78" s="4">
        <v>3</v>
      </c>
      <c r="J78" s="4">
        <v>0</v>
      </c>
      <c r="K78" s="4">
        <v>0</v>
      </c>
      <c r="L78" s="4">
        <v>8</v>
      </c>
      <c r="M78" s="4">
        <v>0</v>
      </c>
      <c r="N78" s="12">
        <v>0</v>
      </c>
      <c r="O78" s="4">
        <v>1</v>
      </c>
      <c r="P78" s="4">
        <v>0</v>
      </c>
      <c r="Q78" s="12">
        <v>0</v>
      </c>
      <c r="R78" s="4">
        <v>0</v>
      </c>
      <c r="S78" s="4">
        <v>0</v>
      </c>
      <c r="T78" s="63">
        <f t="shared" si="2"/>
        <v>112</v>
      </c>
      <c r="U78">
        <v>68</v>
      </c>
      <c r="V78" s="63">
        <f>SUM(T78+U78)</f>
        <v>180</v>
      </c>
    </row>
    <row r="79" spans="1:22">
      <c r="A79" s="11">
        <v>40737</v>
      </c>
      <c r="B79">
        <v>43</v>
      </c>
      <c r="C79">
        <v>0</v>
      </c>
      <c r="D79">
        <v>1</v>
      </c>
      <c r="E79">
        <v>0</v>
      </c>
      <c r="F79">
        <v>0</v>
      </c>
      <c r="G79">
        <v>1</v>
      </c>
      <c r="H79" s="12">
        <v>0</v>
      </c>
      <c r="I79" s="4">
        <v>0</v>
      </c>
      <c r="J79" s="4">
        <v>0</v>
      </c>
      <c r="K79" s="4">
        <v>0</v>
      </c>
      <c r="L79" s="4">
        <v>10</v>
      </c>
      <c r="M79" s="4">
        <v>0</v>
      </c>
      <c r="N79" s="12">
        <v>0</v>
      </c>
      <c r="O79" s="4">
        <v>0</v>
      </c>
      <c r="P79" s="4">
        <v>0</v>
      </c>
      <c r="Q79" s="12">
        <v>0</v>
      </c>
      <c r="R79" s="4">
        <v>26</v>
      </c>
      <c r="S79" s="4">
        <v>0</v>
      </c>
      <c r="T79" s="63">
        <f t="shared" si="2"/>
        <v>81</v>
      </c>
      <c r="U79">
        <v>53</v>
      </c>
      <c r="V79" s="63">
        <f>SUM(T79+U79)</f>
        <v>134</v>
      </c>
    </row>
    <row r="80" spans="1:22">
      <c r="A80" s="11">
        <v>40738</v>
      </c>
      <c r="B80">
        <v>9</v>
      </c>
      <c r="C80">
        <v>0</v>
      </c>
      <c r="D80">
        <v>0</v>
      </c>
      <c r="E80">
        <v>0</v>
      </c>
      <c r="F80">
        <v>0</v>
      </c>
      <c r="G80">
        <v>0</v>
      </c>
      <c r="H80" s="1">
        <v>0</v>
      </c>
      <c r="I80" s="4">
        <v>0</v>
      </c>
      <c r="J80" s="4">
        <v>0</v>
      </c>
      <c r="K80" s="4">
        <v>0</v>
      </c>
      <c r="L80" s="4">
        <v>5</v>
      </c>
      <c r="M80" s="4">
        <v>0</v>
      </c>
      <c r="N80" s="1">
        <v>0</v>
      </c>
      <c r="O80" s="4">
        <v>0</v>
      </c>
      <c r="P80" s="4">
        <v>0</v>
      </c>
      <c r="Q80" s="1">
        <v>0</v>
      </c>
      <c r="R80" s="4">
        <v>10</v>
      </c>
      <c r="S80" s="1">
        <v>0</v>
      </c>
      <c r="T80" s="63">
        <f t="shared" si="2"/>
        <v>24</v>
      </c>
      <c r="U80">
        <v>6</v>
      </c>
      <c r="V80" s="63">
        <f t="shared" si="3"/>
        <v>30</v>
      </c>
    </row>
    <row r="81" spans="1:22">
      <c r="A81" s="11">
        <v>40739</v>
      </c>
      <c r="B81">
        <v>121.33</v>
      </c>
      <c r="C81">
        <v>0</v>
      </c>
      <c r="D81">
        <v>0</v>
      </c>
      <c r="E81">
        <v>0</v>
      </c>
      <c r="F81">
        <v>0</v>
      </c>
      <c r="G81">
        <v>0</v>
      </c>
      <c r="H81" s="12">
        <v>0</v>
      </c>
      <c r="I81" s="4">
        <v>0.33</v>
      </c>
      <c r="J81" s="4">
        <v>0</v>
      </c>
      <c r="K81" s="4">
        <v>0</v>
      </c>
      <c r="L81" s="4">
        <v>3.33</v>
      </c>
      <c r="M81" s="4">
        <v>0</v>
      </c>
      <c r="N81" s="12">
        <v>0</v>
      </c>
      <c r="O81" s="4">
        <v>0</v>
      </c>
      <c r="P81" s="4">
        <v>0</v>
      </c>
      <c r="Q81" s="12">
        <v>0</v>
      </c>
      <c r="R81" s="4">
        <v>3</v>
      </c>
      <c r="S81" s="4">
        <v>0</v>
      </c>
      <c r="T81" s="63">
        <f t="shared" si="2"/>
        <v>127.99</v>
      </c>
      <c r="U81">
        <v>10.33</v>
      </c>
      <c r="V81" s="63">
        <f t="shared" si="3"/>
        <v>138.32</v>
      </c>
    </row>
    <row r="82" spans="1:22">
      <c r="A82" s="11">
        <v>40740</v>
      </c>
      <c r="B82">
        <v>121.33</v>
      </c>
      <c r="C82">
        <v>0</v>
      </c>
      <c r="D82">
        <v>0</v>
      </c>
      <c r="E82">
        <v>0</v>
      </c>
      <c r="F82">
        <v>0</v>
      </c>
      <c r="G82">
        <v>0</v>
      </c>
      <c r="H82" s="12">
        <v>0</v>
      </c>
      <c r="I82" s="4">
        <v>0.33</v>
      </c>
      <c r="J82" s="4">
        <v>0</v>
      </c>
      <c r="K82" s="4">
        <v>0</v>
      </c>
      <c r="L82" s="4">
        <v>3.33</v>
      </c>
      <c r="M82" s="4">
        <v>0</v>
      </c>
      <c r="N82" s="12">
        <v>0</v>
      </c>
      <c r="O82" s="4">
        <v>0</v>
      </c>
      <c r="P82" s="4">
        <v>0</v>
      </c>
      <c r="Q82" s="12">
        <v>0</v>
      </c>
      <c r="R82" s="4">
        <v>3</v>
      </c>
      <c r="S82" s="4">
        <v>0</v>
      </c>
      <c r="T82" s="63">
        <f t="shared" si="2"/>
        <v>127.99</v>
      </c>
      <c r="U82">
        <v>10.33</v>
      </c>
      <c r="V82" s="63">
        <f t="shared" si="3"/>
        <v>138.32</v>
      </c>
    </row>
    <row r="83" spans="1:22">
      <c r="A83" s="11">
        <v>40741</v>
      </c>
      <c r="B83">
        <v>121.33</v>
      </c>
      <c r="C83">
        <v>0</v>
      </c>
      <c r="D83">
        <v>0</v>
      </c>
      <c r="E83">
        <v>0</v>
      </c>
      <c r="F83">
        <v>0</v>
      </c>
      <c r="G83">
        <v>0</v>
      </c>
      <c r="H83" s="12">
        <v>0</v>
      </c>
      <c r="I83" s="4">
        <v>0.33</v>
      </c>
      <c r="J83" s="4">
        <v>0</v>
      </c>
      <c r="K83" s="4">
        <v>0</v>
      </c>
      <c r="L83" s="4">
        <v>3.33</v>
      </c>
      <c r="M83" s="4">
        <v>0</v>
      </c>
      <c r="N83" s="12">
        <v>0</v>
      </c>
      <c r="O83" s="4">
        <v>0</v>
      </c>
      <c r="P83" s="4">
        <v>0</v>
      </c>
      <c r="Q83" s="12">
        <v>0</v>
      </c>
      <c r="R83" s="4">
        <v>3</v>
      </c>
      <c r="S83" s="4">
        <v>0</v>
      </c>
      <c r="T83" s="63">
        <f t="shared" si="2"/>
        <v>127.99</v>
      </c>
      <c r="U83">
        <v>10.33</v>
      </c>
      <c r="V83" s="63">
        <f t="shared" si="3"/>
        <v>138.32</v>
      </c>
    </row>
    <row r="84" spans="1:22">
      <c r="A84" s="11">
        <v>40742</v>
      </c>
      <c r="B84">
        <v>83</v>
      </c>
      <c r="C84">
        <v>1</v>
      </c>
      <c r="D84">
        <v>0</v>
      </c>
      <c r="E84">
        <v>0</v>
      </c>
      <c r="F84">
        <v>0</v>
      </c>
      <c r="G84">
        <v>0</v>
      </c>
      <c r="H84" s="12">
        <v>0</v>
      </c>
      <c r="I84" s="4">
        <v>2</v>
      </c>
      <c r="J84" s="4">
        <v>0</v>
      </c>
      <c r="K84" s="4">
        <v>0</v>
      </c>
      <c r="L84" s="4">
        <v>1</v>
      </c>
      <c r="M84" s="4">
        <v>0</v>
      </c>
      <c r="N84" s="12">
        <v>0</v>
      </c>
      <c r="O84" s="4">
        <v>1</v>
      </c>
      <c r="P84" s="4">
        <v>0</v>
      </c>
      <c r="Q84" s="12">
        <v>0</v>
      </c>
      <c r="R84" s="4">
        <v>0</v>
      </c>
      <c r="S84" s="4">
        <v>0</v>
      </c>
      <c r="T84" s="63">
        <f t="shared" si="2"/>
        <v>88</v>
      </c>
      <c r="U84">
        <v>7</v>
      </c>
      <c r="V84" s="63">
        <f t="shared" si="3"/>
        <v>95</v>
      </c>
    </row>
    <row r="85" spans="1:22">
      <c r="A85" s="11">
        <v>40743</v>
      </c>
      <c r="B85">
        <v>75</v>
      </c>
      <c r="C85">
        <v>0</v>
      </c>
      <c r="D85">
        <v>0</v>
      </c>
      <c r="E85">
        <v>0</v>
      </c>
      <c r="F85">
        <v>0</v>
      </c>
      <c r="G85">
        <v>0</v>
      </c>
      <c r="H85" s="12">
        <v>0</v>
      </c>
      <c r="I85" s="4">
        <v>3</v>
      </c>
      <c r="J85" s="4">
        <v>0</v>
      </c>
      <c r="K85" s="4">
        <v>0</v>
      </c>
      <c r="L85" s="4">
        <v>3</v>
      </c>
      <c r="M85" s="4">
        <v>0</v>
      </c>
      <c r="N85" s="12">
        <v>0</v>
      </c>
      <c r="O85" s="4">
        <v>1</v>
      </c>
      <c r="P85" s="4">
        <v>0</v>
      </c>
      <c r="Q85" s="12">
        <v>0</v>
      </c>
      <c r="R85" s="4">
        <v>5</v>
      </c>
      <c r="S85" s="4">
        <v>0</v>
      </c>
      <c r="T85" s="63">
        <f t="shared" si="2"/>
        <v>87</v>
      </c>
      <c r="U85">
        <v>13</v>
      </c>
      <c r="V85" s="63">
        <f>SUM(T85+U85)</f>
        <v>100</v>
      </c>
    </row>
    <row r="86" spans="1:22">
      <c r="A86" s="11">
        <v>40744</v>
      </c>
      <c r="B86">
        <v>268</v>
      </c>
      <c r="C86">
        <v>6</v>
      </c>
      <c r="D86">
        <v>0</v>
      </c>
      <c r="E86">
        <v>6</v>
      </c>
      <c r="F86">
        <v>0</v>
      </c>
      <c r="G86">
        <v>0</v>
      </c>
      <c r="H86" s="12">
        <v>0</v>
      </c>
      <c r="I86" s="4">
        <v>5</v>
      </c>
      <c r="J86" s="4">
        <v>0</v>
      </c>
      <c r="K86" s="4">
        <v>0</v>
      </c>
      <c r="L86" s="4">
        <v>4</v>
      </c>
      <c r="M86" s="4">
        <v>4</v>
      </c>
      <c r="N86" s="12">
        <v>0</v>
      </c>
      <c r="O86" s="4">
        <v>3</v>
      </c>
      <c r="P86" s="4">
        <v>0</v>
      </c>
      <c r="Q86" s="12">
        <v>0</v>
      </c>
      <c r="R86" s="4">
        <v>1</v>
      </c>
      <c r="S86" s="4">
        <v>1</v>
      </c>
      <c r="T86" s="63">
        <f t="shared" si="2"/>
        <v>298</v>
      </c>
      <c r="U86">
        <v>140</v>
      </c>
      <c r="V86" s="63">
        <f>SUM(T86+U86)</f>
        <v>438</v>
      </c>
    </row>
    <row r="87" spans="1:22">
      <c r="A87" s="11">
        <v>40745</v>
      </c>
      <c r="B87">
        <v>92</v>
      </c>
      <c r="C87">
        <v>0</v>
      </c>
      <c r="D87">
        <v>0</v>
      </c>
      <c r="E87">
        <v>0</v>
      </c>
      <c r="F87">
        <v>0</v>
      </c>
      <c r="G87">
        <v>0</v>
      </c>
      <c r="H87" s="12">
        <v>0</v>
      </c>
      <c r="I87" s="4">
        <v>2</v>
      </c>
      <c r="J87" s="4">
        <v>0</v>
      </c>
      <c r="K87" s="4">
        <v>0</v>
      </c>
      <c r="L87" s="4">
        <v>12</v>
      </c>
      <c r="M87" s="4">
        <v>0</v>
      </c>
      <c r="N87" s="12">
        <v>0</v>
      </c>
      <c r="O87" s="4">
        <v>0</v>
      </c>
      <c r="P87" s="4">
        <v>0</v>
      </c>
      <c r="Q87" s="12">
        <v>0</v>
      </c>
      <c r="R87" s="4">
        <v>3</v>
      </c>
      <c r="S87" s="4">
        <v>0</v>
      </c>
      <c r="T87" s="63">
        <f t="shared" si="2"/>
        <v>109</v>
      </c>
      <c r="U87">
        <v>7</v>
      </c>
      <c r="V87" s="63">
        <f t="shared" si="3"/>
        <v>116</v>
      </c>
    </row>
    <row r="88" spans="1:22">
      <c r="A88" s="11">
        <v>40746</v>
      </c>
      <c r="B88">
        <v>116</v>
      </c>
      <c r="C88">
        <v>2</v>
      </c>
      <c r="D88">
        <v>0</v>
      </c>
      <c r="E88">
        <v>0</v>
      </c>
      <c r="F88">
        <v>0</v>
      </c>
      <c r="G88">
        <v>0</v>
      </c>
      <c r="H88" s="12">
        <v>0</v>
      </c>
      <c r="I88" s="4">
        <v>2</v>
      </c>
      <c r="J88" s="4">
        <v>0</v>
      </c>
      <c r="K88" s="4">
        <v>0</v>
      </c>
      <c r="L88" s="4">
        <v>0.67</v>
      </c>
      <c r="M88" s="4">
        <v>0</v>
      </c>
      <c r="N88" s="12">
        <v>0</v>
      </c>
      <c r="O88" s="4">
        <v>0</v>
      </c>
      <c r="P88" s="4">
        <v>0</v>
      </c>
      <c r="Q88" s="12">
        <v>0</v>
      </c>
      <c r="R88" s="4">
        <v>3.67</v>
      </c>
      <c r="S88" s="4">
        <v>0</v>
      </c>
      <c r="T88" s="63">
        <f t="shared" si="2"/>
        <v>124.34</v>
      </c>
      <c r="U88">
        <v>37.33</v>
      </c>
      <c r="V88" s="63">
        <f t="shared" si="3"/>
        <v>161.67000000000002</v>
      </c>
    </row>
    <row r="89" spans="1:22">
      <c r="A89" s="11">
        <v>40747</v>
      </c>
      <c r="B89">
        <v>116</v>
      </c>
      <c r="C89">
        <v>2</v>
      </c>
      <c r="D89">
        <v>0</v>
      </c>
      <c r="E89">
        <v>0</v>
      </c>
      <c r="F89">
        <v>0</v>
      </c>
      <c r="G89">
        <v>0</v>
      </c>
      <c r="H89" s="12">
        <v>0</v>
      </c>
      <c r="I89" s="4">
        <v>2</v>
      </c>
      <c r="J89" s="4">
        <v>0</v>
      </c>
      <c r="K89" s="4">
        <v>0</v>
      </c>
      <c r="L89" s="4">
        <v>0.67</v>
      </c>
      <c r="M89" s="4">
        <v>0</v>
      </c>
      <c r="N89" s="12">
        <v>0</v>
      </c>
      <c r="O89" s="4">
        <v>0</v>
      </c>
      <c r="P89" s="4">
        <v>0</v>
      </c>
      <c r="Q89" s="12">
        <v>0</v>
      </c>
      <c r="R89" s="4">
        <v>3.67</v>
      </c>
      <c r="S89" s="4">
        <v>0</v>
      </c>
      <c r="T89" s="63">
        <f t="shared" si="2"/>
        <v>124.34</v>
      </c>
      <c r="U89">
        <v>37.33</v>
      </c>
      <c r="V89" s="63">
        <f t="shared" si="3"/>
        <v>161.67000000000002</v>
      </c>
    </row>
    <row r="90" spans="1:22">
      <c r="A90" s="11">
        <v>40748</v>
      </c>
      <c r="B90">
        <v>116</v>
      </c>
      <c r="C90">
        <v>2</v>
      </c>
      <c r="D90">
        <v>0</v>
      </c>
      <c r="E90">
        <v>0</v>
      </c>
      <c r="F90">
        <v>0</v>
      </c>
      <c r="G90">
        <v>0</v>
      </c>
      <c r="H90" s="12">
        <v>0</v>
      </c>
      <c r="I90" s="4">
        <v>2</v>
      </c>
      <c r="J90" s="4">
        <v>0</v>
      </c>
      <c r="K90" s="4">
        <v>0</v>
      </c>
      <c r="L90" s="4">
        <v>0.67</v>
      </c>
      <c r="M90" s="4">
        <v>0</v>
      </c>
      <c r="N90" s="12">
        <v>0</v>
      </c>
      <c r="O90" s="4">
        <v>0</v>
      </c>
      <c r="P90" s="4">
        <v>0</v>
      </c>
      <c r="Q90" s="12">
        <v>0</v>
      </c>
      <c r="R90" s="4">
        <v>3.67</v>
      </c>
      <c r="S90" s="4">
        <v>0</v>
      </c>
      <c r="T90" s="63">
        <f t="shared" si="2"/>
        <v>124.34</v>
      </c>
      <c r="U90">
        <v>37.33</v>
      </c>
      <c r="V90" s="63">
        <f t="shared" si="3"/>
        <v>161.67000000000002</v>
      </c>
    </row>
    <row r="91" spans="1:22">
      <c r="A91" s="11">
        <v>40749</v>
      </c>
      <c r="B91">
        <v>214</v>
      </c>
      <c r="C91">
        <v>6</v>
      </c>
      <c r="D91">
        <v>0</v>
      </c>
      <c r="E91">
        <v>0</v>
      </c>
      <c r="F91">
        <v>0</v>
      </c>
      <c r="G91">
        <v>0</v>
      </c>
      <c r="H91" s="12">
        <v>0</v>
      </c>
      <c r="I91" s="4">
        <v>4</v>
      </c>
      <c r="J91" s="4">
        <v>0</v>
      </c>
      <c r="K91" s="4">
        <v>0</v>
      </c>
      <c r="L91" s="4">
        <v>3</v>
      </c>
      <c r="M91" s="4">
        <v>0</v>
      </c>
      <c r="N91" s="12">
        <v>0</v>
      </c>
      <c r="O91" s="4">
        <v>0</v>
      </c>
      <c r="P91" s="4">
        <v>0</v>
      </c>
      <c r="Q91" s="12">
        <v>0</v>
      </c>
      <c r="R91" s="4">
        <v>14</v>
      </c>
      <c r="S91" s="4">
        <v>0</v>
      </c>
      <c r="T91" s="63">
        <f t="shared" si="2"/>
        <v>241</v>
      </c>
      <c r="U91">
        <v>58</v>
      </c>
      <c r="V91" s="63">
        <f t="shared" si="3"/>
        <v>299</v>
      </c>
    </row>
    <row r="92" spans="1:22">
      <c r="A92" s="11">
        <v>40750</v>
      </c>
      <c r="B92">
        <v>158</v>
      </c>
      <c r="C92">
        <v>2</v>
      </c>
      <c r="D92">
        <v>0</v>
      </c>
      <c r="E92">
        <v>0</v>
      </c>
      <c r="F92">
        <v>0</v>
      </c>
      <c r="G92">
        <v>0</v>
      </c>
      <c r="H92" s="12">
        <v>0</v>
      </c>
      <c r="I92" s="4">
        <v>5</v>
      </c>
      <c r="J92" s="4">
        <v>0</v>
      </c>
      <c r="K92" s="4">
        <v>0</v>
      </c>
      <c r="L92" s="4">
        <v>2</v>
      </c>
      <c r="M92" s="4">
        <v>0</v>
      </c>
      <c r="N92" s="12">
        <v>0</v>
      </c>
      <c r="O92" s="4">
        <v>1</v>
      </c>
      <c r="P92" s="4">
        <v>0</v>
      </c>
      <c r="Q92" s="12">
        <v>0</v>
      </c>
      <c r="R92" s="4">
        <v>3</v>
      </c>
      <c r="T92" s="63">
        <f t="shared" si="2"/>
        <v>171</v>
      </c>
      <c r="U92">
        <v>71</v>
      </c>
      <c r="V92" s="63">
        <f>SUM(T92+U92)</f>
        <v>242</v>
      </c>
    </row>
    <row r="93" spans="1:22">
      <c r="A93" s="11">
        <v>40751</v>
      </c>
      <c r="B93">
        <v>438</v>
      </c>
      <c r="C93">
        <v>4</v>
      </c>
      <c r="D93">
        <v>0</v>
      </c>
      <c r="E93">
        <v>1</v>
      </c>
      <c r="F93">
        <v>0</v>
      </c>
      <c r="G93">
        <v>0</v>
      </c>
      <c r="H93" s="12">
        <v>0</v>
      </c>
      <c r="I93" s="4">
        <v>5</v>
      </c>
      <c r="J93" s="4">
        <v>0</v>
      </c>
      <c r="K93" s="4">
        <v>0</v>
      </c>
      <c r="L93" s="4">
        <v>0</v>
      </c>
      <c r="M93" s="4">
        <v>0</v>
      </c>
      <c r="N93" s="12">
        <v>0</v>
      </c>
      <c r="O93" s="4">
        <v>1</v>
      </c>
      <c r="P93" s="4">
        <v>0</v>
      </c>
      <c r="Q93" s="12">
        <v>0</v>
      </c>
      <c r="R93" s="4">
        <v>0</v>
      </c>
      <c r="S93" s="4">
        <v>0</v>
      </c>
      <c r="T93" s="63">
        <f t="shared" si="2"/>
        <v>449</v>
      </c>
      <c r="U93">
        <v>337</v>
      </c>
      <c r="V93" s="63">
        <f>SUM(T93+U93)</f>
        <v>786</v>
      </c>
    </row>
    <row r="94" spans="1:22">
      <c r="A94" s="11">
        <v>40752</v>
      </c>
      <c r="B94">
        <v>278</v>
      </c>
      <c r="C94">
        <v>10</v>
      </c>
      <c r="D94">
        <v>0</v>
      </c>
      <c r="E94">
        <v>0</v>
      </c>
      <c r="F94">
        <v>0</v>
      </c>
      <c r="G94">
        <v>0</v>
      </c>
      <c r="H94" s="12">
        <v>0</v>
      </c>
      <c r="I94" s="4">
        <v>3</v>
      </c>
      <c r="J94" s="4">
        <v>0</v>
      </c>
      <c r="K94" s="4">
        <v>0</v>
      </c>
      <c r="L94" s="4">
        <v>4</v>
      </c>
      <c r="M94" s="4">
        <v>0</v>
      </c>
      <c r="N94" s="12">
        <v>0</v>
      </c>
      <c r="O94" s="4">
        <v>0</v>
      </c>
      <c r="P94" s="4">
        <v>0</v>
      </c>
      <c r="Q94" s="12">
        <v>0</v>
      </c>
      <c r="R94" s="4">
        <v>10</v>
      </c>
      <c r="S94" s="4">
        <v>0</v>
      </c>
      <c r="T94" s="63">
        <f t="shared" si="2"/>
        <v>305</v>
      </c>
      <c r="U94">
        <v>61</v>
      </c>
      <c r="V94" s="63">
        <f t="shared" si="3"/>
        <v>366</v>
      </c>
    </row>
    <row r="95" spans="1:22">
      <c r="A95" s="11">
        <v>40753</v>
      </c>
      <c r="B95">
        <v>112.66</v>
      </c>
      <c r="C95">
        <v>0</v>
      </c>
      <c r="D95">
        <v>0</v>
      </c>
      <c r="E95">
        <v>0</v>
      </c>
      <c r="F95">
        <v>0</v>
      </c>
      <c r="G95">
        <v>0</v>
      </c>
      <c r="H95" s="12">
        <v>0</v>
      </c>
      <c r="I95" s="4">
        <v>2.66</v>
      </c>
      <c r="J95" s="4">
        <v>0</v>
      </c>
      <c r="K95" s="4">
        <v>0</v>
      </c>
      <c r="L95" s="4">
        <v>2</v>
      </c>
      <c r="M95" s="4">
        <v>0</v>
      </c>
      <c r="N95" s="12">
        <v>0</v>
      </c>
      <c r="O95" s="4">
        <v>0</v>
      </c>
      <c r="P95" s="4">
        <v>0</v>
      </c>
      <c r="Q95" s="12">
        <v>0</v>
      </c>
      <c r="R95" s="4">
        <v>3.66</v>
      </c>
      <c r="S95" s="4">
        <v>0</v>
      </c>
      <c r="T95" s="63">
        <f t="shared" si="2"/>
        <v>120.97999999999999</v>
      </c>
      <c r="U95">
        <v>17.329999999999998</v>
      </c>
      <c r="V95" s="63">
        <f t="shared" si="3"/>
        <v>138.31</v>
      </c>
    </row>
    <row r="96" spans="1:22">
      <c r="A96" s="11">
        <v>40754</v>
      </c>
      <c r="B96">
        <v>112.66</v>
      </c>
      <c r="C96">
        <v>0</v>
      </c>
      <c r="D96">
        <v>0</v>
      </c>
      <c r="E96">
        <v>0</v>
      </c>
      <c r="F96">
        <v>0</v>
      </c>
      <c r="G96">
        <v>0</v>
      </c>
      <c r="H96" s="12">
        <v>0</v>
      </c>
      <c r="I96" s="4">
        <v>2.66</v>
      </c>
      <c r="J96" s="4">
        <v>0</v>
      </c>
      <c r="K96" s="4">
        <v>0</v>
      </c>
      <c r="L96" s="4">
        <v>2</v>
      </c>
      <c r="M96" s="4">
        <v>0</v>
      </c>
      <c r="N96" s="12">
        <v>0</v>
      </c>
      <c r="O96" s="4">
        <v>0</v>
      </c>
      <c r="P96" s="4">
        <v>0</v>
      </c>
      <c r="Q96" s="12">
        <v>0</v>
      </c>
      <c r="R96" s="4">
        <v>3.66</v>
      </c>
      <c r="S96" s="4">
        <v>0</v>
      </c>
      <c r="T96" s="63">
        <f t="shared" si="2"/>
        <v>120.97999999999999</v>
      </c>
      <c r="U96">
        <v>17.329999999999998</v>
      </c>
      <c r="V96" s="63">
        <f t="shared" si="3"/>
        <v>138.31</v>
      </c>
    </row>
    <row r="97" spans="1:22">
      <c r="A97" s="11">
        <v>40755</v>
      </c>
      <c r="B97">
        <v>112.66</v>
      </c>
      <c r="C97">
        <v>0</v>
      </c>
      <c r="D97">
        <v>0</v>
      </c>
      <c r="E97">
        <v>0</v>
      </c>
      <c r="F97">
        <v>0</v>
      </c>
      <c r="G97">
        <v>0</v>
      </c>
      <c r="H97" s="12">
        <v>0</v>
      </c>
      <c r="I97" s="4">
        <v>2.66</v>
      </c>
      <c r="J97" s="4">
        <v>0</v>
      </c>
      <c r="K97" s="4">
        <v>0</v>
      </c>
      <c r="L97" s="4">
        <v>2</v>
      </c>
      <c r="M97" s="4">
        <v>0</v>
      </c>
      <c r="N97" s="12">
        <v>0</v>
      </c>
      <c r="O97" s="4">
        <v>0</v>
      </c>
      <c r="P97" s="4">
        <v>0</v>
      </c>
      <c r="Q97" s="12">
        <v>0</v>
      </c>
      <c r="R97" s="4">
        <v>3.66</v>
      </c>
      <c r="S97" s="4">
        <v>0</v>
      </c>
      <c r="T97" s="63">
        <f t="shared" si="2"/>
        <v>120.97999999999999</v>
      </c>
      <c r="U97">
        <v>17.329999999999998</v>
      </c>
      <c r="V97" s="63">
        <f t="shared" si="3"/>
        <v>138.31</v>
      </c>
    </row>
    <row r="98" spans="1:22">
      <c r="A98" s="11">
        <v>40756</v>
      </c>
      <c r="B98">
        <v>40</v>
      </c>
      <c r="C98">
        <v>0</v>
      </c>
      <c r="D98">
        <v>0</v>
      </c>
      <c r="E98">
        <v>0</v>
      </c>
      <c r="F98">
        <v>0</v>
      </c>
      <c r="G98">
        <v>0</v>
      </c>
      <c r="H98" s="12">
        <v>0</v>
      </c>
      <c r="I98" s="4">
        <v>2</v>
      </c>
      <c r="J98" s="4">
        <v>0</v>
      </c>
      <c r="K98" s="4">
        <v>0</v>
      </c>
      <c r="L98" s="4">
        <v>0</v>
      </c>
      <c r="M98" s="4">
        <v>0</v>
      </c>
      <c r="N98" s="12">
        <v>0</v>
      </c>
      <c r="O98" s="4">
        <v>0</v>
      </c>
      <c r="P98" s="4">
        <v>0</v>
      </c>
      <c r="Q98" s="12">
        <v>0</v>
      </c>
      <c r="R98" s="4">
        <v>0</v>
      </c>
      <c r="S98" s="4">
        <v>0</v>
      </c>
      <c r="T98" s="63">
        <f t="shared" si="2"/>
        <v>42</v>
      </c>
      <c r="U98">
        <v>6</v>
      </c>
      <c r="V98" s="63">
        <f t="shared" si="3"/>
        <v>48</v>
      </c>
    </row>
    <row r="99" spans="1:22">
      <c r="A99" s="11">
        <v>40757</v>
      </c>
      <c r="B99">
        <v>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4">
        <v>6</v>
      </c>
      <c r="J99" s="4">
        <v>0</v>
      </c>
      <c r="K99" s="4">
        <v>0</v>
      </c>
      <c r="L99" s="4">
        <v>5</v>
      </c>
      <c r="M99" s="4">
        <v>0</v>
      </c>
      <c r="N99" s="12">
        <v>0</v>
      </c>
      <c r="O99" s="4">
        <v>1</v>
      </c>
      <c r="P99" s="4">
        <v>0</v>
      </c>
      <c r="Q99" s="12">
        <v>0</v>
      </c>
      <c r="R99" s="4">
        <v>0</v>
      </c>
      <c r="S99" s="4">
        <v>0</v>
      </c>
      <c r="T99" s="63">
        <f t="shared" si="2"/>
        <v>45</v>
      </c>
      <c r="U99">
        <v>4</v>
      </c>
      <c r="V99" s="63">
        <f t="shared" si="3"/>
        <v>49</v>
      </c>
    </row>
    <row r="100" spans="1:22">
      <c r="A100" s="11">
        <v>40758</v>
      </c>
      <c r="B100">
        <v>76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4">
        <v>4</v>
      </c>
      <c r="J100" s="4">
        <v>0</v>
      </c>
      <c r="K100" s="4">
        <v>0</v>
      </c>
      <c r="L100" s="4">
        <v>1</v>
      </c>
      <c r="M100" s="4">
        <v>2</v>
      </c>
      <c r="N100" s="12">
        <v>0</v>
      </c>
      <c r="O100" s="4">
        <v>4</v>
      </c>
      <c r="P100" s="4">
        <v>0</v>
      </c>
      <c r="Q100" s="12">
        <v>0</v>
      </c>
      <c r="R100" s="4">
        <v>0</v>
      </c>
      <c r="S100" s="4">
        <v>0</v>
      </c>
      <c r="T100" s="63">
        <f>SUM(B100:S100)</f>
        <v>87</v>
      </c>
      <c r="U100">
        <v>8</v>
      </c>
      <c r="V100" s="63">
        <f t="shared" si="3"/>
        <v>95</v>
      </c>
    </row>
    <row r="101" spans="1:22">
      <c r="A101" s="11">
        <v>40759</v>
      </c>
      <c r="B101">
        <v>31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11</v>
      </c>
      <c r="J101" s="4">
        <v>0</v>
      </c>
      <c r="K101" s="4">
        <v>0</v>
      </c>
      <c r="L101" s="4">
        <v>3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2"/>
        <v>45</v>
      </c>
      <c r="U101">
        <v>9</v>
      </c>
      <c r="V101" s="63">
        <f t="shared" si="3"/>
        <v>54</v>
      </c>
    </row>
    <row r="102" spans="1:22">
      <c r="A102" s="11">
        <v>40760</v>
      </c>
      <c r="B102">
        <v>42</v>
      </c>
      <c r="C102">
        <v>0.3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3.3</v>
      </c>
      <c r="J102" s="4">
        <v>0</v>
      </c>
      <c r="K102" s="4">
        <v>0</v>
      </c>
      <c r="L102" s="4">
        <v>1</v>
      </c>
      <c r="M102" s="4">
        <v>0</v>
      </c>
      <c r="N102" s="1">
        <v>0</v>
      </c>
      <c r="O102" s="4">
        <v>0.66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2"/>
        <v>47.259999999999991</v>
      </c>
      <c r="U102">
        <v>4.67</v>
      </c>
      <c r="V102" s="63">
        <f t="shared" si="3"/>
        <v>51.929999999999993</v>
      </c>
    </row>
    <row r="103" spans="1:22">
      <c r="A103" s="11">
        <v>40761</v>
      </c>
      <c r="B103">
        <v>42</v>
      </c>
      <c r="C103">
        <v>0.3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3.3</v>
      </c>
      <c r="J103" s="4">
        <v>0</v>
      </c>
      <c r="K103" s="4">
        <v>0</v>
      </c>
      <c r="L103" s="4">
        <v>1</v>
      </c>
      <c r="M103" s="4">
        <v>0</v>
      </c>
      <c r="N103" s="1">
        <v>0</v>
      </c>
      <c r="O103" s="4">
        <v>0.66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2"/>
        <v>47.259999999999991</v>
      </c>
      <c r="U103">
        <v>4.67</v>
      </c>
      <c r="V103" s="63">
        <f t="shared" si="3"/>
        <v>51.929999999999993</v>
      </c>
    </row>
    <row r="104" spans="1:22">
      <c r="A104" s="11">
        <v>40762</v>
      </c>
      <c r="B104">
        <v>42</v>
      </c>
      <c r="C104">
        <v>0.3</v>
      </c>
      <c r="D104">
        <v>0</v>
      </c>
      <c r="E104">
        <v>0</v>
      </c>
      <c r="F104">
        <v>0</v>
      </c>
      <c r="G104">
        <v>0</v>
      </c>
      <c r="H104" s="1">
        <v>0</v>
      </c>
      <c r="I104" s="4">
        <v>3.3</v>
      </c>
      <c r="J104" s="4">
        <v>0</v>
      </c>
      <c r="K104" s="4">
        <v>0</v>
      </c>
      <c r="L104" s="4">
        <v>1</v>
      </c>
      <c r="M104" s="4">
        <v>0</v>
      </c>
      <c r="N104" s="1">
        <v>0</v>
      </c>
      <c r="O104" s="4">
        <v>0.66</v>
      </c>
      <c r="P104" s="4">
        <v>0</v>
      </c>
      <c r="Q104" s="1">
        <v>0</v>
      </c>
      <c r="R104" s="4">
        <v>0</v>
      </c>
      <c r="S104" s="1">
        <v>0</v>
      </c>
      <c r="T104" s="63">
        <f t="shared" si="2"/>
        <v>47.259999999999991</v>
      </c>
      <c r="U104">
        <v>4.67</v>
      </c>
      <c r="V104" s="63">
        <f t="shared" si="3"/>
        <v>51.929999999999993</v>
      </c>
    </row>
    <row r="105" spans="1:22">
      <c r="A105" s="11">
        <v>40763</v>
      </c>
      <c r="B105">
        <v>489</v>
      </c>
      <c r="C105">
        <v>3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7</v>
      </c>
      <c r="J105" s="4">
        <v>0</v>
      </c>
      <c r="K105" s="4">
        <v>0</v>
      </c>
      <c r="L105" s="4">
        <v>5</v>
      </c>
      <c r="M105" s="4">
        <v>0</v>
      </c>
      <c r="N105" s="12">
        <v>0</v>
      </c>
      <c r="O105" s="4">
        <v>2</v>
      </c>
      <c r="P105" s="4">
        <v>0</v>
      </c>
      <c r="Q105" s="12">
        <v>0</v>
      </c>
      <c r="R105" s="4">
        <v>0</v>
      </c>
      <c r="S105" s="4">
        <v>0</v>
      </c>
      <c r="T105" s="63">
        <f t="shared" si="2"/>
        <v>506</v>
      </c>
      <c r="U105">
        <v>210</v>
      </c>
      <c r="V105" s="63">
        <f t="shared" si="3"/>
        <v>716</v>
      </c>
    </row>
    <row r="106" spans="1:22">
      <c r="A106" s="11">
        <v>40764</v>
      </c>
      <c r="B106">
        <v>613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17</v>
      </c>
      <c r="J106" s="4">
        <v>0</v>
      </c>
      <c r="K106" s="4">
        <v>0</v>
      </c>
      <c r="L106" s="4">
        <v>18</v>
      </c>
      <c r="M106" s="4">
        <v>4</v>
      </c>
      <c r="N106" s="12">
        <v>0</v>
      </c>
      <c r="O106" s="4">
        <v>4</v>
      </c>
      <c r="P106" s="4">
        <v>0</v>
      </c>
      <c r="Q106" s="12">
        <v>0</v>
      </c>
      <c r="R106" s="4">
        <v>0</v>
      </c>
      <c r="S106" s="4">
        <v>0</v>
      </c>
      <c r="T106" s="63">
        <f t="shared" si="2"/>
        <v>656</v>
      </c>
      <c r="U106">
        <v>413</v>
      </c>
      <c r="V106" s="63">
        <f t="shared" si="3"/>
        <v>1069</v>
      </c>
    </row>
    <row r="107" spans="1:22">
      <c r="A107" s="11">
        <v>40765</v>
      </c>
      <c r="B107">
        <v>319</v>
      </c>
      <c r="C107">
        <v>2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7</v>
      </c>
      <c r="J107" s="4">
        <v>0</v>
      </c>
      <c r="K107" s="4">
        <v>0</v>
      </c>
      <c r="L107" s="4">
        <v>9</v>
      </c>
      <c r="M107" s="4">
        <v>0</v>
      </c>
      <c r="N107" s="12">
        <v>0</v>
      </c>
      <c r="O107" s="4">
        <v>0</v>
      </c>
      <c r="P107" s="4">
        <v>0</v>
      </c>
      <c r="Q107" s="12">
        <v>0</v>
      </c>
      <c r="R107" s="4">
        <v>0</v>
      </c>
      <c r="S107" s="4">
        <v>0</v>
      </c>
      <c r="T107" s="63">
        <f t="shared" si="2"/>
        <v>337</v>
      </c>
      <c r="U107">
        <v>102</v>
      </c>
      <c r="V107" s="63">
        <f t="shared" si="3"/>
        <v>439</v>
      </c>
    </row>
    <row r="108" spans="1:22">
      <c r="A108" s="11">
        <v>40766</v>
      </c>
      <c r="B108" s="3">
        <v>493</v>
      </c>
      <c r="C108">
        <v>1</v>
      </c>
      <c r="D108">
        <v>0</v>
      </c>
      <c r="E108">
        <v>0</v>
      </c>
      <c r="F108">
        <v>0</v>
      </c>
      <c r="G108">
        <v>0</v>
      </c>
      <c r="H108" s="4">
        <v>0</v>
      </c>
      <c r="I108" s="3">
        <v>11</v>
      </c>
      <c r="J108" s="4">
        <v>0</v>
      </c>
      <c r="K108" s="4">
        <v>0</v>
      </c>
      <c r="L108" s="4">
        <v>2</v>
      </c>
      <c r="M108" s="4">
        <v>0</v>
      </c>
      <c r="N108" s="12">
        <v>0</v>
      </c>
      <c r="O108" s="3">
        <v>0</v>
      </c>
      <c r="P108" s="4">
        <v>0</v>
      </c>
      <c r="Q108" s="12">
        <v>0</v>
      </c>
      <c r="R108" s="3">
        <v>0</v>
      </c>
      <c r="S108" s="4">
        <v>0</v>
      </c>
      <c r="T108" s="63">
        <f>SUM(B108:S108)</f>
        <v>507</v>
      </c>
      <c r="U108">
        <v>104</v>
      </c>
      <c r="V108" s="63">
        <f t="shared" si="3"/>
        <v>611</v>
      </c>
    </row>
    <row r="109" spans="1:22">
      <c r="A109" s="11">
        <v>40767</v>
      </c>
      <c r="B109">
        <v>219.33</v>
      </c>
      <c r="C109">
        <v>0.66</v>
      </c>
      <c r="D109">
        <v>0</v>
      </c>
      <c r="E109">
        <v>0.33</v>
      </c>
      <c r="F109">
        <v>0</v>
      </c>
      <c r="G109">
        <v>0</v>
      </c>
      <c r="H109" s="4">
        <v>0</v>
      </c>
      <c r="I109" s="4">
        <v>2</v>
      </c>
      <c r="J109" s="4">
        <v>0</v>
      </c>
      <c r="K109" s="4">
        <v>0</v>
      </c>
      <c r="L109" s="4">
        <v>0.33</v>
      </c>
      <c r="M109" s="4">
        <v>0</v>
      </c>
      <c r="N109" s="12">
        <v>0</v>
      </c>
      <c r="O109" s="4">
        <v>1</v>
      </c>
      <c r="P109" s="4">
        <v>0</v>
      </c>
      <c r="Q109" s="12">
        <v>0</v>
      </c>
      <c r="R109" s="4">
        <v>0</v>
      </c>
      <c r="S109" s="4">
        <v>0</v>
      </c>
      <c r="T109" s="63">
        <f>SUM(B110:S110)</f>
        <v>223.65000000000003</v>
      </c>
      <c r="U109">
        <v>36.659999999999997</v>
      </c>
      <c r="V109" s="63">
        <f t="shared" si="3"/>
        <v>260.31000000000006</v>
      </c>
    </row>
    <row r="110" spans="1:22">
      <c r="A110" s="11">
        <v>40768</v>
      </c>
      <c r="B110">
        <v>219.33</v>
      </c>
      <c r="C110">
        <v>0.66</v>
      </c>
      <c r="D110">
        <v>0</v>
      </c>
      <c r="E110">
        <v>0.33</v>
      </c>
      <c r="F110">
        <v>0</v>
      </c>
      <c r="G110">
        <v>0</v>
      </c>
      <c r="H110" s="4">
        <v>0</v>
      </c>
      <c r="I110" s="4">
        <v>2</v>
      </c>
      <c r="J110" s="4">
        <v>0</v>
      </c>
      <c r="K110" s="4">
        <v>0</v>
      </c>
      <c r="L110" s="4">
        <v>0.33</v>
      </c>
      <c r="M110" s="4">
        <v>0</v>
      </c>
      <c r="N110" s="12">
        <v>0</v>
      </c>
      <c r="O110" s="4">
        <v>1</v>
      </c>
      <c r="P110" s="4">
        <v>0</v>
      </c>
      <c r="Q110" s="12">
        <v>0</v>
      </c>
      <c r="R110" s="4">
        <v>0</v>
      </c>
      <c r="S110" s="4">
        <v>0</v>
      </c>
      <c r="T110" s="63">
        <f>SUM(B111:S111)</f>
        <v>223.65000000000003</v>
      </c>
      <c r="U110">
        <v>36.659999999999997</v>
      </c>
      <c r="V110" s="63">
        <f t="shared" si="3"/>
        <v>260.31000000000006</v>
      </c>
    </row>
    <row r="111" spans="1:22">
      <c r="A111" s="11">
        <v>40769</v>
      </c>
      <c r="B111">
        <v>219.33</v>
      </c>
      <c r="C111">
        <v>0.66</v>
      </c>
      <c r="D111">
        <v>0</v>
      </c>
      <c r="E111">
        <v>0.33</v>
      </c>
      <c r="F111">
        <v>0</v>
      </c>
      <c r="G111">
        <v>0</v>
      </c>
      <c r="H111" s="4">
        <v>0</v>
      </c>
      <c r="I111" s="4">
        <v>2</v>
      </c>
      <c r="J111" s="4">
        <v>0</v>
      </c>
      <c r="K111" s="4">
        <v>0</v>
      </c>
      <c r="L111" s="4">
        <v>0.33</v>
      </c>
      <c r="M111" s="4">
        <v>0</v>
      </c>
      <c r="N111" s="12">
        <v>0</v>
      </c>
      <c r="O111" s="4">
        <v>1</v>
      </c>
      <c r="P111" s="4">
        <v>0</v>
      </c>
      <c r="Q111" s="12">
        <v>0</v>
      </c>
      <c r="R111" s="4">
        <v>0</v>
      </c>
      <c r="S111" s="4">
        <v>0</v>
      </c>
      <c r="T111" s="63">
        <f>SUM(B111:S111)</f>
        <v>223.65000000000003</v>
      </c>
      <c r="U111">
        <v>36.659999999999997</v>
      </c>
      <c r="V111" s="63">
        <f t="shared" si="3"/>
        <v>260.31000000000006</v>
      </c>
    </row>
    <row r="112" spans="1:22">
      <c r="A112" s="11">
        <v>40770</v>
      </c>
      <c r="B112">
        <v>241</v>
      </c>
      <c r="C112">
        <v>1</v>
      </c>
      <c r="D112">
        <v>0</v>
      </c>
      <c r="E112">
        <v>3</v>
      </c>
      <c r="F112">
        <v>0</v>
      </c>
      <c r="G112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12">
        <v>0</v>
      </c>
      <c r="O112" s="4">
        <v>0</v>
      </c>
      <c r="P112" s="4">
        <v>0</v>
      </c>
      <c r="Q112" s="12">
        <v>0</v>
      </c>
      <c r="R112" s="4">
        <v>0</v>
      </c>
      <c r="S112" s="4">
        <v>0</v>
      </c>
      <c r="T112" s="63">
        <f t="shared" si="2"/>
        <v>245</v>
      </c>
      <c r="U112">
        <v>1</v>
      </c>
      <c r="V112" s="63">
        <f t="shared" si="3"/>
        <v>246</v>
      </c>
    </row>
    <row r="113" spans="1:22">
      <c r="A113" s="11">
        <v>40771</v>
      </c>
      <c r="B113">
        <v>510</v>
      </c>
      <c r="C113">
        <v>5</v>
      </c>
      <c r="D113">
        <v>0</v>
      </c>
      <c r="E113">
        <v>1</v>
      </c>
      <c r="F113">
        <v>0</v>
      </c>
      <c r="G113">
        <v>0</v>
      </c>
      <c r="H113" s="4">
        <v>0</v>
      </c>
      <c r="I113" s="4">
        <v>25</v>
      </c>
      <c r="J113" s="4">
        <v>0</v>
      </c>
      <c r="K113" s="4">
        <v>0</v>
      </c>
      <c r="L113" s="4">
        <v>2</v>
      </c>
      <c r="M113" s="4">
        <v>0</v>
      </c>
      <c r="N113" s="12">
        <v>0</v>
      </c>
      <c r="O113" s="4">
        <v>0</v>
      </c>
      <c r="P113" s="4">
        <v>0</v>
      </c>
      <c r="Q113" s="12">
        <v>0</v>
      </c>
      <c r="R113" s="4">
        <v>0</v>
      </c>
      <c r="S113" s="4">
        <v>0</v>
      </c>
      <c r="T113" s="63">
        <f t="shared" si="2"/>
        <v>543</v>
      </c>
      <c r="U113">
        <v>27</v>
      </c>
      <c r="V113" s="63">
        <f t="shared" si="3"/>
        <v>570</v>
      </c>
    </row>
    <row r="114" spans="1:22">
      <c r="A114" s="11">
        <v>40772</v>
      </c>
      <c r="B114">
        <v>77</v>
      </c>
      <c r="C114">
        <v>0</v>
      </c>
      <c r="D114">
        <v>0</v>
      </c>
      <c r="E114">
        <v>0</v>
      </c>
      <c r="F114">
        <v>0</v>
      </c>
      <c r="G114">
        <v>0</v>
      </c>
      <c r="H114" s="4">
        <v>0</v>
      </c>
      <c r="I114" s="4">
        <v>6</v>
      </c>
      <c r="J114" s="4">
        <v>0</v>
      </c>
      <c r="K114" s="4">
        <v>0</v>
      </c>
      <c r="L114" s="4">
        <v>0</v>
      </c>
      <c r="M114" s="4">
        <v>1</v>
      </c>
      <c r="N114" s="12">
        <v>0</v>
      </c>
      <c r="O114" s="4">
        <v>0</v>
      </c>
      <c r="P114" s="4">
        <v>0</v>
      </c>
      <c r="Q114" s="12">
        <v>0</v>
      </c>
      <c r="R114" s="4">
        <v>0</v>
      </c>
      <c r="S114" s="4">
        <v>0</v>
      </c>
      <c r="T114" s="63">
        <f t="shared" si="2"/>
        <v>84</v>
      </c>
      <c r="U114">
        <v>7</v>
      </c>
      <c r="V114" s="63">
        <f t="shared" si="3"/>
        <v>91</v>
      </c>
    </row>
    <row r="115" spans="1:22">
      <c r="A115" s="11">
        <v>40773</v>
      </c>
      <c r="B115">
        <v>71</v>
      </c>
      <c r="C115">
        <v>0</v>
      </c>
      <c r="D115">
        <v>0</v>
      </c>
      <c r="E115">
        <v>0</v>
      </c>
      <c r="F115">
        <v>0</v>
      </c>
      <c r="G115">
        <v>0</v>
      </c>
      <c r="H115" s="4">
        <v>0</v>
      </c>
      <c r="I115" s="4">
        <v>6</v>
      </c>
      <c r="J115" s="4">
        <v>0</v>
      </c>
      <c r="K115" s="4">
        <v>0</v>
      </c>
      <c r="L115" s="4">
        <v>0</v>
      </c>
      <c r="M115" s="4">
        <v>0</v>
      </c>
      <c r="N115" s="12">
        <v>0</v>
      </c>
      <c r="O115" s="4">
        <v>18</v>
      </c>
      <c r="P115" s="4">
        <v>0</v>
      </c>
      <c r="Q115" s="12">
        <v>0</v>
      </c>
      <c r="R115" s="4">
        <v>0</v>
      </c>
      <c r="S115" s="4">
        <v>0</v>
      </c>
      <c r="T115" s="63">
        <f t="shared" si="2"/>
        <v>95</v>
      </c>
      <c r="U115">
        <v>2</v>
      </c>
      <c r="V115" s="63">
        <f t="shared" si="3"/>
        <v>97</v>
      </c>
    </row>
    <row r="116" spans="1:22">
      <c r="A116" s="11">
        <v>40774</v>
      </c>
      <c r="B116">
        <v>72.33</v>
      </c>
      <c r="C116">
        <v>1</v>
      </c>
      <c r="D116">
        <v>0</v>
      </c>
      <c r="E116">
        <v>0</v>
      </c>
      <c r="F116">
        <v>0</v>
      </c>
      <c r="G116">
        <v>0</v>
      </c>
      <c r="H116" s="4">
        <v>0</v>
      </c>
      <c r="I116" s="4">
        <v>13</v>
      </c>
      <c r="J116" s="4">
        <v>0</v>
      </c>
      <c r="K116" s="4">
        <v>0</v>
      </c>
      <c r="L116" s="4">
        <v>1.33</v>
      </c>
      <c r="M116" s="4">
        <v>2</v>
      </c>
      <c r="N116" s="12">
        <v>0</v>
      </c>
      <c r="O116" s="4">
        <v>18.670000000000002</v>
      </c>
      <c r="P116" s="4">
        <v>0</v>
      </c>
      <c r="Q116" s="12">
        <v>0</v>
      </c>
      <c r="R116" s="4">
        <v>0</v>
      </c>
      <c r="S116" s="4">
        <v>0.33</v>
      </c>
      <c r="T116" s="63">
        <f t="shared" si="2"/>
        <v>108.66</v>
      </c>
      <c r="U116">
        <v>12</v>
      </c>
      <c r="V116" s="63">
        <f t="shared" si="3"/>
        <v>120.66</v>
      </c>
    </row>
    <row r="117" spans="1:22">
      <c r="A117" s="11">
        <v>40775</v>
      </c>
      <c r="B117">
        <v>72.33</v>
      </c>
      <c r="C117">
        <v>1</v>
      </c>
      <c r="D117">
        <v>0</v>
      </c>
      <c r="E117">
        <v>0</v>
      </c>
      <c r="F117">
        <v>0</v>
      </c>
      <c r="G117">
        <v>0</v>
      </c>
      <c r="H117" s="4">
        <v>0</v>
      </c>
      <c r="I117" s="4">
        <v>13</v>
      </c>
      <c r="J117" s="4">
        <v>0</v>
      </c>
      <c r="K117" s="4">
        <v>0</v>
      </c>
      <c r="L117" s="4">
        <v>1.33</v>
      </c>
      <c r="M117" s="4">
        <v>2</v>
      </c>
      <c r="N117" s="12">
        <v>0</v>
      </c>
      <c r="O117" s="4">
        <v>18.670000000000002</v>
      </c>
      <c r="P117" s="4">
        <v>0</v>
      </c>
      <c r="Q117" s="12">
        <v>0</v>
      </c>
      <c r="R117" s="4">
        <v>0</v>
      </c>
      <c r="S117" s="4">
        <v>0.33</v>
      </c>
      <c r="T117" s="63">
        <f t="shared" si="2"/>
        <v>108.66</v>
      </c>
      <c r="U117">
        <v>12</v>
      </c>
      <c r="V117" s="63">
        <f t="shared" si="3"/>
        <v>120.66</v>
      </c>
    </row>
    <row r="118" spans="1:22">
      <c r="A118" s="11">
        <v>40776</v>
      </c>
      <c r="B118">
        <v>72.33</v>
      </c>
      <c r="C118">
        <v>1</v>
      </c>
      <c r="D118">
        <v>0</v>
      </c>
      <c r="E118">
        <v>0</v>
      </c>
      <c r="F118">
        <v>0</v>
      </c>
      <c r="G118">
        <v>0</v>
      </c>
      <c r="H118" s="4">
        <v>0</v>
      </c>
      <c r="I118" s="4">
        <v>13</v>
      </c>
      <c r="J118" s="4">
        <v>0</v>
      </c>
      <c r="K118" s="4">
        <v>0</v>
      </c>
      <c r="L118" s="4">
        <v>1.33</v>
      </c>
      <c r="M118" s="4">
        <v>2</v>
      </c>
      <c r="N118" s="12">
        <v>0</v>
      </c>
      <c r="O118" s="4">
        <v>18.670000000000002</v>
      </c>
      <c r="P118" s="4">
        <v>0</v>
      </c>
      <c r="Q118" s="12">
        <v>0</v>
      </c>
      <c r="R118" s="4">
        <v>0</v>
      </c>
      <c r="S118" s="4">
        <v>0.33</v>
      </c>
      <c r="T118" s="63">
        <f t="shared" si="2"/>
        <v>108.66</v>
      </c>
      <c r="U118">
        <v>12</v>
      </c>
      <c r="V118" s="63">
        <f t="shared" si="3"/>
        <v>120.66</v>
      </c>
    </row>
    <row r="119" spans="1:22">
      <c r="A119" s="11">
        <v>40777</v>
      </c>
      <c r="B119">
        <v>45</v>
      </c>
      <c r="C119">
        <v>1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2</v>
      </c>
      <c r="J119" s="4">
        <v>0</v>
      </c>
      <c r="K119" s="4">
        <v>0</v>
      </c>
      <c r="L119" s="4">
        <v>0</v>
      </c>
      <c r="M119" s="4">
        <v>1</v>
      </c>
      <c r="N119" s="1">
        <v>0</v>
      </c>
      <c r="O119" s="4">
        <v>6</v>
      </c>
      <c r="P119" s="4">
        <v>0</v>
      </c>
      <c r="Q119" s="1">
        <v>0</v>
      </c>
      <c r="R119" s="4">
        <v>0</v>
      </c>
      <c r="S119" s="1">
        <v>0</v>
      </c>
      <c r="T119" s="63">
        <f t="shared" si="2"/>
        <v>55</v>
      </c>
      <c r="U119">
        <v>4</v>
      </c>
      <c r="V119" s="63">
        <f t="shared" si="3"/>
        <v>59</v>
      </c>
    </row>
    <row r="120" spans="1:22">
      <c r="A120" s="11">
        <v>40778</v>
      </c>
      <c r="B120">
        <v>193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v>0</v>
      </c>
      <c r="I120" s="4">
        <v>32</v>
      </c>
      <c r="J120" s="4">
        <v>0</v>
      </c>
      <c r="K120" s="4">
        <v>0</v>
      </c>
      <c r="L120" s="4">
        <v>0</v>
      </c>
      <c r="M120" s="4">
        <v>6</v>
      </c>
      <c r="N120" s="1">
        <v>0</v>
      </c>
      <c r="O120" s="4">
        <v>56</v>
      </c>
      <c r="P120" s="4">
        <v>0</v>
      </c>
      <c r="Q120" s="1">
        <v>0</v>
      </c>
      <c r="R120" s="4">
        <v>0</v>
      </c>
      <c r="S120" s="1">
        <v>0</v>
      </c>
      <c r="T120" s="63">
        <f t="shared" si="2"/>
        <v>287</v>
      </c>
      <c r="U120">
        <v>13</v>
      </c>
      <c r="V120" s="63">
        <f>SUM(T120+U120)</f>
        <v>300</v>
      </c>
    </row>
    <row r="121" spans="1:22">
      <c r="A121" s="11">
        <v>40779</v>
      </c>
      <c r="B121">
        <v>95</v>
      </c>
      <c r="C121">
        <v>1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7</v>
      </c>
      <c r="J121" s="4">
        <v>0</v>
      </c>
      <c r="K121" s="4">
        <v>0</v>
      </c>
      <c r="L121" s="4">
        <v>6</v>
      </c>
      <c r="M121" s="4">
        <v>0</v>
      </c>
      <c r="N121" s="12">
        <v>0</v>
      </c>
      <c r="O121" s="4">
        <v>41</v>
      </c>
      <c r="P121" s="4">
        <v>0</v>
      </c>
      <c r="Q121" s="12">
        <v>0</v>
      </c>
      <c r="R121" s="4">
        <v>0</v>
      </c>
      <c r="S121" s="4">
        <v>0</v>
      </c>
      <c r="T121" s="63">
        <f t="shared" si="2"/>
        <v>150</v>
      </c>
      <c r="U121">
        <v>21</v>
      </c>
      <c r="V121" s="63">
        <f>SUM(T121+U121)</f>
        <v>171</v>
      </c>
    </row>
    <row r="122" spans="1:22">
      <c r="A122" s="11">
        <v>40780</v>
      </c>
      <c r="B122">
        <v>148</v>
      </c>
      <c r="C122">
        <v>0</v>
      </c>
      <c r="D122">
        <v>0</v>
      </c>
      <c r="E122">
        <v>0</v>
      </c>
      <c r="F122">
        <v>0</v>
      </c>
      <c r="G122">
        <v>0</v>
      </c>
      <c r="H122" s="4">
        <v>0</v>
      </c>
      <c r="I122" s="4">
        <v>7</v>
      </c>
      <c r="J122" s="4">
        <v>0</v>
      </c>
      <c r="K122" s="4">
        <v>0</v>
      </c>
      <c r="L122" s="4">
        <v>0</v>
      </c>
      <c r="M122" s="4">
        <v>2</v>
      </c>
      <c r="N122" s="12">
        <v>0</v>
      </c>
      <c r="O122" s="4">
        <v>42</v>
      </c>
      <c r="P122" s="4">
        <v>0</v>
      </c>
      <c r="Q122" s="12">
        <v>0</v>
      </c>
      <c r="R122" s="4">
        <v>0</v>
      </c>
      <c r="S122" s="4">
        <v>0</v>
      </c>
      <c r="T122" s="63">
        <f t="shared" si="2"/>
        <v>199</v>
      </c>
      <c r="U122">
        <v>15</v>
      </c>
      <c r="V122" s="63">
        <f t="shared" si="3"/>
        <v>214</v>
      </c>
    </row>
    <row r="123" spans="1:22">
      <c r="A123" s="11">
        <v>40781</v>
      </c>
      <c r="B123">
        <v>79.33</v>
      </c>
      <c r="C123">
        <v>0.33</v>
      </c>
      <c r="D123">
        <v>0</v>
      </c>
      <c r="E123">
        <v>0</v>
      </c>
      <c r="F123">
        <v>0.33</v>
      </c>
      <c r="G123">
        <v>0</v>
      </c>
      <c r="H123" s="4">
        <v>0</v>
      </c>
      <c r="I123" s="4">
        <v>4</v>
      </c>
      <c r="J123" s="4">
        <v>0.33</v>
      </c>
      <c r="K123" s="4">
        <v>0</v>
      </c>
      <c r="L123" s="4">
        <v>0.33</v>
      </c>
      <c r="M123" s="4">
        <v>2.66</v>
      </c>
      <c r="N123" s="12">
        <v>0</v>
      </c>
      <c r="O123" s="4">
        <v>15</v>
      </c>
      <c r="P123" s="4">
        <v>0</v>
      </c>
      <c r="Q123" s="12">
        <v>0</v>
      </c>
      <c r="R123" s="4">
        <v>0</v>
      </c>
      <c r="S123" s="4">
        <v>0</v>
      </c>
      <c r="T123" s="63">
        <f t="shared" si="2"/>
        <v>102.30999999999999</v>
      </c>
      <c r="U123">
        <v>11</v>
      </c>
      <c r="V123" s="63">
        <f t="shared" si="3"/>
        <v>113.30999999999999</v>
      </c>
    </row>
    <row r="124" spans="1:22">
      <c r="A124" s="11">
        <v>40782</v>
      </c>
      <c r="B124">
        <v>79.33</v>
      </c>
      <c r="C124">
        <v>0.33</v>
      </c>
      <c r="D124">
        <v>0</v>
      </c>
      <c r="E124">
        <v>0</v>
      </c>
      <c r="F124">
        <v>0.33</v>
      </c>
      <c r="G124">
        <v>0</v>
      </c>
      <c r="H124" s="4">
        <v>0</v>
      </c>
      <c r="I124" s="4">
        <v>4</v>
      </c>
      <c r="J124" s="4">
        <v>0.33</v>
      </c>
      <c r="K124" s="4">
        <v>0</v>
      </c>
      <c r="L124" s="4">
        <v>0.33</v>
      </c>
      <c r="M124" s="4">
        <v>2.66</v>
      </c>
      <c r="N124" s="12">
        <v>0</v>
      </c>
      <c r="O124" s="4">
        <v>15</v>
      </c>
      <c r="P124" s="4">
        <v>0</v>
      </c>
      <c r="Q124" s="12">
        <v>0</v>
      </c>
      <c r="R124" s="4">
        <v>0</v>
      </c>
      <c r="S124" s="4">
        <v>0</v>
      </c>
      <c r="T124" s="63">
        <f t="shared" si="2"/>
        <v>102.30999999999999</v>
      </c>
      <c r="U124">
        <v>11</v>
      </c>
      <c r="V124" s="63">
        <f>SUM(T124+U124)</f>
        <v>113.30999999999999</v>
      </c>
    </row>
    <row r="125" spans="1:22">
      <c r="A125" s="11">
        <v>40783</v>
      </c>
      <c r="B125">
        <v>79.33</v>
      </c>
      <c r="C125">
        <v>0.33</v>
      </c>
      <c r="D125">
        <v>0</v>
      </c>
      <c r="E125">
        <v>0</v>
      </c>
      <c r="F125">
        <v>0.33</v>
      </c>
      <c r="G125">
        <v>0</v>
      </c>
      <c r="H125" s="4">
        <v>0</v>
      </c>
      <c r="I125" s="4">
        <v>4</v>
      </c>
      <c r="J125" s="4">
        <v>0.33</v>
      </c>
      <c r="K125" s="4">
        <v>0</v>
      </c>
      <c r="L125" s="4">
        <v>0.33</v>
      </c>
      <c r="M125" s="4">
        <v>2.66</v>
      </c>
      <c r="N125" s="12">
        <v>0</v>
      </c>
      <c r="O125" s="4">
        <v>15</v>
      </c>
      <c r="P125" s="4">
        <v>0</v>
      </c>
      <c r="Q125" s="12">
        <v>0</v>
      </c>
      <c r="R125" s="4">
        <v>0</v>
      </c>
      <c r="S125" s="4">
        <v>0</v>
      </c>
      <c r="T125" s="63">
        <f t="shared" si="2"/>
        <v>102.30999999999999</v>
      </c>
      <c r="U125">
        <v>11</v>
      </c>
      <c r="V125" s="63">
        <f t="shared" si="3"/>
        <v>113.30999999999999</v>
      </c>
    </row>
    <row r="126" spans="1:22">
      <c r="A126" s="11">
        <v>40784</v>
      </c>
      <c r="B126">
        <v>12</v>
      </c>
      <c r="C126">
        <v>0</v>
      </c>
      <c r="D126">
        <v>0</v>
      </c>
      <c r="E126">
        <v>2</v>
      </c>
      <c r="F126">
        <v>0</v>
      </c>
      <c r="G126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12">
        <v>0</v>
      </c>
      <c r="O126" s="4">
        <v>3</v>
      </c>
      <c r="P126" s="4">
        <v>0</v>
      </c>
      <c r="Q126" s="12">
        <v>0</v>
      </c>
      <c r="R126" s="4">
        <v>0</v>
      </c>
      <c r="S126" s="4">
        <v>0</v>
      </c>
      <c r="T126" s="63">
        <f t="shared" si="2"/>
        <v>17</v>
      </c>
      <c r="U126">
        <v>7</v>
      </c>
      <c r="V126" s="63">
        <f t="shared" si="3"/>
        <v>24</v>
      </c>
    </row>
    <row r="127" spans="1:22">
      <c r="A127" s="11">
        <v>40785</v>
      </c>
      <c r="B127">
        <v>6</v>
      </c>
      <c r="C127">
        <v>0</v>
      </c>
      <c r="D127">
        <v>0</v>
      </c>
      <c r="E127">
        <v>0</v>
      </c>
      <c r="F127">
        <v>0</v>
      </c>
      <c r="G127">
        <v>0</v>
      </c>
      <c r="H127" s="4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12">
        <v>0</v>
      </c>
      <c r="O127" s="4">
        <v>2</v>
      </c>
      <c r="P127" s="4">
        <v>0</v>
      </c>
      <c r="Q127" s="12">
        <v>0</v>
      </c>
      <c r="R127" s="4">
        <v>0</v>
      </c>
      <c r="S127" s="4">
        <v>0</v>
      </c>
      <c r="T127" s="63">
        <f t="shared" si="2"/>
        <v>9</v>
      </c>
      <c r="U127">
        <v>0</v>
      </c>
      <c r="V127" s="63">
        <f>SUM(T127+U127)</f>
        <v>9</v>
      </c>
    </row>
    <row r="128" spans="1:22">
      <c r="A128" s="11">
        <v>40786</v>
      </c>
      <c r="B128">
        <v>8</v>
      </c>
      <c r="C128">
        <v>0</v>
      </c>
      <c r="D128">
        <v>0</v>
      </c>
      <c r="E128">
        <v>0</v>
      </c>
      <c r="F128">
        <v>0</v>
      </c>
      <c r="G128">
        <v>0</v>
      </c>
      <c r="H128" s="4">
        <v>0</v>
      </c>
      <c r="I128" s="4">
        <v>2</v>
      </c>
      <c r="J128" s="4">
        <v>0</v>
      </c>
      <c r="K128" s="4">
        <v>0</v>
      </c>
      <c r="L128" s="4">
        <v>0</v>
      </c>
      <c r="M128" s="4">
        <v>0</v>
      </c>
      <c r="N128" s="12">
        <v>0</v>
      </c>
      <c r="O128" s="4">
        <v>6</v>
      </c>
      <c r="P128" s="4">
        <v>0</v>
      </c>
      <c r="Q128" s="12">
        <v>0</v>
      </c>
      <c r="R128" s="4">
        <v>0</v>
      </c>
      <c r="S128" s="4">
        <v>0</v>
      </c>
      <c r="T128" s="63">
        <f t="shared" si="2"/>
        <v>16</v>
      </c>
      <c r="U128">
        <v>4</v>
      </c>
      <c r="V128" s="63">
        <f>SUM(T128+U128)</f>
        <v>20</v>
      </c>
    </row>
    <row r="129" spans="1:22">
      <c r="A129" s="11">
        <v>40787</v>
      </c>
      <c r="B129">
        <v>64</v>
      </c>
      <c r="C129">
        <v>0</v>
      </c>
      <c r="D129">
        <v>0</v>
      </c>
      <c r="E129">
        <v>0</v>
      </c>
      <c r="F129">
        <v>0</v>
      </c>
      <c r="G129">
        <v>0</v>
      </c>
      <c r="H129" s="4">
        <v>0</v>
      </c>
      <c r="I129" s="4">
        <v>3</v>
      </c>
      <c r="J129" s="4">
        <v>0</v>
      </c>
      <c r="K129" s="4">
        <v>0</v>
      </c>
      <c r="L129" s="4">
        <v>0</v>
      </c>
      <c r="M129" s="4">
        <v>0</v>
      </c>
      <c r="N129" s="12">
        <v>0</v>
      </c>
      <c r="O129" s="4">
        <v>18</v>
      </c>
      <c r="P129" s="4">
        <v>0</v>
      </c>
      <c r="Q129" s="12">
        <v>0</v>
      </c>
      <c r="R129" s="4">
        <v>0</v>
      </c>
      <c r="S129" s="4">
        <v>0</v>
      </c>
      <c r="T129" s="63">
        <f t="shared" si="2"/>
        <v>85</v>
      </c>
      <c r="U129">
        <v>17</v>
      </c>
      <c r="V129" s="63">
        <f t="shared" ref="V129" si="4">SUM(T129+U129)</f>
        <v>102</v>
      </c>
    </row>
    <row r="130" spans="1:22">
      <c r="A130" s="11">
        <v>40788</v>
      </c>
      <c r="B130">
        <v>5</v>
      </c>
      <c r="C130">
        <v>0</v>
      </c>
      <c r="D130">
        <v>0</v>
      </c>
      <c r="E130">
        <v>0</v>
      </c>
      <c r="F130">
        <v>0</v>
      </c>
      <c r="G130">
        <v>0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12">
        <v>0</v>
      </c>
      <c r="O130" s="4">
        <v>6.25</v>
      </c>
      <c r="P130" s="4">
        <v>0</v>
      </c>
      <c r="Q130" s="12">
        <v>0</v>
      </c>
      <c r="R130" s="4">
        <v>0</v>
      </c>
      <c r="S130" s="4">
        <v>0</v>
      </c>
      <c r="T130" s="63">
        <f t="shared" si="2"/>
        <v>12.25</v>
      </c>
      <c r="U130">
        <v>6</v>
      </c>
      <c r="V130" s="63">
        <f t="shared" si="3"/>
        <v>18.25</v>
      </c>
    </row>
    <row r="131" spans="1:22">
      <c r="A131" s="11">
        <v>40789</v>
      </c>
      <c r="B131">
        <v>5</v>
      </c>
      <c r="C131">
        <v>0</v>
      </c>
      <c r="D131">
        <v>0</v>
      </c>
      <c r="E131">
        <v>0</v>
      </c>
      <c r="F131">
        <v>0</v>
      </c>
      <c r="G131">
        <v>0</v>
      </c>
      <c r="H131" s="4">
        <v>0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12">
        <v>0</v>
      </c>
      <c r="O131" s="4">
        <v>6.25</v>
      </c>
      <c r="P131" s="4">
        <v>0</v>
      </c>
      <c r="Q131" s="12">
        <v>0</v>
      </c>
      <c r="R131" s="4">
        <v>0</v>
      </c>
      <c r="S131" s="4">
        <v>0</v>
      </c>
      <c r="T131" s="63">
        <f t="shared" si="2"/>
        <v>12.25</v>
      </c>
      <c r="U131">
        <v>6</v>
      </c>
      <c r="V131" s="63">
        <f t="shared" si="3"/>
        <v>18.25</v>
      </c>
    </row>
    <row r="132" spans="1:22">
      <c r="A132" s="11">
        <v>40790</v>
      </c>
      <c r="B132">
        <v>5</v>
      </c>
      <c r="C132">
        <v>0</v>
      </c>
      <c r="D132">
        <v>0</v>
      </c>
      <c r="E132">
        <v>0</v>
      </c>
      <c r="F132">
        <v>0</v>
      </c>
      <c r="G132">
        <v>0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12">
        <v>0</v>
      </c>
      <c r="O132" s="4">
        <v>6.25</v>
      </c>
      <c r="P132" s="4">
        <v>0</v>
      </c>
      <c r="Q132" s="12">
        <v>0</v>
      </c>
      <c r="R132" s="4">
        <v>0</v>
      </c>
      <c r="S132" s="4">
        <v>0</v>
      </c>
      <c r="T132" s="63">
        <f t="shared" si="2"/>
        <v>12.25</v>
      </c>
      <c r="U132">
        <v>6</v>
      </c>
      <c r="V132" s="63">
        <f t="shared" si="3"/>
        <v>18.25</v>
      </c>
    </row>
    <row r="133" spans="1:22">
      <c r="A133" s="11">
        <v>40791</v>
      </c>
      <c r="B133">
        <v>5</v>
      </c>
      <c r="C133">
        <v>0</v>
      </c>
      <c r="D133">
        <v>0</v>
      </c>
      <c r="E133">
        <v>0</v>
      </c>
      <c r="F133">
        <v>0</v>
      </c>
      <c r="G133">
        <v>0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12">
        <v>0</v>
      </c>
      <c r="O133" s="4">
        <v>6.25</v>
      </c>
      <c r="P133" s="4">
        <v>0</v>
      </c>
      <c r="Q133" s="12">
        <v>0</v>
      </c>
      <c r="R133" s="4">
        <v>0</v>
      </c>
      <c r="S133" s="4">
        <v>0</v>
      </c>
      <c r="T133" s="63">
        <f t="shared" si="2"/>
        <v>12.25</v>
      </c>
      <c r="U133">
        <v>6</v>
      </c>
      <c r="V133" s="63">
        <f t="shared" si="3"/>
        <v>18.25</v>
      </c>
    </row>
    <row r="134" spans="1:22">
      <c r="A134" s="11">
        <v>40792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1</v>
      </c>
      <c r="N134" s="12">
        <v>0</v>
      </c>
      <c r="O134" s="4">
        <v>0</v>
      </c>
      <c r="P134" s="4">
        <v>0</v>
      </c>
      <c r="Q134" s="12">
        <v>0</v>
      </c>
      <c r="R134" s="4">
        <v>0</v>
      </c>
      <c r="S134" s="4">
        <v>0</v>
      </c>
      <c r="T134" s="63">
        <f t="shared" si="2"/>
        <v>4</v>
      </c>
      <c r="U134">
        <v>5</v>
      </c>
      <c r="V134" s="63">
        <f t="shared" ref="V134:V140" si="5">SUM(T134+U134)</f>
        <v>9</v>
      </c>
    </row>
    <row r="135" spans="1:22">
      <c r="A135" s="11">
        <v>40793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12">
        <v>0</v>
      </c>
      <c r="O135" s="4">
        <v>1</v>
      </c>
      <c r="P135" s="4">
        <v>0</v>
      </c>
      <c r="Q135" s="12">
        <v>0</v>
      </c>
      <c r="R135" s="4">
        <v>0</v>
      </c>
      <c r="S135" s="4">
        <v>0</v>
      </c>
      <c r="T135" s="63">
        <f t="shared" si="2"/>
        <v>3</v>
      </c>
      <c r="U135">
        <v>1</v>
      </c>
      <c r="V135" s="63">
        <f t="shared" si="5"/>
        <v>4</v>
      </c>
    </row>
    <row r="136" spans="1:22">
      <c r="A136" s="11">
        <v>40794</v>
      </c>
      <c r="B136">
        <v>6</v>
      </c>
      <c r="C136">
        <v>0</v>
      </c>
      <c r="D136">
        <v>0</v>
      </c>
      <c r="E136">
        <v>0</v>
      </c>
      <c r="F136">
        <v>0</v>
      </c>
      <c r="G136">
        <v>0</v>
      </c>
      <c r="H136" s="4">
        <v>0</v>
      </c>
      <c r="I136" s="4">
        <v>1</v>
      </c>
      <c r="J136" s="4">
        <v>0</v>
      </c>
      <c r="K136" s="4">
        <v>0</v>
      </c>
      <c r="L136" s="4">
        <v>2</v>
      </c>
      <c r="M136" s="4">
        <v>3</v>
      </c>
      <c r="N136" s="12">
        <v>0</v>
      </c>
      <c r="O136" s="4">
        <v>2</v>
      </c>
      <c r="P136" s="4">
        <v>0</v>
      </c>
      <c r="Q136" s="12">
        <v>0</v>
      </c>
      <c r="R136" s="4">
        <v>0</v>
      </c>
      <c r="S136" s="4">
        <v>0</v>
      </c>
      <c r="T136" s="63">
        <f t="shared" si="2"/>
        <v>14</v>
      </c>
      <c r="U136">
        <v>19</v>
      </c>
      <c r="V136" s="63">
        <f t="shared" si="5"/>
        <v>33</v>
      </c>
    </row>
    <row r="137" spans="1:22">
      <c r="A137" s="11">
        <v>40795</v>
      </c>
      <c r="B137">
        <v>9</v>
      </c>
      <c r="C137">
        <v>0</v>
      </c>
      <c r="D137">
        <v>0</v>
      </c>
      <c r="E137">
        <v>0</v>
      </c>
      <c r="F137">
        <v>0</v>
      </c>
      <c r="G137">
        <v>0</v>
      </c>
      <c r="H137" s="4">
        <v>0</v>
      </c>
      <c r="I137" s="4">
        <v>1</v>
      </c>
      <c r="J137" s="4">
        <v>4.33</v>
      </c>
      <c r="K137" s="4">
        <v>0</v>
      </c>
      <c r="L137" s="4">
        <v>0.67</v>
      </c>
      <c r="M137" s="4">
        <v>0</v>
      </c>
      <c r="N137" s="12">
        <v>0</v>
      </c>
      <c r="O137" s="4">
        <v>3.33</v>
      </c>
      <c r="P137" s="4">
        <v>0</v>
      </c>
      <c r="Q137" s="12">
        <v>0</v>
      </c>
      <c r="R137" s="4">
        <v>0</v>
      </c>
      <c r="S137" s="4">
        <v>0</v>
      </c>
      <c r="T137" s="63">
        <f t="shared" si="2"/>
        <v>18.329999999999998</v>
      </c>
      <c r="U137">
        <v>14.67</v>
      </c>
      <c r="V137" s="63">
        <f t="shared" si="5"/>
        <v>33</v>
      </c>
    </row>
    <row r="138" spans="1:22">
      <c r="A138" s="11">
        <v>40796</v>
      </c>
      <c r="B138">
        <v>9</v>
      </c>
      <c r="C138">
        <v>0</v>
      </c>
      <c r="D138">
        <v>0</v>
      </c>
      <c r="E138">
        <v>0</v>
      </c>
      <c r="F138">
        <v>0</v>
      </c>
      <c r="G138">
        <v>0</v>
      </c>
      <c r="H138" s="4">
        <v>0</v>
      </c>
      <c r="I138" s="4">
        <v>1</v>
      </c>
      <c r="J138" s="4">
        <v>4.33</v>
      </c>
      <c r="K138" s="4">
        <v>0</v>
      </c>
      <c r="L138" s="4">
        <v>0.67</v>
      </c>
      <c r="M138" s="4">
        <v>0</v>
      </c>
      <c r="N138" s="12">
        <v>0</v>
      </c>
      <c r="O138" s="4">
        <v>3.33</v>
      </c>
      <c r="P138" s="4">
        <v>0</v>
      </c>
      <c r="Q138" s="12">
        <v>0</v>
      </c>
      <c r="R138" s="4">
        <v>0</v>
      </c>
      <c r="S138" s="4">
        <v>0</v>
      </c>
      <c r="T138" s="63">
        <f t="shared" ref="T138:T153" si="6">SUM(B138:S138)</f>
        <v>18.329999999999998</v>
      </c>
      <c r="U138">
        <v>14.67</v>
      </c>
      <c r="V138" s="63">
        <f t="shared" si="5"/>
        <v>33</v>
      </c>
    </row>
    <row r="139" spans="1:22">
      <c r="A139" s="11">
        <v>40797</v>
      </c>
      <c r="B139">
        <v>9</v>
      </c>
      <c r="C139">
        <v>0</v>
      </c>
      <c r="D139">
        <v>0</v>
      </c>
      <c r="E139">
        <v>0</v>
      </c>
      <c r="F139">
        <v>0</v>
      </c>
      <c r="G139">
        <v>0</v>
      </c>
      <c r="H139" s="4">
        <v>0</v>
      </c>
      <c r="I139" s="4">
        <v>1</v>
      </c>
      <c r="J139" s="4">
        <v>4.33</v>
      </c>
      <c r="K139" s="4">
        <v>0</v>
      </c>
      <c r="L139" s="4">
        <v>0.67</v>
      </c>
      <c r="M139" s="4">
        <v>0</v>
      </c>
      <c r="N139" s="12">
        <v>0</v>
      </c>
      <c r="O139" s="4">
        <v>3.33</v>
      </c>
      <c r="P139" s="4">
        <v>0</v>
      </c>
      <c r="Q139" s="12">
        <v>0</v>
      </c>
      <c r="R139" s="4">
        <v>0</v>
      </c>
      <c r="S139" s="4">
        <v>0</v>
      </c>
      <c r="T139" s="63">
        <f t="shared" si="6"/>
        <v>18.329999999999998</v>
      </c>
      <c r="U139">
        <v>14.67</v>
      </c>
      <c r="V139" s="63">
        <f t="shared" si="5"/>
        <v>33</v>
      </c>
    </row>
    <row r="140" spans="1:22">
      <c r="A140" s="11">
        <v>40798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12">
        <v>0</v>
      </c>
      <c r="O140" s="4">
        <v>5</v>
      </c>
      <c r="P140" s="4">
        <v>0</v>
      </c>
      <c r="Q140" s="12">
        <v>0</v>
      </c>
      <c r="R140" s="4">
        <v>0</v>
      </c>
      <c r="S140" s="4">
        <v>0</v>
      </c>
      <c r="T140" s="63">
        <f t="shared" si="6"/>
        <v>13</v>
      </c>
      <c r="U140">
        <v>12</v>
      </c>
      <c r="V140" s="63">
        <f t="shared" si="5"/>
        <v>25</v>
      </c>
    </row>
    <row r="141" spans="1:22">
      <c r="A141" s="11">
        <v>40799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</v>
      </c>
      <c r="M141" s="4">
        <v>2</v>
      </c>
      <c r="N141" s="12">
        <v>0</v>
      </c>
      <c r="O141" s="4">
        <v>5</v>
      </c>
      <c r="P141" s="4">
        <v>0</v>
      </c>
      <c r="Q141" s="12">
        <v>0</v>
      </c>
      <c r="R141" s="4">
        <v>0</v>
      </c>
      <c r="S141" s="4">
        <v>0</v>
      </c>
      <c r="T141" s="63">
        <f t="shared" si="6"/>
        <v>8</v>
      </c>
      <c r="U141">
        <v>3</v>
      </c>
      <c r="V141" s="63">
        <f t="shared" ref="V141:V147" si="7">SUM(T141+U141)</f>
        <v>11</v>
      </c>
    </row>
    <row r="142" spans="1:22">
      <c r="A142" s="11">
        <v>40800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 s="4">
        <v>0</v>
      </c>
      <c r="I142" s="4">
        <v>1</v>
      </c>
      <c r="J142" s="4">
        <v>0</v>
      </c>
      <c r="K142" s="4">
        <v>0</v>
      </c>
      <c r="L142" s="4">
        <v>0</v>
      </c>
      <c r="M142" s="4">
        <v>1</v>
      </c>
      <c r="N142" s="12">
        <v>0</v>
      </c>
      <c r="O142" s="4">
        <v>1</v>
      </c>
      <c r="P142" s="4">
        <v>0</v>
      </c>
      <c r="Q142" s="12">
        <v>0</v>
      </c>
      <c r="R142" s="4">
        <v>0</v>
      </c>
      <c r="S142" s="4">
        <v>0</v>
      </c>
      <c r="T142" s="63">
        <f t="shared" si="6"/>
        <v>3</v>
      </c>
      <c r="U142">
        <v>2</v>
      </c>
      <c r="V142" s="63">
        <f t="shared" si="7"/>
        <v>5</v>
      </c>
    </row>
    <row r="143" spans="1:22">
      <c r="A143" s="11">
        <v>40801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4</v>
      </c>
      <c r="P143">
        <v>0</v>
      </c>
      <c r="Q143">
        <v>0</v>
      </c>
      <c r="R143">
        <v>0</v>
      </c>
      <c r="S143">
        <v>0</v>
      </c>
      <c r="T143" s="63">
        <f t="shared" si="6"/>
        <v>6</v>
      </c>
      <c r="U143">
        <v>2</v>
      </c>
      <c r="V143" s="63">
        <f t="shared" si="7"/>
        <v>8</v>
      </c>
    </row>
    <row r="144" spans="1:22">
      <c r="A144" s="11">
        <v>40802</v>
      </c>
      <c r="B144"/>
      <c r="I144"/>
      <c r="O144"/>
      <c r="R144"/>
      <c r="T144" s="63">
        <f t="shared" si="6"/>
        <v>0</v>
      </c>
      <c r="U144">
        <v>0</v>
      </c>
      <c r="V144" s="63">
        <f t="shared" si="7"/>
        <v>0</v>
      </c>
    </row>
    <row r="145" spans="1:22">
      <c r="A145" s="11">
        <v>40803</v>
      </c>
      <c r="B145"/>
      <c r="I145" s="4"/>
      <c r="J145" s="4"/>
      <c r="K145" s="4"/>
      <c r="L145" s="4"/>
      <c r="M145" s="4"/>
      <c r="N145" s="4"/>
      <c r="O145" s="4"/>
      <c r="P145" s="4"/>
      <c r="Q145" s="12"/>
      <c r="R145" s="4"/>
      <c r="S145" s="12"/>
      <c r="T145" s="63">
        <f t="shared" si="6"/>
        <v>0</v>
      </c>
      <c r="U145">
        <v>0</v>
      </c>
      <c r="V145" s="63">
        <f t="shared" si="7"/>
        <v>0</v>
      </c>
    </row>
    <row r="146" spans="1:22">
      <c r="A146" s="11">
        <v>40804</v>
      </c>
      <c r="B146"/>
      <c r="I146" s="4"/>
      <c r="J146" s="4"/>
      <c r="K146" s="4"/>
      <c r="L146" s="4"/>
      <c r="M146" s="4"/>
      <c r="N146" s="4"/>
      <c r="O146" s="4"/>
      <c r="P146" s="4"/>
      <c r="Q146" s="12"/>
      <c r="R146" s="4"/>
      <c r="S146" s="12"/>
      <c r="T146" s="63">
        <f t="shared" si="6"/>
        <v>0</v>
      </c>
      <c r="U146">
        <v>0</v>
      </c>
      <c r="V146" s="63">
        <f t="shared" si="7"/>
        <v>0</v>
      </c>
    </row>
    <row r="147" spans="1:22">
      <c r="A147" s="11">
        <v>40805</v>
      </c>
      <c r="B147"/>
      <c r="I147" s="4"/>
      <c r="J147" s="4"/>
      <c r="K147" s="4"/>
      <c r="L147" s="4"/>
      <c r="M147" s="4"/>
      <c r="N147" s="4"/>
      <c r="O147" s="4"/>
      <c r="P147" s="4"/>
      <c r="Q147" s="12"/>
      <c r="R147" s="4"/>
      <c r="S147" s="12"/>
      <c r="T147" s="63">
        <f t="shared" si="6"/>
        <v>0</v>
      </c>
      <c r="U147">
        <v>0</v>
      </c>
      <c r="V147" s="63">
        <f t="shared" si="7"/>
        <v>0</v>
      </c>
    </row>
    <row r="148" spans="1:22">
      <c r="A148" s="11">
        <v>40806</v>
      </c>
      <c r="B148"/>
      <c r="I148" s="4"/>
      <c r="J148" s="4"/>
      <c r="K148" s="4"/>
      <c r="L148" s="4"/>
      <c r="M148" s="4"/>
      <c r="N148" s="4"/>
      <c r="O148" s="4"/>
      <c r="P148" s="4"/>
      <c r="Q148" s="12"/>
      <c r="R148" s="4"/>
      <c r="S148" s="12"/>
      <c r="T148" s="63">
        <f t="shared" si="6"/>
        <v>0</v>
      </c>
      <c r="U148">
        <v>0</v>
      </c>
      <c r="V148" s="63">
        <f t="shared" ref="V148:V153" si="8">SUM(T148+U148)</f>
        <v>0</v>
      </c>
    </row>
    <row r="149" spans="1:22">
      <c r="A149" s="11">
        <v>40807</v>
      </c>
      <c r="B149"/>
      <c r="I149" s="4"/>
      <c r="J149" s="4"/>
      <c r="K149" s="4"/>
      <c r="L149" s="4"/>
      <c r="M149" s="4"/>
      <c r="N149" s="4"/>
      <c r="O149" s="4"/>
      <c r="P149" s="4"/>
      <c r="Q149" s="12"/>
      <c r="R149" s="4"/>
      <c r="S149" s="12"/>
      <c r="T149" s="63">
        <f t="shared" si="6"/>
        <v>0</v>
      </c>
      <c r="U149">
        <v>0</v>
      </c>
      <c r="V149" s="63">
        <f t="shared" si="8"/>
        <v>0</v>
      </c>
    </row>
    <row r="150" spans="1:22">
      <c r="A150" s="11">
        <v>40808</v>
      </c>
      <c r="B150"/>
      <c r="I150" s="4"/>
      <c r="J150" s="4"/>
      <c r="K150" s="4"/>
      <c r="L150" s="4"/>
      <c r="M150" s="4"/>
      <c r="N150" s="4"/>
      <c r="O150" s="4"/>
      <c r="P150" s="4"/>
      <c r="Q150" s="12"/>
      <c r="R150" s="4"/>
      <c r="S150" s="12"/>
      <c r="T150" s="63">
        <f t="shared" si="6"/>
        <v>0</v>
      </c>
      <c r="U150">
        <v>0</v>
      </c>
      <c r="V150" s="63">
        <f t="shared" si="8"/>
        <v>0</v>
      </c>
    </row>
    <row r="151" spans="1:22">
      <c r="A151" s="11">
        <v>40809</v>
      </c>
      <c r="B151"/>
      <c r="I151" s="4"/>
      <c r="J151" s="4"/>
      <c r="K151" s="4"/>
      <c r="L151" s="4"/>
      <c r="M151" s="4"/>
      <c r="N151" s="4"/>
      <c r="O151" s="4"/>
      <c r="P151" s="4"/>
      <c r="Q151" s="12"/>
      <c r="R151" s="4"/>
      <c r="S151" s="12"/>
      <c r="T151" s="63">
        <f t="shared" si="6"/>
        <v>0</v>
      </c>
      <c r="U151">
        <v>0</v>
      </c>
      <c r="V151" s="63">
        <f t="shared" si="8"/>
        <v>0</v>
      </c>
    </row>
    <row r="152" spans="1:22">
      <c r="A152" s="11">
        <v>40810</v>
      </c>
      <c r="B152"/>
      <c r="I152" s="4"/>
      <c r="J152" s="4"/>
      <c r="K152" s="4"/>
      <c r="L152" s="4"/>
      <c r="M152" s="4"/>
      <c r="N152" s="4"/>
      <c r="O152" s="4"/>
      <c r="P152" s="4"/>
      <c r="Q152" s="12"/>
      <c r="R152" s="4"/>
      <c r="S152" s="12"/>
      <c r="T152" s="63">
        <f t="shared" si="6"/>
        <v>0</v>
      </c>
      <c r="U152">
        <v>0</v>
      </c>
      <c r="V152" s="63">
        <f t="shared" si="8"/>
        <v>0</v>
      </c>
    </row>
    <row r="153" spans="1:22">
      <c r="A153" s="11">
        <v>40811</v>
      </c>
      <c r="B153"/>
      <c r="I153" s="4"/>
      <c r="J153" s="4"/>
      <c r="K153" s="4"/>
      <c r="L153" s="4"/>
      <c r="M153" s="4"/>
      <c r="N153" s="4"/>
      <c r="O153" s="4"/>
      <c r="P153" s="4"/>
      <c r="Q153" s="12"/>
      <c r="R153" s="4"/>
      <c r="S153" s="12"/>
      <c r="T153" s="63">
        <f t="shared" si="6"/>
        <v>0</v>
      </c>
      <c r="U153">
        <v>0</v>
      </c>
      <c r="V153" s="63">
        <f t="shared" si="8"/>
        <v>0</v>
      </c>
    </row>
    <row r="154" spans="1:22">
      <c r="B154" s="71" t="s">
        <v>43</v>
      </c>
      <c r="C154" s="71"/>
      <c r="D154" s="71"/>
      <c r="E154" s="71"/>
      <c r="F154" s="71"/>
      <c r="G154" s="71"/>
      <c r="H154" s="71"/>
      <c r="I154" s="71" t="s">
        <v>44</v>
      </c>
      <c r="J154" s="71"/>
      <c r="K154" s="71"/>
      <c r="L154" s="71"/>
      <c r="M154" s="71"/>
      <c r="N154" s="71"/>
      <c r="O154" s="71" t="s">
        <v>45</v>
      </c>
      <c r="P154" s="71"/>
      <c r="Q154" s="71"/>
      <c r="R154" s="71" t="s">
        <v>46</v>
      </c>
      <c r="S154" s="71"/>
      <c r="T154" s="69" t="s">
        <v>47</v>
      </c>
      <c r="U154" t="s">
        <v>48</v>
      </c>
    </row>
    <row r="155" spans="1:22">
      <c r="B155" t="s">
        <v>50</v>
      </c>
      <c r="C155" t="s">
        <v>51</v>
      </c>
      <c r="D155" t="s">
        <v>52</v>
      </c>
      <c r="E155" t="s">
        <v>53</v>
      </c>
      <c r="F155" t="s">
        <v>54</v>
      </c>
      <c r="G155" t="s">
        <v>55</v>
      </c>
      <c r="H155" s="1" t="s">
        <v>56</v>
      </c>
      <c r="I155" t="s">
        <v>57</v>
      </c>
      <c r="J155" t="s">
        <v>58</v>
      </c>
      <c r="K155" t="s">
        <v>59</v>
      </c>
      <c r="L155" t="s">
        <v>60</v>
      </c>
      <c r="M155" t="s">
        <v>66</v>
      </c>
      <c r="N155" s="1" t="s">
        <v>56</v>
      </c>
      <c r="O155" t="s">
        <v>62</v>
      </c>
      <c r="P155" t="s">
        <v>63</v>
      </c>
      <c r="Q155" s="1" t="s">
        <v>56</v>
      </c>
      <c r="R155" t="s">
        <v>67</v>
      </c>
      <c r="S155" s="1" t="s">
        <v>65</v>
      </c>
      <c r="T155" s="70"/>
    </row>
    <row r="156" spans="1:22">
      <c r="A156" t="s">
        <v>68</v>
      </c>
      <c r="B156">
        <f>SUM(B10:B134)</f>
        <v>10136.899999999998</v>
      </c>
      <c r="C156">
        <f t="shared" ref="C156:V156" si="9">SUM(C10:C134)</f>
        <v>86.849999999999966</v>
      </c>
      <c r="D156">
        <f t="shared" si="9"/>
        <v>3</v>
      </c>
      <c r="E156">
        <f t="shared" si="9"/>
        <v>16.990000000000002</v>
      </c>
      <c r="F156">
        <f t="shared" si="9"/>
        <v>25.959999999999997</v>
      </c>
      <c r="G156">
        <f t="shared" si="9"/>
        <v>3</v>
      </c>
      <c r="H156">
        <f t="shared" si="9"/>
        <v>0</v>
      </c>
      <c r="I156">
        <f t="shared" si="9"/>
        <v>296.84999999999997</v>
      </c>
      <c r="J156">
        <f t="shared" si="9"/>
        <v>36.99</v>
      </c>
      <c r="K156">
        <f t="shared" si="9"/>
        <v>2</v>
      </c>
      <c r="L156">
        <f t="shared" si="9"/>
        <v>390.96999999999986</v>
      </c>
      <c r="M156">
        <f t="shared" si="9"/>
        <v>49.97999999999999</v>
      </c>
      <c r="N156">
        <f t="shared" si="9"/>
        <v>0</v>
      </c>
      <c r="O156">
        <f t="shared" si="9"/>
        <v>535</v>
      </c>
      <c r="P156">
        <f t="shared" si="9"/>
        <v>0</v>
      </c>
      <c r="Q156">
        <f t="shared" si="9"/>
        <v>0</v>
      </c>
      <c r="R156">
        <f t="shared" si="9"/>
        <v>138.97999999999999</v>
      </c>
      <c r="S156">
        <f t="shared" si="9"/>
        <v>14.98</v>
      </c>
      <c r="T156">
        <f t="shared" si="9"/>
        <v>11738.449999999997</v>
      </c>
      <c r="U156">
        <f t="shared" si="9"/>
        <v>3899.9599999999991</v>
      </c>
      <c r="V156">
        <f t="shared" si="9"/>
        <v>15638.409999999994</v>
      </c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</row>
    <row r="164" spans="2:22">
      <c r="B164"/>
      <c r="H164" s="1"/>
      <c r="I164"/>
      <c r="N164" s="1"/>
      <c r="O164"/>
      <c r="Q164" s="1"/>
      <c r="R164"/>
      <c r="S164" s="1"/>
      <c r="T164"/>
      <c r="V164" s="70" t="s">
        <v>49</v>
      </c>
    </row>
    <row r="165" spans="2:22">
      <c r="B165"/>
      <c r="H165" s="1"/>
      <c r="I165"/>
      <c r="N165" s="1"/>
      <c r="O165"/>
      <c r="Q165" s="1"/>
      <c r="R165"/>
      <c r="S165" s="1"/>
      <c r="T165"/>
      <c r="V165" s="70"/>
    </row>
    <row r="166" spans="2:22">
      <c r="B166"/>
      <c r="H166" s="1"/>
      <c r="I166"/>
      <c r="N166" s="1"/>
      <c r="O166"/>
      <c r="Q166" s="1"/>
      <c r="R166"/>
      <c r="S166" s="1"/>
      <c r="T166"/>
      <c r="V166">
        <f>SUM(V12:V163)</f>
        <v>31461.819999999989</v>
      </c>
    </row>
  </sheetData>
  <mergeCells count="17">
    <mergeCell ref="B8:H8"/>
    <mergeCell ref="I8:N8"/>
    <mergeCell ref="O8:Q8"/>
    <mergeCell ref="R8:S8"/>
    <mergeCell ref="V164:V165"/>
    <mergeCell ref="T8:T9"/>
    <mergeCell ref="V8:V9"/>
    <mergeCell ref="B154:H154"/>
    <mergeCell ref="I154:N154"/>
    <mergeCell ref="O154:Q154"/>
    <mergeCell ref="R154:S154"/>
    <mergeCell ref="T154:T155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W166"/>
  <sheetViews>
    <sheetView zoomScale="70" zoomScaleNormal="70" workbookViewId="0">
      <pane xSplit="22" ySplit="8" topLeftCell="W100" activePane="bottomRight" state="frozen"/>
      <selection pane="bottomLeft" activeCell="A9" sqref="A9"/>
      <selection pane="topRight" activeCell="W1" sqref="W1"/>
      <selection pane="bottomRight" activeCell="B142" sqref="B142:S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3">
      <c r="A1" s="68" t="s">
        <v>97</v>
      </c>
      <c r="B1" s="68"/>
      <c r="C1" s="68"/>
      <c r="H1" s="1"/>
      <c r="I1"/>
      <c r="N1" s="1"/>
      <c r="O1"/>
      <c r="Q1" s="1"/>
      <c r="R1"/>
      <c r="S1" s="1"/>
      <c r="T1"/>
    </row>
    <row r="2" spans="1:23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3">
      <c r="A3" s="73" t="s">
        <v>98</v>
      </c>
      <c r="B3" s="73"/>
      <c r="C3" s="73"/>
      <c r="E3" s="66"/>
      <c r="F3" s="66"/>
      <c r="H3" s="1"/>
      <c r="I3"/>
      <c r="N3" s="1"/>
      <c r="O3"/>
      <c r="Q3" s="1"/>
      <c r="R3"/>
      <c r="S3" s="1"/>
      <c r="T3"/>
    </row>
    <row r="4" spans="1:23">
      <c r="A4" s="73" t="s">
        <v>99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3">
      <c r="A5" s="73" t="s">
        <v>100</v>
      </c>
      <c r="B5" s="73"/>
      <c r="C5" s="73"/>
      <c r="H5" s="1"/>
      <c r="I5"/>
      <c r="N5" s="1"/>
      <c r="O5"/>
      <c r="Q5" s="1"/>
      <c r="R5"/>
      <c r="S5" s="1"/>
      <c r="T5"/>
    </row>
    <row r="6" spans="1:23">
      <c r="B6"/>
      <c r="H6" s="1"/>
      <c r="I6"/>
      <c r="N6" s="1"/>
      <c r="O6"/>
      <c r="Q6" s="1"/>
      <c r="R6"/>
      <c r="S6" s="1"/>
      <c r="T6"/>
    </row>
    <row r="7" spans="1:23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3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101</v>
      </c>
      <c r="S8" s="1" t="s">
        <v>65</v>
      </c>
      <c r="T8" s="70"/>
      <c r="V8" s="70"/>
      <c r="W8" t="s">
        <v>102</v>
      </c>
    </row>
    <row r="9" spans="1:23">
      <c r="A9" s="11">
        <v>40668</v>
      </c>
      <c r="B9"/>
      <c r="H9" s="1"/>
      <c r="I9" s="4"/>
      <c r="J9" s="4"/>
      <c r="K9" s="4"/>
      <c r="N9" s="1"/>
      <c r="O9"/>
      <c r="Q9" s="1"/>
      <c r="R9" s="4"/>
      <c r="S9" s="1"/>
      <c r="T9" s="63">
        <f t="shared" ref="T9:T72" si="0">SUM(B9:S9)</f>
        <v>0</v>
      </c>
      <c r="U9" s="4">
        <v>0</v>
      </c>
      <c r="V9" s="63">
        <f>SUM(T9+U9)</f>
        <v>0</v>
      </c>
      <c r="W9">
        <f>SUM(V9)</f>
        <v>0</v>
      </c>
    </row>
    <row r="10" spans="1:23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SUM(T10+U10)</f>
        <v>0</v>
      </c>
      <c r="W10">
        <f t="shared" ref="W10:W73" si="2">SUM(V10)</f>
        <v>0</v>
      </c>
    </row>
    <row r="11" spans="1:23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  <c r="W11">
        <f t="shared" si="2"/>
        <v>0</v>
      </c>
    </row>
    <row r="12" spans="1:23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  <c r="W12">
        <f t="shared" si="2"/>
        <v>0</v>
      </c>
    </row>
    <row r="13" spans="1:23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  <c r="W13">
        <f t="shared" si="2"/>
        <v>0</v>
      </c>
    </row>
    <row r="14" spans="1:23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  <c r="W14">
        <f t="shared" si="2"/>
        <v>0</v>
      </c>
    </row>
    <row r="15" spans="1:23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  <c r="W15">
        <f t="shared" si="2"/>
        <v>0</v>
      </c>
    </row>
    <row r="16" spans="1:23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  <c r="W16">
        <f t="shared" si="2"/>
        <v>0</v>
      </c>
    </row>
    <row r="17" spans="1:23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  <c r="W17">
        <f t="shared" si="2"/>
        <v>0</v>
      </c>
    </row>
    <row r="18" spans="1:23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  <c r="W18">
        <f t="shared" si="2"/>
        <v>0</v>
      </c>
    </row>
    <row r="19" spans="1:23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  <c r="W19">
        <f t="shared" si="2"/>
        <v>0</v>
      </c>
    </row>
    <row r="20" spans="1:23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  <c r="W20">
        <f t="shared" si="2"/>
        <v>0</v>
      </c>
    </row>
    <row r="21" spans="1:23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  <c r="W21">
        <f t="shared" si="2"/>
        <v>0</v>
      </c>
    </row>
    <row r="22" spans="1:23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2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2</v>
      </c>
      <c r="U22" s="4">
        <v>1</v>
      </c>
      <c r="V22" s="63">
        <f t="shared" si="1"/>
        <v>3</v>
      </c>
      <c r="W22">
        <f t="shared" si="2"/>
        <v>3</v>
      </c>
    </row>
    <row r="23" spans="1:23">
      <c r="A23" s="11">
        <v>40682</v>
      </c>
      <c r="B23">
        <v>0.25</v>
      </c>
      <c r="C23">
        <v>0.25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0.25</v>
      </c>
      <c r="M23" s="4">
        <v>0</v>
      </c>
      <c r="N23" s="1">
        <v>0</v>
      </c>
      <c r="O23" s="4">
        <v>0.25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1</v>
      </c>
      <c r="U23" s="4">
        <v>0</v>
      </c>
      <c r="V23" s="63">
        <f t="shared" si="1"/>
        <v>1</v>
      </c>
      <c r="W23">
        <f t="shared" si="2"/>
        <v>1</v>
      </c>
    </row>
    <row r="24" spans="1:23">
      <c r="A24" s="11">
        <v>40683</v>
      </c>
      <c r="B24">
        <v>0.25</v>
      </c>
      <c r="C24">
        <v>0.25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0.25</v>
      </c>
      <c r="M24" s="4">
        <v>0</v>
      </c>
      <c r="N24" s="1">
        <v>0</v>
      </c>
      <c r="O24" s="4">
        <v>0.25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1</v>
      </c>
      <c r="U24" s="4">
        <v>0</v>
      </c>
      <c r="V24" s="63">
        <f t="shared" si="1"/>
        <v>1</v>
      </c>
      <c r="W24">
        <f t="shared" si="2"/>
        <v>1</v>
      </c>
    </row>
    <row r="25" spans="1:23">
      <c r="A25" s="11">
        <v>40684</v>
      </c>
      <c r="B25">
        <v>0.25</v>
      </c>
      <c r="C25">
        <v>0.25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0.25</v>
      </c>
      <c r="M25" s="4">
        <v>0</v>
      </c>
      <c r="N25" s="1">
        <v>0</v>
      </c>
      <c r="O25" s="4">
        <v>0.25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1</v>
      </c>
      <c r="U25" s="4">
        <v>0</v>
      </c>
      <c r="V25" s="63">
        <f t="shared" si="1"/>
        <v>1</v>
      </c>
      <c r="W25">
        <f t="shared" si="2"/>
        <v>1</v>
      </c>
    </row>
    <row r="26" spans="1:23">
      <c r="A26" s="11">
        <v>40685</v>
      </c>
      <c r="B26">
        <v>0.25</v>
      </c>
      <c r="C26">
        <v>0.25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0.25</v>
      </c>
      <c r="M26" s="4">
        <v>0</v>
      </c>
      <c r="N26" s="1">
        <v>0</v>
      </c>
      <c r="O26" s="4">
        <v>0.25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1</v>
      </c>
      <c r="U26" s="4">
        <v>0</v>
      </c>
      <c r="V26" s="63">
        <f t="shared" si="1"/>
        <v>1</v>
      </c>
      <c r="W26">
        <f t="shared" si="2"/>
        <v>1</v>
      </c>
    </row>
    <row r="27" spans="1:23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1</v>
      </c>
      <c r="P27" s="4">
        <v>0</v>
      </c>
      <c r="Q27" s="1">
        <v>0</v>
      </c>
      <c r="R27" s="4">
        <v>0</v>
      </c>
      <c r="S27" s="1">
        <v>0</v>
      </c>
      <c r="T27" s="63">
        <f t="shared" si="0"/>
        <v>1</v>
      </c>
      <c r="U27" s="4">
        <v>0</v>
      </c>
      <c r="V27" s="63">
        <f t="shared" si="1"/>
        <v>1</v>
      </c>
      <c r="W27">
        <f t="shared" si="2"/>
        <v>1</v>
      </c>
    </row>
    <row r="28" spans="1:23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 s="4">
        <v>0</v>
      </c>
      <c r="V28" s="63">
        <f t="shared" si="1"/>
        <v>0</v>
      </c>
      <c r="W28">
        <f t="shared" si="2"/>
        <v>0</v>
      </c>
    </row>
    <row r="29" spans="1:23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 s="4">
        <v>0</v>
      </c>
      <c r="V29" s="63">
        <f t="shared" si="1"/>
        <v>0</v>
      </c>
      <c r="W29">
        <f t="shared" si="2"/>
        <v>0</v>
      </c>
    </row>
    <row r="30" spans="1:23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 t="shared" si="1"/>
        <v>0</v>
      </c>
      <c r="W30">
        <f t="shared" si="2"/>
        <v>0</v>
      </c>
    </row>
    <row r="31" spans="1:23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0.25</v>
      </c>
      <c r="P31" s="4">
        <v>0</v>
      </c>
      <c r="Q31" s="1">
        <v>0</v>
      </c>
      <c r="R31" s="4">
        <v>0</v>
      </c>
      <c r="S31" s="1">
        <v>0</v>
      </c>
      <c r="T31" s="63">
        <f t="shared" si="0"/>
        <v>0.25</v>
      </c>
      <c r="U31" s="4">
        <v>0.25</v>
      </c>
      <c r="V31" s="63">
        <f t="shared" si="1"/>
        <v>0.5</v>
      </c>
      <c r="W31">
        <f t="shared" si="2"/>
        <v>0.5</v>
      </c>
    </row>
    <row r="32" spans="1:23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">
        <v>0</v>
      </c>
      <c r="O32" s="4">
        <v>0.25</v>
      </c>
      <c r="P32" s="4">
        <v>0</v>
      </c>
      <c r="Q32" s="1">
        <v>0</v>
      </c>
      <c r="R32" s="4">
        <v>0</v>
      </c>
      <c r="S32" s="1">
        <v>0</v>
      </c>
      <c r="T32" s="63">
        <f t="shared" si="0"/>
        <v>0.25</v>
      </c>
      <c r="U32" s="4">
        <v>0.25</v>
      </c>
      <c r="V32" s="63">
        <f t="shared" si="1"/>
        <v>0.5</v>
      </c>
      <c r="W32">
        <f t="shared" si="2"/>
        <v>0.5</v>
      </c>
    </row>
    <row r="33" spans="1:23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">
        <v>0</v>
      </c>
      <c r="O33" s="4">
        <v>0.25</v>
      </c>
      <c r="P33" s="4">
        <v>0</v>
      </c>
      <c r="Q33" s="1">
        <v>0</v>
      </c>
      <c r="R33" s="4">
        <v>0</v>
      </c>
      <c r="S33" s="1">
        <v>0</v>
      </c>
      <c r="T33" s="63">
        <f t="shared" si="0"/>
        <v>0.25</v>
      </c>
      <c r="U33" s="4">
        <v>0.25</v>
      </c>
      <c r="V33" s="63">
        <f t="shared" si="1"/>
        <v>0.5</v>
      </c>
      <c r="W33">
        <f t="shared" si="2"/>
        <v>0.5</v>
      </c>
    </row>
    <row r="34" spans="1:23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>
        <v>0</v>
      </c>
      <c r="O34" s="4">
        <v>0.25</v>
      </c>
      <c r="P34" s="4">
        <v>0</v>
      </c>
      <c r="Q34" s="1">
        <v>0</v>
      </c>
      <c r="R34" s="4">
        <v>0</v>
      </c>
      <c r="S34" s="1">
        <v>0</v>
      </c>
      <c r="T34" s="63">
        <f t="shared" si="0"/>
        <v>0.25</v>
      </c>
      <c r="U34" s="4">
        <v>0.25</v>
      </c>
      <c r="V34" s="63">
        <f t="shared" si="1"/>
        <v>0.5</v>
      </c>
      <c r="W34">
        <f t="shared" si="2"/>
        <v>0.5</v>
      </c>
    </row>
    <row r="35" spans="1:23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63">
        <f t="shared" si="0"/>
        <v>0</v>
      </c>
      <c r="U35" s="4">
        <v>0</v>
      </c>
      <c r="V35" s="63">
        <f t="shared" si="1"/>
        <v>0</v>
      </c>
      <c r="W35">
        <f t="shared" si="2"/>
        <v>0</v>
      </c>
    </row>
    <row r="36" spans="1:23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4">
        <v>0</v>
      </c>
      <c r="I36" s="4">
        <v>0</v>
      </c>
      <c r="J36" s="4">
        <v>0</v>
      </c>
      <c r="K36" s="4">
        <v>0</v>
      </c>
      <c r="L36" s="4">
        <v>2</v>
      </c>
      <c r="M36" s="4">
        <v>0</v>
      </c>
      <c r="N36" s="4">
        <v>0</v>
      </c>
      <c r="O36" s="4">
        <v>3</v>
      </c>
      <c r="P36" s="4">
        <v>0</v>
      </c>
      <c r="Q36" s="4">
        <v>0</v>
      </c>
      <c r="R36" s="4">
        <v>0</v>
      </c>
      <c r="S36" s="4">
        <v>0</v>
      </c>
      <c r="T36" s="63">
        <f t="shared" si="0"/>
        <v>5</v>
      </c>
      <c r="U36" s="4">
        <v>0</v>
      </c>
      <c r="V36" s="63">
        <f t="shared" si="1"/>
        <v>5</v>
      </c>
      <c r="W36">
        <f t="shared" si="2"/>
        <v>5</v>
      </c>
    </row>
    <row r="37" spans="1:23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63">
        <f t="shared" si="0"/>
        <v>2</v>
      </c>
      <c r="U37" s="4">
        <v>0</v>
      </c>
      <c r="V37" s="63">
        <f t="shared" si="1"/>
        <v>2</v>
      </c>
      <c r="W37">
        <f t="shared" si="2"/>
        <v>2</v>
      </c>
    </row>
    <row r="38" spans="1:23">
      <c r="A38" s="11">
        <v>40697</v>
      </c>
      <c r="B38">
        <v>3.67</v>
      </c>
      <c r="C38">
        <v>0</v>
      </c>
      <c r="D38">
        <v>0</v>
      </c>
      <c r="E38">
        <v>0</v>
      </c>
      <c r="F38">
        <v>0.33</v>
      </c>
      <c r="G38">
        <v>0</v>
      </c>
      <c r="H38" s="1">
        <v>0</v>
      </c>
      <c r="I38" s="4">
        <v>0</v>
      </c>
      <c r="J38" s="4">
        <v>2</v>
      </c>
      <c r="K38" s="4">
        <v>0</v>
      </c>
      <c r="L38" s="4">
        <v>0.33</v>
      </c>
      <c r="M38" s="4">
        <v>0</v>
      </c>
      <c r="N38" s="1">
        <v>0</v>
      </c>
      <c r="O38" s="4">
        <v>6.33</v>
      </c>
      <c r="P38" s="4">
        <v>0</v>
      </c>
      <c r="Q38" s="1">
        <v>0</v>
      </c>
      <c r="R38" s="4">
        <v>0</v>
      </c>
      <c r="S38" s="1">
        <v>0</v>
      </c>
      <c r="T38" s="63">
        <f t="shared" si="0"/>
        <v>12.66</v>
      </c>
      <c r="U38" s="4">
        <v>1.67</v>
      </c>
      <c r="V38" s="63">
        <f t="shared" si="1"/>
        <v>14.33</v>
      </c>
      <c r="W38">
        <f t="shared" si="2"/>
        <v>14.33</v>
      </c>
    </row>
    <row r="39" spans="1:23">
      <c r="A39" s="11">
        <v>40698</v>
      </c>
      <c r="B39">
        <v>3.67</v>
      </c>
      <c r="C39">
        <v>0</v>
      </c>
      <c r="D39">
        <v>0</v>
      </c>
      <c r="E39">
        <v>0</v>
      </c>
      <c r="F39">
        <v>0.33</v>
      </c>
      <c r="G39">
        <v>0</v>
      </c>
      <c r="H39" s="1">
        <v>0</v>
      </c>
      <c r="I39" s="4">
        <v>0</v>
      </c>
      <c r="J39" s="4">
        <v>2</v>
      </c>
      <c r="K39" s="4">
        <v>0</v>
      </c>
      <c r="L39" s="4">
        <v>0.33</v>
      </c>
      <c r="M39" s="4">
        <v>0</v>
      </c>
      <c r="N39" s="1">
        <v>0</v>
      </c>
      <c r="O39" s="4">
        <v>6.33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12.66</v>
      </c>
      <c r="U39" s="4">
        <v>1.67</v>
      </c>
      <c r="V39" s="63">
        <f t="shared" si="1"/>
        <v>14.33</v>
      </c>
      <c r="W39">
        <f t="shared" si="2"/>
        <v>14.33</v>
      </c>
    </row>
    <row r="40" spans="1:23">
      <c r="A40" s="11">
        <v>40699</v>
      </c>
      <c r="B40">
        <v>3.67</v>
      </c>
      <c r="C40">
        <v>0</v>
      </c>
      <c r="D40">
        <v>0</v>
      </c>
      <c r="E40">
        <v>0</v>
      </c>
      <c r="F40">
        <v>0.33</v>
      </c>
      <c r="G40">
        <v>0</v>
      </c>
      <c r="H40" s="1">
        <v>0</v>
      </c>
      <c r="I40" s="4">
        <v>0</v>
      </c>
      <c r="J40" s="4">
        <v>2</v>
      </c>
      <c r="K40" s="4">
        <v>0</v>
      </c>
      <c r="L40" s="4">
        <v>0.33</v>
      </c>
      <c r="M40" s="4">
        <v>0</v>
      </c>
      <c r="N40" s="1">
        <v>0</v>
      </c>
      <c r="O40" s="4">
        <v>6.33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12.66</v>
      </c>
      <c r="U40" s="4">
        <v>1.67</v>
      </c>
      <c r="V40" s="63">
        <f t="shared" si="1"/>
        <v>14.33</v>
      </c>
      <c r="W40">
        <f t="shared" si="2"/>
        <v>14.33</v>
      </c>
    </row>
    <row r="41" spans="1:23">
      <c r="A41" s="11">
        <v>40700</v>
      </c>
      <c r="B41">
        <v>22</v>
      </c>
      <c r="C41">
        <v>2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0</v>
      </c>
      <c r="J41" s="4">
        <v>0</v>
      </c>
      <c r="K41" s="4">
        <v>0</v>
      </c>
      <c r="L41" s="4">
        <v>24</v>
      </c>
      <c r="M41" s="4">
        <v>0</v>
      </c>
      <c r="N41" s="4">
        <v>0</v>
      </c>
      <c r="O41" s="4">
        <v>17</v>
      </c>
      <c r="P41" s="4">
        <v>0</v>
      </c>
      <c r="Q41" s="4">
        <v>0</v>
      </c>
      <c r="R41" s="4">
        <v>0</v>
      </c>
      <c r="S41" s="4">
        <v>0</v>
      </c>
      <c r="T41" s="63">
        <f t="shared" si="0"/>
        <v>65</v>
      </c>
      <c r="U41" s="4">
        <v>18</v>
      </c>
      <c r="V41" s="63">
        <f t="shared" si="1"/>
        <v>83</v>
      </c>
      <c r="W41">
        <f t="shared" si="2"/>
        <v>83</v>
      </c>
    </row>
    <row r="42" spans="1:23">
      <c r="A42" s="11">
        <v>40701</v>
      </c>
      <c r="B42">
        <v>66</v>
      </c>
      <c r="C42">
        <v>0</v>
      </c>
      <c r="D42">
        <v>0</v>
      </c>
      <c r="E42">
        <v>0</v>
      </c>
      <c r="F42">
        <v>0</v>
      </c>
      <c r="G42">
        <v>0</v>
      </c>
      <c r="H42" s="4">
        <v>0</v>
      </c>
      <c r="I42" s="4">
        <v>0</v>
      </c>
      <c r="J42" s="4">
        <v>0</v>
      </c>
      <c r="K42" s="4">
        <v>0</v>
      </c>
      <c r="L42" s="4">
        <v>12</v>
      </c>
      <c r="M42" s="4">
        <v>0</v>
      </c>
      <c r="N42" s="4">
        <v>0</v>
      </c>
      <c r="O42" s="4">
        <v>10</v>
      </c>
      <c r="P42" s="4">
        <v>0</v>
      </c>
      <c r="Q42" s="4">
        <v>0</v>
      </c>
      <c r="R42" s="4">
        <v>0</v>
      </c>
      <c r="S42" s="4">
        <v>0</v>
      </c>
      <c r="T42" s="63">
        <f t="shared" si="0"/>
        <v>88</v>
      </c>
      <c r="U42" s="4">
        <v>64</v>
      </c>
      <c r="V42" s="63">
        <f t="shared" si="1"/>
        <v>152</v>
      </c>
      <c r="W42">
        <f t="shared" si="2"/>
        <v>152</v>
      </c>
    </row>
    <row r="43" spans="1:23">
      <c r="A43" s="11">
        <v>40702</v>
      </c>
      <c r="B43">
        <v>26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9</v>
      </c>
      <c r="P43" s="4">
        <v>0</v>
      </c>
      <c r="Q43" s="1">
        <v>0</v>
      </c>
      <c r="R43" s="4">
        <v>0</v>
      </c>
      <c r="S43" s="1">
        <v>0</v>
      </c>
      <c r="T43" s="63">
        <f t="shared" si="0"/>
        <v>35</v>
      </c>
      <c r="U43" s="4">
        <v>11</v>
      </c>
      <c r="V43" s="63">
        <f t="shared" si="1"/>
        <v>46</v>
      </c>
      <c r="W43">
        <f t="shared" si="2"/>
        <v>46</v>
      </c>
    </row>
    <row r="44" spans="1:23">
      <c r="A44" s="11">
        <v>40703</v>
      </c>
      <c r="B44">
        <v>23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9</v>
      </c>
      <c r="P44" s="4">
        <v>0</v>
      </c>
      <c r="Q44" s="4">
        <v>0</v>
      </c>
      <c r="R44" s="4">
        <v>0</v>
      </c>
      <c r="S44" s="4">
        <v>0</v>
      </c>
      <c r="T44" s="63">
        <f t="shared" si="0"/>
        <v>32</v>
      </c>
      <c r="U44" s="4">
        <v>12</v>
      </c>
      <c r="V44" s="63">
        <f t="shared" si="1"/>
        <v>44</v>
      </c>
      <c r="W44">
        <f t="shared" si="2"/>
        <v>44</v>
      </c>
    </row>
    <row r="45" spans="1:23">
      <c r="A45" s="11">
        <v>40704</v>
      </c>
      <c r="B45">
        <v>25</v>
      </c>
      <c r="C45">
        <v>0</v>
      </c>
      <c r="D45">
        <v>0</v>
      </c>
      <c r="E45">
        <v>0</v>
      </c>
      <c r="F45">
        <v>1.67</v>
      </c>
      <c r="G45">
        <v>0</v>
      </c>
      <c r="H45" s="4">
        <v>0</v>
      </c>
      <c r="I45" s="4">
        <v>0</v>
      </c>
      <c r="J45" s="4">
        <v>0</v>
      </c>
      <c r="K45" s="4">
        <v>0</v>
      </c>
      <c r="L45" s="4">
        <v>6.67</v>
      </c>
      <c r="M45" s="4">
        <v>0</v>
      </c>
      <c r="N45" s="4">
        <v>0</v>
      </c>
      <c r="O45" s="4">
        <v>3.67</v>
      </c>
      <c r="P45" s="4">
        <v>0</v>
      </c>
      <c r="Q45" s="4">
        <v>0</v>
      </c>
      <c r="R45" s="4">
        <v>0</v>
      </c>
      <c r="S45" s="4">
        <v>0</v>
      </c>
      <c r="T45" s="63">
        <f t="shared" si="0"/>
        <v>37.010000000000005</v>
      </c>
      <c r="U45" s="4">
        <v>11</v>
      </c>
      <c r="V45" s="63">
        <f t="shared" si="1"/>
        <v>48.010000000000005</v>
      </c>
      <c r="W45">
        <f t="shared" si="2"/>
        <v>48.010000000000005</v>
      </c>
    </row>
    <row r="46" spans="1:23">
      <c r="A46" s="11">
        <v>40705</v>
      </c>
      <c r="B46">
        <v>25</v>
      </c>
      <c r="C46">
        <v>0</v>
      </c>
      <c r="D46">
        <v>0</v>
      </c>
      <c r="E46">
        <v>0</v>
      </c>
      <c r="F46">
        <v>1.67</v>
      </c>
      <c r="G46">
        <v>0</v>
      </c>
      <c r="H46" s="4">
        <v>0</v>
      </c>
      <c r="I46" s="4">
        <v>0</v>
      </c>
      <c r="J46" s="4">
        <v>0</v>
      </c>
      <c r="K46" s="4">
        <v>0</v>
      </c>
      <c r="L46" s="4">
        <v>6.67</v>
      </c>
      <c r="M46" s="4">
        <v>0</v>
      </c>
      <c r="N46" s="4">
        <v>0</v>
      </c>
      <c r="O46" s="4">
        <v>3.67</v>
      </c>
      <c r="P46" s="4">
        <v>0</v>
      </c>
      <c r="Q46" s="4">
        <v>0</v>
      </c>
      <c r="R46" s="4">
        <v>0</v>
      </c>
      <c r="S46" s="4">
        <v>0</v>
      </c>
      <c r="T46" s="63">
        <f t="shared" si="0"/>
        <v>37.010000000000005</v>
      </c>
      <c r="U46" s="4">
        <v>11</v>
      </c>
      <c r="V46" s="63">
        <f t="shared" si="1"/>
        <v>48.010000000000005</v>
      </c>
      <c r="W46">
        <f t="shared" si="2"/>
        <v>48.010000000000005</v>
      </c>
    </row>
    <row r="47" spans="1:23">
      <c r="A47" s="11">
        <v>40706</v>
      </c>
      <c r="B47">
        <v>25</v>
      </c>
      <c r="C47">
        <v>0</v>
      </c>
      <c r="D47">
        <v>0</v>
      </c>
      <c r="E47">
        <v>0</v>
      </c>
      <c r="F47">
        <v>1.67</v>
      </c>
      <c r="G47">
        <v>0</v>
      </c>
      <c r="H47" s="4">
        <v>0</v>
      </c>
      <c r="I47" s="4">
        <v>0</v>
      </c>
      <c r="J47" s="4">
        <v>0</v>
      </c>
      <c r="K47" s="4">
        <v>0</v>
      </c>
      <c r="L47" s="4">
        <v>6.67</v>
      </c>
      <c r="M47" s="4">
        <v>0</v>
      </c>
      <c r="N47" s="4">
        <v>0</v>
      </c>
      <c r="O47" s="4">
        <v>3.67</v>
      </c>
      <c r="P47" s="4">
        <v>0</v>
      </c>
      <c r="Q47" s="4">
        <v>0</v>
      </c>
      <c r="R47" s="4">
        <v>0</v>
      </c>
      <c r="S47" s="4">
        <v>0</v>
      </c>
      <c r="T47" s="63">
        <f t="shared" si="0"/>
        <v>37.010000000000005</v>
      </c>
      <c r="U47" s="4">
        <v>11</v>
      </c>
      <c r="V47" s="63">
        <f t="shared" si="1"/>
        <v>48.010000000000005</v>
      </c>
      <c r="W47">
        <f t="shared" si="2"/>
        <v>48.010000000000005</v>
      </c>
    </row>
    <row r="48" spans="1:23">
      <c r="A48" s="11">
        <v>40707</v>
      </c>
      <c r="B48">
        <v>162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12</v>
      </c>
      <c r="M48">
        <v>0</v>
      </c>
      <c r="N48">
        <v>0</v>
      </c>
      <c r="O48">
        <v>4</v>
      </c>
      <c r="P48">
        <v>0</v>
      </c>
      <c r="Q48">
        <v>0</v>
      </c>
      <c r="R48">
        <v>0</v>
      </c>
      <c r="S48">
        <v>0</v>
      </c>
      <c r="T48" s="63">
        <f t="shared" si="0"/>
        <v>178</v>
      </c>
      <c r="U48" s="4">
        <v>46</v>
      </c>
      <c r="V48" s="63">
        <f t="shared" si="1"/>
        <v>224</v>
      </c>
      <c r="W48">
        <f t="shared" si="2"/>
        <v>224</v>
      </c>
    </row>
    <row r="49" spans="1:23">
      <c r="A49" s="11">
        <v>40708</v>
      </c>
      <c r="B49">
        <v>61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63">
        <f t="shared" si="0"/>
        <v>66</v>
      </c>
      <c r="U49" s="4">
        <v>12</v>
      </c>
      <c r="V49" s="63">
        <f t="shared" si="1"/>
        <v>78</v>
      </c>
      <c r="W49">
        <f t="shared" si="2"/>
        <v>78</v>
      </c>
    </row>
    <row r="50" spans="1:23">
      <c r="A50" s="11">
        <v>40709</v>
      </c>
      <c r="B50">
        <v>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3</v>
      </c>
      <c r="N50">
        <v>0</v>
      </c>
      <c r="O50">
        <v>4</v>
      </c>
      <c r="P50">
        <v>0</v>
      </c>
      <c r="Q50">
        <v>0</v>
      </c>
      <c r="R50">
        <v>0</v>
      </c>
      <c r="S50">
        <v>0</v>
      </c>
      <c r="T50" s="63">
        <f t="shared" si="0"/>
        <v>42</v>
      </c>
      <c r="U50" s="4">
        <v>1</v>
      </c>
      <c r="V50" s="63">
        <f t="shared" si="1"/>
        <v>43</v>
      </c>
      <c r="W50" t="s">
        <v>31</v>
      </c>
    </row>
    <row r="51" spans="1:23">
      <c r="A51" s="11">
        <v>40710</v>
      </c>
      <c r="B51" t="s">
        <v>31</v>
      </c>
      <c r="C51" t="s">
        <v>31</v>
      </c>
      <c r="D51" t="s">
        <v>31</v>
      </c>
      <c r="E51" t="s">
        <v>31</v>
      </c>
      <c r="F51" t="s">
        <v>31</v>
      </c>
      <c r="G51" t="s">
        <v>31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 s="63">
        <f t="shared" si="0"/>
        <v>0</v>
      </c>
      <c r="U51" s="4">
        <v>0</v>
      </c>
      <c r="V51" s="63">
        <f t="shared" si="1"/>
        <v>0</v>
      </c>
      <c r="W51" t="s">
        <v>31</v>
      </c>
    </row>
    <row r="52" spans="1:23">
      <c r="A52" s="11">
        <v>40711</v>
      </c>
      <c r="B52">
        <v>53.33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5.33</v>
      </c>
      <c r="M52">
        <v>0</v>
      </c>
      <c r="N52">
        <v>0</v>
      </c>
      <c r="O52">
        <v>0</v>
      </c>
      <c r="P52">
        <v>0</v>
      </c>
      <c r="Q52">
        <v>0</v>
      </c>
      <c r="R52">
        <v>1.33</v>
      </c>
      <c r="S52">
        <v>1.33</v>
      </c>
      <c r="T52" s="63">
        <f t="shared" si="0"/>
        <v>61.319999999999993</v>
      </c>
      <c r="U52" s="4">
        <v>34.67</v>
      </c>
      <c r="V52" s="63">
        <f t="shared" si="1"/>
        <v>95.99</v>
      </c>
      <c r="W52">
        <f t="shared" si="2"/>
        <v>95.99</v>
      </c>
    </row>
    <row r="53" spans="1:23">
      <c r="A53" s="11">
        <v>40712</v>
      </c>
      <c r="B53">
        <v>53.33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5.33</v>
      </c>
      <c r="M53">
        <v>0</v>
      </c>
      <c r="N53">
        <v>0</v>
      </c>
      <c r="O53">
        <v>0</v>
      </c>
      <c r="P53">
        <v>0</v>
      </c>
      <c r="Q53">
        <v>0</v>
      </c>
      <c r="R53">
        <v>1.33</v>
      </c>
      <c r="S53">
        <v>1.33</v>
      </c>
      <c r="T53" s="63">
        <f t="shared" si="0"/>
        <v>61.319999999999993</v>
      </c>
      <c r="U53" s="4">
        <v>34.67</v>
      </c>
      <c r="V53" s="63">
        <f t="shared" si="1"/>
        <v>95.99</v>
      </c>
      <c r="W53" t="s">
        <v>31</v>
      </c>
    </row>
    <row r="54" spans="1:23">
      <c r="A54" s="11">
        <v>40713</v>
      </c>
      <c r="B54">
        <v>53.33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5.33</v>
      </c>
      <c r="M54">
        <v>0</v>
      </c>
      <c r="N54">
        <v>0</v>
      </c>
      <c r="O54">
        <v>0</v>
      </c>
      <c r="P54">
        <v>0</v>
      </c>
      <c r="Q54">
        <v>0</v>
      </c>
      <c r="R54">
        <v>1.33</v>
      </c>
      <c r="S54">
        <v>1.33</v>
      </c>
      <c r="T54" s="63">
        <f t="shared" si="0"/>
        <v>61.319999999999993</v>
      </c>
      <c r="U54" s="4">
        <v>34.67</v>
      </c>
      <c r="V54" s="63">
        <f t="shared" si="1"/>
        <v>95.99</v>
      </c>
      <c r="W54">
        <f t="shared" si="2"/>
        <v>95.99</v>
      </c>
    </row>
    <row r="55" spans="1:23">
      <c r="A55" s="11">
        <v>40714</v>
      </c>
      <c r="B55">
        <v>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 s="63">
        <f t="shared" si="0"/>
        <v>47</v>
      </c>
      <c r="U55" s="4">
        <v>42</v>
      </c>
      <c r="V55" s="63">
        <f t="shared" si="1"/>
        <v>89</v>
      </c>
      <c r="W55">
        <f t="shared" si="2"/>
        <v>89</v>
      </c>
    </row>
    <row r="56" spans="1:23">
      <c r="A56" s="11">
        <v>40715</v>
      </c>
      <c r="B56">
        <v>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3</v>
      </c>
      <c r="M56">
        <v>1</v>
      </c>
      <c r="N56">
        <v>0</v>
      </c>
      <c r="O56">
        <v>3</v>
      </c>
      <c r="P56">
        <v>0</v>
      </c>
      <c r="Q56">
        <v>0</v>
      </c>
      <c r="R56">
        <v>0</v>
      </c>
      <c r="S56">
        <v>0</v>
      </c>
      <c r="T56" s="63">
        <f t="shared" si="0"/>
        <v>16</v>
      </c>
      <c r="U56" s="4">
        <v>9</v>
      </c>
      <c r="V56" s="63">
        <f t="shared" si="1"/>
        <v>25</v>
      </c>
      <c r="W56">
        <f t="shared" si="2"/>
        <v>25</v>
      </c>
    </row>
    <row r="57" spans="1:23">
      <c r="A57" s="11">
        <v>40716</v>
      </c>
      <c r="B57">
        <v>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f t="shared" si="0"/>
        <v>4</v>
      </c>
      <c r="U57" s="4">
        <v>3</v>
      </c>
      <c r="V57" s="63">
        <f t="shared" si="1"/>
        <v>7</v>
      </c>
      <c r="W57">
        <f t="shared" si="2"/>
        <v>7</v>
      </c>
    </row>
    <row r="58" spans="1:23">
      <c r="A58" s="11">
        <v>40717</v>
      </c>
      <c r="B58">
        <v>26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16</v>
      </c>
      <c r="M58">
        <v>0</v>
      </c>
      <c r="N58">
        <v>0</v>
      </c>
      <c r="O58">
        <v>2</v>
      </c>
      <c r="P58">
        <v>0</v>
      </c>
      <c r="Q58">
        <v>0</v>
      </c>
      <c r="R58">
        <v>2</v>
      </c>
      <c r="S58">
        <v>0</v>
      </c>
      <c r="T58" s="63">
        <f t="shared" si="0"/>
        <v>47</v>
      </c>
      <c r="U58" s="4">
        <v>36</v>
      </c>
      <c r="V58" s="63">
        <f t="shared" si="1"/>
        <v>83</v>
      </c>
      <c r="W58">
        <f t="shared" si="2"/>
        <v>83</v>
      </c>
    </row>
    <row r="59" spans="1:23">
      <c r="A59" s="11">
        <v>40718</v>
      </c>
      <c r="B59">
        <v>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5.67</v>
      </c>
      <c r="M59">
        <v>2</v>
      </c>
      <c r="N59">
        <v>0</v>
      </c>
      <c r="O59">
        <v>3</v>
      </c>
      <c r="P59">
        <v>0</v>
      </c>
      <c r="Q59">
        <v>0</v>
      </c>
      <c r="R59">
        <v>2.67</v>
      </c>
      <c r="S59">
        <v>0</v>
      </c>
      <c r="T59" s="63">
        <f t="shared" si="0"/>
        <v>63.34</v>
      </c>
      <c r="U59" s="4">
        <v>33</v>
      </c>
      <c r="V59" s="63">
        <f t="shared" si="1"/>
        <v>96.34</v>
      </c>
      <c r="W59">
        <f t="shared" si="2"/>
        <v>96.34</v>
      </c>
    </row>
    <row r="60" spans="1:23">
      <c r="A60" s="11">
        <v>40719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5.67</v>
      </c>
      <c r="M60">
        <v>2</v>
      </c>
      <c r="N60">
        <v>0</v>
      </c>
      <c r="O60">
        <v>3</v>
      </c>
      <c r="P60">
        <v>0</v>
      </c>
      <c r="Q60">
        <v>0</v>
      </c>
      <c r="R60">
        <v>2.67</v>
      </c>
      <c r="S60">
        <v>0</v>
      </c>
      <c r="T60" s="63">
        <f t="shared" si="0"/>
        <v>63.34</v>
      </c>
      <c r="U60" s="4">
        <v>33</v>
      </c>
      <c r="V60" s="63">
        <f t="shared" si="1"/>
        <v>96.34</v>
      </c>
      <c r="W60" t="s">
        <v>31</v>
      </c>
    </row>
    <row r="61" spans="1:23">
      <c r="A61" s="11">
        <v>40720</v>
      </c>
      <c r="B61">
        <v>50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5.67</v>
      </c>
      <c r="M61">
        <v>2</v>
      </c>
      <c r="N61">
        <v>0</v>
      </c>
      <c r="O61">
        <v>3</v>
      </c>
      <c r="P61">
        <v>0</v>
      </c>
      <c r="Q61">
        <v>0</v>
      </c>
      <c r="R61">
        <v>2.67</v>
      </c>
      <c r="S61">
        <v>0</v>
      </c>
      <c r="T61" s="63">
        <f t="shared" si="0"/>
        <v>63.34</v>
      </c>
      <c r="U61" s="4">
        <v>33</v>
      </c>
      <c r="V61" s="63">
        <f t="shared" si="1"/>
        <v>96.34</v>
      </c>
      <c r="W61">
        <f t="shared" si="2"/>
        <v>96.34</v>
      </c>
    </row>
    <row r="62" spans="1:23">
      <c r="A62" s="11">
        <v>40721</v>
      </c>
      <c r="B62">
        <v>34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3</v>
      </c>
      <c r="M62">
        <v>6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 s="63">
        <f t="shared" si="0"/>
        <v>45</v>
      </c>
      <c r="U62" s="4">
        <v>13</v>
      </c>
      <c r="V62" s="63">
        <f t="shared" si="1"/>
        <v>58</v>
      </c>
      <c r="W62">
        <f t="shared" si="2"/>
        <v>58</v>
      </c>
    </row>
    <row r="63" spans="1:23">
      <c r="A63" s="11">
        <v>40722</v>
      </c>
      <c r="B63" t="s">
        <v>31</v>
      </c>
      <c r="C63" t="s">
        <v>31</v>
      </c>
      <c r="D63" t="s">
        <v>31</v>
      </c>
      <c r="E63" t="s">
        <v>31</v>
      </c>
      <c r="F63" t="s">
        <v>31</v>
      </c>
      <c r="G63" t="s">
        <v>31</v>
      </c>
      <c r="H63" t="s">
        <v>31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">
        <v>31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T63" s="63">
        <f t="shared" si="0"/>
        <v>0</v>
      </c>
      <c r="U63" s="4">
        <v>0</v>
      </c>
      <c r="V63" s="63">
        <f t="shared" si="1"/>
        <v>0</v>
      </c>
      <c r="W63">
        <f t="shared" si="2"/>
        <v>0</v>
      </c>
    </row>
    <row r="64" spans="1:23">
      <c r="A64" s="11">
        <v>40723</v>
      </c>
      <c r="B64">
        <v>12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18</v>
      </c>
      <c r="M64">
        <v>0</v>
      </c>
      <c r="N64">
        <v>0</v>
      </c>
      <c r="O64">
        <v>6</v>
      </c>
      <c r="P64">
        <v>0</v>
      </c>
      <c r="Q64">
        <v>0</v>
      </c>
      <c r="R64">
        <v>3</v>
      </c>
      <c r="S64">
        <v>0</v>
      </c>
      <c r="T64" s="63">
        <f t="shared" si="0"/>
        <v>42</v>
      </c>
      <c r="U64" s="4">
        <v>14</v>
      </c>
      <c r="V64" s="63">
        <f t="shared" si="1"/>
        <v>56</v>
      </c>
      <c r="W64">
        <f t="shared" si="2"/>
        <v>56</v>
      </c>
    </row>
    <row r="65" spans="1:23">
      <c r="A65" s="11">
        <v>40724</v>
      </c>
      <c r="B65">
        <v>188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  <c r="L65">
        <v>12</v>
      </c>
      <c r="M65">
        <v>0</v>
      </c>
      <c r="N65">
        <v>0</v>
      </c>
      <c r="O65">
        <v>0</v>
      </c>
      <c r="P65">
        <v>0</v>
      </c>
      <c r="Q65">
        <v>0</v>
      </c>
      <c r="R65">
        <v>10</v>
      </c>
      <c r="S65">
        <v>1</v>
      </c>
      <c r="T65" s="63">
        <f t="shared" si="0"/>
        <v>213</v>
      </c>
      <c r="U65" s="4">
        <v>70</v>
      </c>
      <c r="V65" s="63">
        <f t="shared" si="1"/>
        <v>283</v>
      </c>
      <c r="W65">
        <f t="shared" si="2"/>
        <v>283</v>
      </c>
    </row>
    <row r="66" spans="1:23">
      <c r="A66" s="11">
        <v>40725</v>
      </c>
      <c r="B66">
        <v>296</v>
      </c>
      <c r="C66">
        <v>2.5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1.25</v>
      </c>
      <c r="K66">
        <v>0</v>
      </c>
      <c r="L66">
        <v>7.75</v>
      </c>
      <c r="M66">
        <v>18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3">
        <f t="shared" si="0"/>
        <v>325.5</v>
      </c>
      <c r="U66" s="4">
        <v>184</v>
      </c>
      <c r="V66" s="63">
        <f t="shared" si="1"/>
        <v>509.5</v>
      </c>
      <c r="W66">
        <f t="shared" si="2"/>
        <v>509.5</v>
      </c>
    </row>
    <row r="67" spans="1:23">
      <c r="A67" s="11">
        <v>40726</v>
      </c>
      <c r="B67">
        <v>296</v>
      </c>
      <c r="C67">
        <v>2.5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1.25</v>
      </c>
      <c r="K67">
        <v>0</v>
      </c>
      <c r="L67">
        <v>7.75</v>
      </c>
      <c r="M67">
        <v>18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3">
        <f t="shared" si="0"/>
        <v>325.5</v>
      </c>
      <c r="U67" s="4">
        <v>184</v>
      </c>
      <c r="V67" s="63">
        <f t="shared" si="1"/>
        <v>509.5</v>
      </c>
      <c r="W67">
        <f t="shared" si="2"/>
        <v>509.5</v>
      </c>
    </row>
    <row r="68" spans="1:23">
      <c r="A68" s="11">
        <v>40727</v>
      </c>
      <c r="B68">
        <v>296</v>
      </c>
      <c r="C68">
        <v>2.5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1.25</v>
      </c>
      <c r="K68">
        <v>0</v>
      </c>
      <c r="L68">
        <v>7.75</v>
      </c>
      <c r="M68">
        <v>18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3">
        <f t="shared" si="0"/>
        <v>325.5</v>
      </c>
      <c r="U68" s="4">
        <v>184</v>
      </c>
      <c r="V68" s="63">
        <f t="shared" si="1"/>
        <v>509.5</v>
      </c>
      <c r="W68">
        <f t="shared" si="2"/>
        <v>509.5</v>
      </c>
    </row>
    <row r="69" spans="1:23">
      <c r="A69" s="11">
        <v>40728</v>
      </c>
      <c r="B69">
        <v>296</v>
      </c>
      <c r="C69">
        <v>2.5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1.25</v>
      </c>
      <c r="K69">
        <v>0</v>
      </c>
      <c r="L69">
        <v>7.75</v>
      </c>
      <c r="M69">
        <v>18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3">
        <f t="shared" si="0"/>
        <v>325.5</v>
      </c>
      <c r="U69" s="4">
        <v>184</v>
      </c>
      <c r="V69" s="63">
        <f t="shared" si="1"/>
        <v>509.5</v>
      </c>
      <c r="W69">
        <f t="shared" si="2"/>
        <v>509.5</v>
      </c>
    </row>
    <row r="70" spans="1:23">
      <c r="A70" s="11">
        <v>40729</v>
      </c>
      <c r="B70">
        <v>358</v>
      </c>
      <c r="C70">
        <v>6</v>
      </c>
      <c r="D70">
        <v>0</v>
      </c>
      <c r="E70">
        <v>0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15</v>
      </c>
      <c r="M70">
        <v>0</v>
      </c>
      <c r="N70">
        <v>0</v>
      </c>
      <c r="O70">
        <v>0</v>
      </c>
      <c r="P70">
        <v>0</v>
      </c>
      <c r="Q70">
        <v>0</v>
      </c>
      <c r="R70">
        <v>78</v>
      </c>
      <c r="S70">
        <v>0</v>
      </c>
      <c r="T70" s="63">
        <f t="shared" si="0"/>
        <v>460</v>
      </c>
      <c r="U70" s="4">
        <v>138</v>
      </c>
      <c r="V70" s="63">
        <f t="shared" si="1"/>
        <v>598</v>
      </c>
      <c r="W70">
        <f t="shared" si="2"/>
        <v>598</v>
      </c>
    </row>
    <row r="71" spans="1:23">
      <c r="A71" s="11">
        <v>40730</v>
      </c>
      <c r="B71">
        <v>1304</v>
      </c>
      <c r="C71">
        <v>0</v>
      </c>
      <c r="D71">
        <v>0</v>
      </c>
      <c r="E71">
        <v>0</v>
      </c>
      <c r="F71">
        <v>0</v>
      </c>
      <c r="G71">
        <v>8</v>
      </c>
      <c r="H71">
        <v>0</v>
      </c>
      <c r="I71">
        <v>0</v>
      </c>
      <c r="J71">
        <v>0</v>
      </c>
      <c r="K71">
        <v>0</v>
      </c>
      <c r="L71">
        <v>22</v>
      </c>
      <c r="M71">
        <v>0</v>
      </c>
      <c r="N71">
        <v>0</v>
      </c>
      <c r="O71">
        <v>4</v>
      </c>
      <c r="P71">
        <v>0</v>
      </c>
      <c r="Q71">
        <v>0</v>
      </c>
      <c r="R71">
        <v>14</v>
      </c>
      <c r="S71">
        <v>0</v>
      </c>
      <c r="T71" s="63">
        <f t="shared" si="0"/>
        <v>1352</v>
      </c>
      <c r="U71" s="4">
        <v>120</v>
      </c>
      <c r="V71" s="63">
        <f t="shared" si="1"/>
        <v>1472</v>
      </c>
      <c r="W71">
        <f t="shared" si="2"/>
        <v>1472</v>
      </c>
    </row>
    <row r="72" spans="1:23">
      <c r="A72" s="11">
        <v>40731</v>
      </c>
      <c r="B72">
        <v>688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3">
        <f t="shared" si="0"/>
        <v>688</v>
      </c>
      <c r="U72" s="4">
        <v>273</v>
      </c>
      <c r="V72" s="63">
        <f t="shared" si="1"/>
        <v>961</v>
      </c>
      <c r="W72">
        <f t="shared" si="2"/>
        <v>961</v>
      </c>
    </row>
    <row r="73" spans="1:23">
      <c r="A73" s="11">
        <v>40732</v>
      </c>
      <c r="B73">
        <v>466.66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13.33</v>
      </c>
      <c r="M73">
        <v>0</v>
      </c>
      <c r="N73">
        <v>0</v>
      </c>
      <c r="O73">
        <v>0</v>
      </c>
      <c r="P73">
        <v>0</v>
      </c>
      <c r="Q73">
        <v>0</v>
      </c>
      <c r="R73">
        <v>13.33</v>
      </c>
      <c r="S73">
        <v>0</v>
      </c>
      <c r="T73" s="63">
        <f t="shared" ref="T73:T136" si="3">SUM(B73:S73)</f>
        <v>493.32</v>
      </c>
      <c r="U73" s="4">
        <v>93.33</v>
      </c>
      <c r="V73" s="63">
        <f t="shared" si="1"/>
        <v>586.65</v>
      </c>
      <c r="W73">
        <f t="shared" si="2"/>
        <v>586.65</v>
      </c>
    </row>
    <row r="74" spans="1:23">
      <c r="A74" s="11">
        <v>40733</v>
      </c>
      <c r="B74">
        <v>466.66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13.33</v>
      </c>
      <c r="M74">
        <v>0</v>
      </c>
      <c r="N74">
        <v>0</v>
      </c>
      <c r="O74">
        <v>0</v>
      </c>
      <c r="P74">
        <v>0</v>
      </c>
      <c r="Q74">
        <v>0</v>
      </c>
      <c r="R74">
        <v>13.33</v>
      </c>
      <c r="S74">
        <v>0</v>
      </c>
      <c r="T74" s="63">
        <f t="shared" si="3"/>
        <v>493.32</v>
      </c>
      <c r="U74" s="4">
        <v>93.33</v>
      </c>
      <c r="V74" s="63">
        <f t="shared" ref="V74:V137" si="4">SUM(T74+U74)</f>
        <v>586.65</v>
      </c>
      <c r="W74">
        <f t="shared" ref="W74:W152" si="5">SUM(V74)</f>
        <v>586.65</v>
      </c>
    </row>
    <row r="75" spans="1:23">
      <c r="A75" s="11">
        <v>40734</v>
      </c>
      <c r="B75">
        <v>466.66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13.33</v>
      </c>
      <c r="M75">
        <v>0</v>
      </c>
      <c r="N75">
        <v>0</v>
      </c>
      <c r="O75">
        <v>0</v>
      </c>
      <c r="P75">
        <v>0</v>
      </c>
      <c r="Q75">
        <v>0</v>
      </c>
      <c r="R75">
        <v>13.33</v>
      </c>
      <c r="S75">
        <v>0</v>
      </c>
      <c r="T75" s="63">
        <f t="shared" si="3"/>
        <v>493.32</v>
      </c>
      <c r="U75" s="4">
        <v>93.33</v>
      </c>
      <c r="V75" s="63">
        <f t="shared" si="4"/>
        <v>586.65</v>
      </c>
      <c r="W75">
        <f t="shared" si="5"/>
        <v>586.65</v>
      </c>
    </row>
    <row r="76" spans="1:23">
      <c r="A76" s="11">
        <v>40735</v>
      </c>
      <c r="B76">
        <v>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 s="63">
        <f t="shared" si="3"/>
        <v>83</v>
      </c>
      <c r="U76" s="4">
        <v>10</v>
      </c>
      <c r="V76" s="63">
        <f t="shared" si="4"/>
        <v>93</v>
      </c>
      <c r="W76">
        <f t="shared" si="5"/>
        <v>93</v>
      </c>
    </row>
    <row r="77" spans="1:23">
      <c r="A77" s="11">
        <v>40736</v>
      </c>
      <c r="B77">
        <v>336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4</v>
      </c>
      <c r="J77">
        <v>0</v>
      </c>
      <c r="K77">
        <v>0</v>
      </c>
      <c r="L77">
        <v>7</v>
      </c>
      <c r="M77">
        <v>0</v>
      </c>
      <c r="N77">
        <v>0</v>
      </c>
      <c r="O77">
        <v>0</v>
      </c>
      <c r="P77">
        <v>0</v>
      </c>
      <c r="Q77">
        <v>0</v>
      </c>
      <c r="R77">
        <v>15</v>
      </c>
      <c r="S77">
        <v>0</v>
      </c>
      <c r="T77" s="63">
        <f t="shared" si="3"/>
        <v>362</v>
      </c>
      <c r="U77" s="4">
        <v>112</v>
      </c>
      <c r="V77" s="63">
        <f t="shared" si="4"/>
        <v>474</v>
      </c>
      <c r="W77">
        <f t="shared" si="5"/>
        <v>474</v>
      </c>
    </row>
    <row r="78" spans="1:23">
      <c r="A78" s="11">
        <v>40737</v>
      </c>
      <c r="B78">
        <v>274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8</v>
      </c>
      <c r="M78">
        <v>2</v>
      </c>
      <c r="N78">
        <v>0</v>
      </c>
      <c r="O78">
        <v>1</v>
      </c>
      <c r="P78">
        <v>0</v>
      </c>
      <c r="Q78">
        <v>0</v>
      </c>
      <c r="R78">
        <v>27</v>
      </c>
      <c r="S78">
        <v>0</v>
      </c>
      <c r="T78" s="63">
        <f t="shared" si="3"/>
        <v>314</v>
      </c>
      <c r="U78" s="4">
        <v>58</v>
      </c>
      <c r="V78" s="63">
        <f t="shared" si="4"/>
        <v>372</v>
      </c>
      <c r="W78">
        <f t="shared" si="5"/>
        <v>372</v>
      </c>
    </row>
    <row r="79" spans="1:23">
      <c r="A79" s="11">
        <v>40738</v>
      </c>
      <c r="B79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10</v>
      </c>
      <c r="M79">
        <v>0</v>
      </c>
      <c r="N79">
        <v>0</v>
      </c>
      <c r="O79">
        <v>2</v>
      </c>
      <c r="P79">
        <v>0</v>
      </c>
      <c r="Q79">
        <v>0</v>
      </c>
      <c r="R79">
        <v>48</v>
      </c>
      <c r="S79">
        <v>0</v>
      </c>
      <c r="T79" s="63">
        <f t="shared" si="3"/>
        <v>138</v>
      </c>
      <c r="U79" s="4">
        <v>47</v>
      </c>
      <c r="V79" s="63">
        <f t="shared" si="4"/>
        <v>185</v>
      </c>
      <c r="W79">
        <f t="shared" si="5"/>
        <v>185</v>
      </c>
    </row>
    <row r="80" spans="1:23">
      <c r="A80" s="11">
        <v>40739</v>
      </c>
      <c r="B80">
        <v>421.33</v>
      </c>
      <c r="C80">
        <v>0</v>
      </c>
      <c r="D80">
        <v>0</v>
      </c>
      <c r="E80">
        <v>0</v>
      </c>
      <c r="F80">
        <v>0</v>
      </c>
      <c r="G80">
        <v>0</v>
      </c>
      <c r="H80">
        <v>1.33</v>
      </c>
      <c r="I80">
        <v>0</v>
      </c>
      <c r="J80">
        <v>0</v>
      </c>
      <c r="K80">
        <v>0</v>
      </c>
      <c r="L80">
        <v>6.66</v>
      </c>
      <c r="M80">
        <v>0</v>
      </c>
      <c r="N80">
        <v>0</v>
      </c>
      <c r="O80">
        <v>0</v>
      </c>
      <c r="P80">
        <v>0</v>
      </c>
      <c r="Q80">
        <v>0</v>
      </c>
      <c r="R80">
        <v>16</v>
      </c>
      <c r="S80">
        <v>0</v>
      </c>
      <c r="T80" s="63">
        <f t="shared" si="3"/>
        <v>445.32</v>
      </c>
      <c r="U80" s="4">
        <v>33.33</v>
      </c>
      <c r="V80" s="63">
        <f t="shared" si="4"/>
        <v>478.65</v>
      </c>
      <c r="W80">
        <f t="shared" si="5"/>
        <v>478.65</v>
      </c>
    </row>
    <row r="81" spans="1:23">
      <c r="A81" s="11">
        <v>40740</v>
      </c>
      <c r="B81">
        <v>421.33</v>
      </c>
      <c r="C81">
        <v>0</v>
      </c>
      <c r="D81">
        <v>0</v>
      </c>
      <c r="E81">
        <v>0</v>
      </c>
      <c r="F81">
        <v>0</v>
      </c>
      <c r="G81">
        <v>0</v>
      </c>
      <c r="H81">
        <v>1.33</v>
      </c>
      <c r="I81">
        <v>0</v>
      </c>
      <c r="J81">
        <v>0</v>
      </c>
      <c r="K81">
        <v>0</v>
      </c>
      <c r="L81">
        <v>6.66</v>
      </c>
      <c r="M81">
        <v>0</v>
      </c>
      <c r="N81">
        <v>0</v>
      </c>
      <c r="O81">
        <v>0</v>
      </c>
      <c r="P81">
        <v>0</v>
      </c>
      <c r="Q81">
        <v>0</v>
      </c>
      <c r="R81">
        <v>16</v>
      </c>
      <c r="S81">
        <v>0</v>
      </c>
      <c r="T81" s="63">
        <f t="shared" si="3"/>
        <v>445.32</v>
      </c>
      <c r="U81" s="4">
        <v>33.33</v>
      </c>
      <c r="V81" s="63">
        <f t="shared" si="4"/>
        <v>478.65</v>
      </c>
      <c r="W81">
        <f t="shared" si="5"/>
        <v>478.65</v>
      </c>
    </row>
    <row r="82" spans="1:23">
      <c r="A82" s="11">
        <v>40741</v>
      </c>
      <c r="B82">
        <v>421.33</v>
      </c>
      <c r="C82">
        <v>0</v>
      </c>
      <c r="D82">
        <v>0</v>
      </c>
      <c r="E82">
        <v>0</v>
      </c>
      <c r="F82">
        <v>0</v>
      </c>
      <c r="G82">
        <v>0</v>
      </c>
      <c r="H82">
        <v>1.33</v>
      </c>
      <c r="I82">
        <v>0</v>
      </c>
      <c r="J82">
        <v>0</v>
      </c>
      <c r="K82">
        <v>0</v>
      </c>
      <c r="L82">
        <v>6.66</v>
      </c>
      <c r="M82">
        <v>0</v>
      </c>
      <c r="N82">
        <v>0</v>
      </c>
      <c r="O82">
        <v>0</v>
      </c>
      <c r="P82">
        <v>0</v>
      </c>
      <c r="Q82">
        <v>0</v>
      </c>
      <c r="R82">
        <v>16</v>
      </c>
      <c r="S82">
        <v>0</v>
      </c>
      <c r="T82" s="63">
        <f t="shared" si="3"/>
        <v>445.32</v>
      </c>
      <c r="U82" s="4">
        <v>33.33</v>
      </c>
      <c r="V82" s="63">
        <f t="shared" si="4"/>
        <v>478.65</v>
      </c>
      <c r="W82">
        <f t="shared" si="5"/>
        <v>478.65</v>
      </c>
    </row>
    <row r="83" spans="1:23">
      <c r="A83" s="11">
        <v>40742</v>
      </c>
      <c r="B83">
        <v>326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</v>
      </c>
      <c r="M83">
        <v>0</v>
      </c>
      <c r="N83">
        <v>0</v>
      </c>
      <c r="O83">
        <v>0</v>
      </c>
      <c r="P83">
        <v>0</v>
      </c>
      <c r="Q83">
        <v>0</v>
      </c>
      <c r="R83">
        <v>17</v>
      </c>
      <c r="S83">
        <v>0</v>
      </c>
      <c r="T83" s="63">
        <f t="shared" si="3"/>
        <v>368</v>
      </c>
      <c r="U83" s="4">
        <v>82</v>
      </c>
      <c r="V83" s="63">
        <f t="shared" si="4"/>
        <v>450</v>
      </c>
      <c r="W83">
        <f t="shared" si="5"/>
        <v>450</v>
      </c>
    </row>
    <row r="84" spans="1:23">
      <c r="A84" s="11">
        <v>40743</v>
      </c>
      <c r="B84">
        <v>265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</v>
      </c>
      <c r="J84">
        <v>0</v>
      </c>
      <c r="K84">
        <v>0</v>
      </c>
      <c r="L84">
        <v>4</v>
      </c>
      <c r="M84">
        <v>0</v>
      </c>
      <c r="N84">
        <v>0</v>
      </c>
      <c r="O84">
        <v>0</v>
      </c>
      <c r="P84">
        <v>0</v>
      </c>
      <c r="Q84">
        <v>0</v>
      </c>
      <c r="R84">
        <v>14</v>
      </c>
      <c r="S84">
        <v>0</v>
      </c>
      <c r="T84" s="63">
        <f t="shared" si="3"/>
        <v>286</v>
      </c>
      <c r="U84" s="4">
        <v>17</v>
      </c>
      <c r="V84" s="63">
        <f t="shared" si="4"/>
        <v>303</v>
      </c>
      <c r="W84">
        <f t="shared" si="5"/>
        <v>303</v>
      </c>
    </row>
    <row r="85" spans="1:23">
      <c r="A85" s="11">
        <v>40744</v>
      </c>
      <c r="B85">
        <v>208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16</v>
      </c>
      <c r="S85">
        <v>0</v>
      </c>
      <c r="T85" s="63">
        <f t="shared" si="3"/>
        <v>240</v>
      </c>
      <c r="U85" s="4">
        <v>176</v>
      </c>
      <c r="V85" s="63">
        <f t="shared" si="4"/>
        <v>416</v>
      </c>
      <c r="W85">
        <f t="shared" si="5"/>
        <v>416</v>
      </c>
    </row>
    <row r="86" spans="1:23">
      <c r="A86" s="11">
        <v>40745</v>
      </c>
      <c r="B86">
        <v>456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0</v>
      </c>
      <c r="K86">
        <v>0</v>
      </c>
      <c r="L86">
        <v>7</v>
      </c>
      <c r="M86">
        <v>0</v>
      </c>
      <c r="N86">
        <v>0</v>
      </c>
      <c r="O86">
        <v>0</v>
      </c>
      <c r="P86">
        <v>0</v>
      </c>
      <c r="Q86">
        <v>0</v>
      </c>
      <c r="R86">
        <v>27</v>
      </c>
      <c r="S86">
        <v>0</v>
      </c>
      <c r="T86" s="63">
        <f t="shared" si="3"/>
        <v>493</v>
      </c>
      <c r="U86" s="4">
        <v>38</v>
      </c>
      <c r="V86" s="63">
        <f t="shared" si="4"/>
        <v>531</v>
      </c>
      <c r="W86">
        <f t="shared" si="5"/>
        <v>531</v>
      </c>
    </row>
    <row r="87" spans="1:23">
      <c r="A87" s="11">
        <v>40746</v>
      </c>
      <c r="B87">
        <v>161</v>
      </c>
      <c r="C87">
        <v>1.67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4</v>
      </c>
      <c r="M87">
        <v>0</v>
      </c>
      <c r="N87">
        <v>0</v>
      </c>
      <c r="O87">
        <v>0</v>
      </c>
      <c r="P87">
        <v>0</v>
      </c>
      <c r="Q87">
        <v>0</v>
      </c>
      <c r="R87">
        <v>5.67</v>
      </c>
      <c r="S87">
        <v>0</v>
      </c>
      <c r="T87" s="63">
        <f t="shared" si="3"/>
        <v>174.33999999999997</v>
      </c>
      <c r="U87" s="4">
        <v>45.33</v>
      </c>
      <c r="V87" s="63">
        <f t="shared" si="4"/>
        <v>219.66999999999996</v>
      </c>
      <c r="W87">
        <f t="shared" si="5"/>
        <v>219.66999999999996</v>
      </c>
    </row>
    <row r="88" spans="1:23">
      <c r="A88" s="11">
        <v>40747</v>
      </c>
      <c r="B88">
        <v>161</v>
      </c>
      <c r="C88">
        <v>1.67</v>
      </c>
      <c r="D88">
        <v>0</v>
      </c>
      <c r="E88">
        <v>0</v>
      </c>
      <c r="F88">
        <v>0</v>
      </c>
      <c r="G88">
        <v>0</v>
      </c>
      <c r="H88">
        <v>0</v>
      </c>
      <c r="I88">
        <v>2</v>
      </c>
      <c r="J88">
        <v>0</v>
      </c>
      <c r="K88">
        <v>0</v>
      </c>
      <c r="L88">
        <v>4</v>
      </c>
      <c r="M88">
        <v>0</v>
      </c>
      <c r="N88">
        <v>0</v>
      </c>
      <c r="O88">
        <v>0</v>
      </c>
      <c r="P88">
        <v>0</v>
      </c>
      <c r="Q88">
        <v>0</v>
      </c>
      <c r="R88">
        <v>5.67</v>
      </c>
      <c r="S88">
        <v>0</v>
      </c>
      <c r="T88" s="63">
        <f t="shared" si="3"/>
        <v>174.33999999999997</v>
      </c>
      <c r="U88" s="4">
        <v>45.33</v>
      </c>
      <c r="V88" s="63">
        <f t="shared" si="4"/>
        <v>219.66999999999996</v>
      </c>
      <c r="W88">
        <f t="shared" si="5"/>
        <v>219.66999999999996</v>
      </c>
    </row>
    <row r="89" spans="1:23">
      <c r="A89" s="11">
        <v>40748</v>
      </c>
      <c r="B89">
        <v>161</v>
      </c>
      <c r="C89">
        <v>1.67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0</v>
      </c>
      <c r="K89">
        <v>0</v>
      </c>
      <c r="L89">
        <v>4</v>
      </c>
      <c r="M89">
        <v>0</v>
      </c>
      <c r="N89">
        <v>0</v>
      </c>
      <c r="O89">
        <v>0</v>
      </c>
      <c r="P89">
        <v>0</v>
      </c>
      <c r="Q89">
        <v>0</v>
      </c>
      <c r="R89">
        <v>5.67</v>
      </c>
      <c r="S89">
        <v>0</v>
      </c>
      <c r="T89" s="63">
        <f t="shared" si="3"/>
        <v>174.33999999999997</v>
      </c>
      <c r="U89" s="4">
        <v>45.33</v>
      </c>
      <c r="V89" s="63">
        <f t="shared" si="4"/>
        <v>219.66999999999996</v>
      </c>
      <c r="W89">
        <f t="shared" si="5"/>
        <v>219.66999999999996</v>
      </c>
    </row>
    <row r="90" spans="1:23">
      <c r="A90" s="11">
        <v>40749</v>
      </c>
      <c r="B90">
        <v>708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12</v>
      </c>
      <c r="J90">
        <v>0</v>
      </c>
      <c r="K90">
        <v>0</v>
      </c>
      <c r="L90">
        <v>4</v>
      </c>
      <c r="M90">
        <v>0</v>
      </c>
      <c r="N90">
        <v>0</v>
      </c>
      <c r="O90">
        <v>0</v>
      </c>
      <c r="P90">
        <v>0</v>
      </c>
      <c r="Q90">
        <v>0</v>
      </c>
      <c r="R90">
        <v>21</v>
      </c>
      <c r="S90">
        <v>0</v>
      </c>
      <c r="T90" s="63">
        <f t="shared" si="3"/>
        <v>745</v>
      </c>
      <c r="U90" s="4">
        <v>131</v>
      </c>
      <c r="V90" s="63">
        <f t="shared" si="4"/>
        <v>876</v>
      </c>
      <c r="W90">
        <f t="shared" si="5"/>
        <v>876</v>
      </c>
    </row>
    <row r="91" spans="1:23">
      <c r="A91" s="11">
        <v>40750</v>
      </c>
      <c r="B91">
        <v>936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8</v>
      </c>
      <c r="J91">
        <v>0</v>
      </c>
      <c r="K91">
        <v>0</v>
      </c>
      <c r="L91">
        <v>32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3">
        <f t="shared" si="3"/>
        <v>976</v>
      </c>
      <c r="U91" s="4">
        <v>424</v>
      </c>
      <c r="V91" s="63">
        <f t="shared" si="4"/>
        <v>1400</v>
      </c>
      <c r="W91">
        <f t="shared" si="5"/>
        <v>1400</v>
      </c>
    </row>
    <row r="92" spans="1:23">
      <c r="A92" s="11">
        <v>40751</v>
      </c>
      <c r="B92">
        <v>704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3">
        <f t="shared" si="3"/>
        <v>704</v>
      </c>
      <c r="U92" s="4">
        <v>368</v>
      </c>
      <c r="V92" s="63">
        <f t="shared" si="4"/>
        <v>1072</v>
      </c>
      <c r="W92">
        <f t="shared" si="5"/>
        <v>1072</v>
      </c>
    </row>
    <row r="93" spans="1:23">
      <c r="A93" s="11">
        <v>40752</v>
      </c>
      <c r="B93">
        <v>436</v>
      </c>
      <c r="C93">
        <v>5</v>
      </c>
      <c r="D93">
        <v>0</v>
      </c>
      <c r="E93">
        <v>0</v>
      </c>
      <c r="F93">
        <v>0</v>
      </c>
      <c r="G93">
        <v>0</v>
      </c>
      <c r="H93" s="1">
        <v>0</v>
      </c>
      <c r="I93" s="4">
        <v>7</v>
      </c>
      <c r="J93" s="4">
        <v>0</v>
      </c>
      <c r="K93" s="4">
        <v>0</v>
      </c>
      <c r="L93" s="4">
        <v>6</v>
      </c>
      <c r="M93" s="4">
        <v>0</v>
      </c>
      <c r="N93" s="1">
        <v>0</v>
      </c>
      <c r="O93" s="4">
        <v>0</v>
      </c>
      <c r="P93" s="4">
        <v>0</v>
      </c>
      <c r="Q93" s="1">
        <v>0</v>
      </c>
      <c r="R93" s="4">
        <v>11</v>
      </c>
      <c r="S93" s="1">
        <v>0</v>
      </c>
      <c r="T93" s="63">
        <f t="shared" si="3"/>
        <v>465</v>
      </c>
      <c r="U93" s="4">
        <v>50</v>
      </c>
      <c r="V93" s="63">
        <f t="shared" si="4"/>
        <v>515</v>
      </c>
      <c r="W93">
        <f t="shared" si="5"/>
        <v>515</v>
      </c>
    </row>
    <row r="94" spans="1:23">
      <c r="A94" s="11">
        <v>40753</v>
      </c>
      <c r="B94">
        <v>704</v>
      </c>
      <c r="C94">
        <v>0</v>
      </c>
      <c r="D94">
        <v>0</v>
      </c>
      <c r="E94">
        <v>0</v>
      </c>
      <c r="F94">
        <v>0</v>
      </c>
      <c r="G94">
        <v>0</v>
      </c>
      <c r="H94" s="1">
        <v>0</v>
      </c>
      <c r="I94" s="4">
        <v>0</v>
      </c>
      <c r="J94" s="4">
        <v>0</v>
      </c>
      <c r="K94" s="4">
        <v>0</v>
      </c>
      <c r="L94" s="4">
        <v>21.33</v>
      </c>
      <c r="M94" s="4">
        <v>0</v>
      </c>
      <c r="N94" s="1">
        <v>0</v>
      </c>
      <c r="O94" s="4">
        <v>3</v>
      </c>
      <c r="P94" s="4">
        <v>0</v>
      </c>
      <c r="Q94" s="1">
        <v>0</v>
      </c>
      <c r="R94" s="4">
        <v>0</v>
      </c>
      <c r="S94" s="1">
        <v>0</v>
      </c>
      <c r="T94" s="63">
        <f t="shared" si="3"/>
        <v>728.33</v>
      </c>
      <c r="U94" s="4">
        <v>55</v>
      </c>
      <c r="V94" s="63">
        <f t="shared" si="4"/>
        <v>783.33</v>
      </c>
      <c r="W94">
        <f t="shared" si="5"/>
        <v>783.33</v>
      </c>
    </row>
    <row r="95" spans="1:23">
      <c r="A95" s="11">
        <v>40754</v>
      </c>
      <c r="B95">
        <v>704</v>
      </c>
      <c r="C95">
        <v>0</v>
      </c>
      <c r="D95">
        <v>0</v>
      </c>
      <c r="E95">
        <v>0</v>
      </c>
      <c r="F95">
        <v>0</v>
      </c>
      <c r="G95">
        <v>0</v>
      </c>
      <c r="H95" s="1">
        <v>0</v>
      </c>
      <c r="I95" s="4">
        <v>0</v>
      </c>
      <c r="J95" s="4">
        <v>0</v>
      </c>
      <c r="K95" s="4">
        <v>0</v>
      </c>
      <c r="L95" s="4">
        <v>21.33</v>
      </c>
      <c r="M95" s="4">
        <v>0</v>
      </c>
      <c r="N95" s="1">
        <v>0</v>
      </c>
      <c r="O95" s="4">
        <v>3</v>
      </c>
      <c r="P95" s="4">
        <v>0</v>
      </c>
      <c r="Q95" s="1">
        <v>0</v>
      </c>
      <c r="R95" s="4">
        <v>0</v>
      </c>
      <c r="S95" s="1">
        <v>0</v>
      </c>
      <c r="T95" s="63">
        <f t="shared" si="3"/>
        <v>728.33</v>
      </c>
      <c r="U95" s="4">
        <v>55</v>
      </c>
      <c r="V95" s="63">
        <f t="shared" si="4"/>
        <v>783.33</v>
      </c>
      <c r="W95">
        <f t="shared" si="5"/>
        <v>783.33</v>
      </c>
    </row>
    <row r="96" spans="1:23">
      <c r="A96" s="11">
        <v>40755</v>
      </c>
      <c r="B96">
        <v>704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0</v>
      </c>
      <c r="I96" s="4">
        <v>0</v>
      </c>
      <c r="J96" s="4">
        <v>0</v>
      </c>
      <c r="K96" s="4">
        <v>0</v>
      </c>
      <c r="L96" s="4">
        <v>21.33</v>
      </c>
      <c r="M96" s="4">
        <v>0</v>
      </c>
      <c r="N96" s="1">
        <v>0</v>
      </c>
      <c r="O96" s="4">
        <v>3</v>
      </c>
      <c r="P96" s="4">
        <v>0</v>
      </c>
      <c r="Q96" s="1">
        <v>0</v>
      </c>
      <c r="R96" s="4">
        <v>0</v>
      </c>
      <c r="S96" s="1">
        <v>0</v>
      </c>
      <c r="T96" s="63">
        <f t="shared" si="3"/>
        <v>728.33</v>
      </c>
      <c r="U96" s="4">
        <v>55</v>
      </c>
      <c r="V96" s="63">
        <f t="shared" si="4"/>
        <v>783.33</v>
      </c>
      <c r="W96">
        <f t="shared" si="5"/>
        <v>783.33</v>
      </c>
    </row>
    <row r="97" spans="1:23">
      <c r="A97" s="11">
        <v>40756</v>
      </c>
      <c r="B97">
        <v>71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0</v>
      </c>
      <c r="J97" s="4">
        <v>0</v>
      </c>
      <c r="K97" s="4">
        <v>0</v>
      </c>
      <c r="L97" s="4">
        <v>2</v>
      </c>
      <c r="M97" s="4">
        <v>1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63">
        <f t="shared" si="3"/>
        <v>74</v>
      </c>
      <c r="U97" s="4">
        <v>2</v>
      </c>
      <c r="V97" s="63">
        <f t="shared" si="4"/>
        <v>76</v>
      </c>
      <c r="W97">
        <f t="shared" si="5"/>
        <v>76</v>
      </c>
    </row>
    <row r="98" spans="1:23">
      <c r="A98" s="11">
        <v>40757</v>
      </c>
      <c r="B98">
        <v>55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0</v>
      </c>
      <c r="J98" s="4">
        <v>0</v>
      </c>
      <c r="K98" s="4">
        <v>0</v>
      </c>
      <c r="L98" s="4">
        <v>2</v>
      </c>
      <c r="M98" s="4">
        <v>4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63">
        <f t="shared" si="3"/>
        <v>61</v>
      </c>
      <c r="U98" s="4">
        <v>1</v>
      </c>
      <c r="V98" s="63">
        <f t="shared" si="4"/>
        <v>62</v>
      </c>
      <c r="W98">
        <f t="shared" si="5"/>
        <v>62</v>
      </c>
    </row>
    <row r="99" spans="1:23">
      <c r="A99" s="11">
        <v>40758</v>
      </c>
      <c r="B99">
        <v>97</v>
      </c>
      <c r="C99">
        <v>0</v>
      </c>
      <c r="D99">
        <v>0</v>
      </c>
      <c r="E99">
        <v>0</v>
      </c>
      <c r="F99">
        <v>0</v>
      </c>
      <c r="G99">
        <v>0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63">
        <f t="shared" si="3"/>
        <v>98</v>
      </c>
      <c r="U99" s="4">
        <v>4</v>
      </c>
      <c r="V99" s="63">
        <f t="shared" si="4"/>
        <v>102</v>
      </c>
      <c r="W99">
        <f t="shared" si="5"/>
        <v>102</v>
      </c>
    </row>
    <row r="100" spans="1:23">
      <c r="A100" s="11">
        <v>40759</v>
      </c>
      <c r="B100">
        <v>116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3"/>
        <v>116</v>
      </c>
      <c r="U100" s="4">
        <v>2</v>
      </c>
      <c r="V100" s="63">
        <f t="shared" si="4"/>
        <v>118</v>
      </c>
      <c r="W100">
        <f t="shared" si="5"/>
        <v>118</v>
      </c>
    </row>
    <row r="101" spans="1:23">
      <c r="A101" s="11">
        <v>40760</v>
      </c>
      <c r="B101">
        <v>46.67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3"/>
        <v>46.67</v>
      </c>
      <c r="U101" s="4">
        <v>5</v>
      </c>
      <c r="V101" s="63">
        <f t="shared" si="4"/>
        <v>51.67</v>
      </c>
      <c r="W101">
        <f t="shared" si="5"/>
        <v>51.67</v>
      </c>
    </row>
    <row r="102" spans="1:23">
      <c r="A102" s="11">
        <v>40761</v>
      </c>
      <c r="B102">
        <v>46.67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3"/>
        <v>46.67</v>
      </c>
      <c r="U102" s="4">
        <v>5</v>
      </c>
      <c r="V102" s="63">
        <f t="shared" si="4"/>
        <v>51.67</v>
      </c>
      <c r="W102">
        <f t="shared" si="5"/>
        <v>51.67</v>
      </c>
    </row>
    <row r="103" spans="1:23">
      <c r="A103" s="11">
        <v>40762</v>
      </c>
      <c r="B103">
        <v>46.67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3"/>
        <v>46.67</v>
      </c>
      <c r="U103" s="4">
        <v>5</v>
      </c>
      <c r="V103" s="63">
        <f t="shared" si="4"/>
        <v>51.67</v>
      </c>
      <c r="W103">
        <f t="shared" si="5"/>
        <v>51.67</v>
      </c>
    </row>
    <row r="104" spans="1:23">
      <c r="A104" s="11">
        <v>40763</v>
      </c>
      <c r="B104">
        <v>133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2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3"/>
        <v>136</v>
      </c>
      <c r="U104" s="4">
        <v>50</v>
      </c>
      <c r="V104" s="63">
        <f t="shared" si="4"/>
        <v>186</v>
      </c>
      <c r="W104">
        <f t="shared" si="5"/>
        <v>186</v>
      </c>
    </row>
    <row r="105" spans="1:23">
      <c r="A105" s="11">
        <v>40764</v>
      </c>
      <c r="B105" t="s">
        <v>31</v>
      </c>
      <c r="C105" t="s">
        <v>31</v>
      </c>
      <c r="D105" t="s">
        <v>31</v>
      </c>
      <c r="E105" t="s">
        <v>31</v>
      </c>
      <c r="F105" t="s">
        <v>31</v>
      </c>
      <c r="G105" t="s">
        <v>31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s="63">
        <f t="shared" si="3"/>
        <v>0</v>
      </c>
      <c r="U105" s="4">
        <v>0</v>
      </c>
      <c r="V105" s="63">
        <f t="shared" si="4"/>
        <v>0</v>
      </c>
      <c r="W105">
        <f t="shared" si="5"/>
        <v>0</v>
      </c>
    </row>
    <row r="106" spans="1:23">
      <c r="A106" s="11">
        <v>40765</v>
      </c>
      <c r="B106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3</v>
      </c>
      <c r="M106">
        <v>0</v>
      </c>
      <c r="N106">
        <v>0</v>
      </c>
      <c r="O106">
        <v>4</v>
      </c>
      <c r="P106">
        <v>0</v>
      </c>
      <c r="Q106">
        <v>0</v>
      </c>
      <c r="R106">
        <v>0</v>
      </c>
      <c r="S106">
        <v>0</v>
      </c>
      <c r="T106" s="63">
        <f t="shared" si="3"/>
        <v>179</v>
      </c>
      <c r="U106" s="4">
        <v>56</v>
      </c>
      <c r="V106" s="63">
        <f t="shared" si="4"/>
        <v>235</v>
      </c>
      <c r="W106">
        <f t="shared" si="5"/>
        <v>235</v>
      </c>
    </row>
    <row r="107" spans="1:23">
      <c r="A107" s="11">
        <v>40766</v>
      </c>
      <c r="B107">
        <v>125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 s="63">
        <f t="shared" si="3"/>
        <v>132</v>
      </c>
      <c r="U107" s="4">
        <v>37</v>
      </c>
      <c r="V107" s="63">
        <f t="shared" si="4"/>
        <v>169</v>
      </c>
      <c r="W107">
        <f t="shared" si="5"/>
        <v>169</v>
      </c>
    </row>
    <row r="108" spans="1:23">
      <c r="A108" s="11">
        <v>40767</v>
      </c>
      <c r="B108">
        <v>74.66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0.66</v>
      </c>
      <c r="J108">
        <v>0</v>
      </c>
      <c r="K108">
        <v>0</v>
      </c>
      <c r="L108">
        <v>2.33</v>
      </c>
      <c r="M108">
        <v>0.33</v>
      </c>
      <c r="N108">
        <v>0</v>
      </c>
      <c r="O108">
        <v>0.33</v>
      </c>
      <c r="P108">
        <v>0</v>
      </c>
      <c r="Q108">
        <v>0</v>
      </c>
      <c r="R108">
        <v>0</v>
      </c>
      <c r="S108">
        <v>0</v>
      </c>
      <c r="T108" s="63">
        <f t="shared" si="3"/>
        <v>78.309999999999988</v>
      </c>
      <c r="U108" s="4">
        <v>7.66</v>
      </c>
      <c r="V108" s="63">
        <f t="shared" si="4"/>
        <v>85.969999999999985</v>
      </c>
      <c r="W108">
        <f t="shared" si="5"/>
        <v>85.969999999999985</v>
      </c>
    </row>
    <row r="109" spans="1:23">
      <c r="A109" s="11">
        <v>40768</v>
      </c>
      <c r="B109">
        <v>74.66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0.66</v>
      </c>
      <c r="J109">
        <v>0</v>
      </c>
      <c r="K109">
        <v>0</v>
      </c>
      <c r="L109">
        <v>2.33</v>
      </c>
      <c r="M109">
        <v>0.33</v>
      </c>
      <c r="N109">
        <v>0</v>
      </c>
      <c r="O109">
        <v>0.33</v>
      </c>
      <c r="P109">
        <v>0</v>
      </c>
      <c r="Q109">
        <v>0</v>
      </c>
      <c r="R109">
        <v>0</v>
      </c>
      <c r="S109">
        <v>0</v>
      </c>
      <c r="T109" s="63">
        <f t="shared" si="3"/>
        <v>78.309999999999988</v>
      </c>
      <c r="U109" s="4">
        <v>7.66</v>
      </c>
      <c r="V109" s="63">
        <f t="shared" si="4"/>
        <v>85.969999999999985</v>
      </c>
      <c r="W109">
        <f t="shared" si="5"/>
        <v>85.969999999999985</v>
      </c>
    </row>
    <row r="110" spans="1:23">
      <c r="A110" s="11">
        <v>40769</v>
      </c>
      <c r="B110">
        <v>74.66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0.66</v>
      </c>
      <c r="J110">
        <v>0</v>
      </c>
      <c r="K110">
        <v>0</v>
      </c>
      <c r="L110">
        <v>2.33</v>
      </c>
      <c r="M110">
        <v>0.33</v>
      </c>
      <c r="N110">
        <v>0</v>
      </c>
      <c r="O110">
        <v>0.33</v>
      </c>
      <c r="P110">
        <v>0</v>
      </c>
      <c r="Q110">
        <v>0</v>
      </c>
      <c r="R110">
        <v>0</v>
      </c>
      <c r="S110">
        <v>0</v>
      </c>
      <c r="T110" s="63">
        <f t="shared" si="3"/>
        <v>78.309999999999988</v>
      </c>
      <c r="U110" s="4">
        <v>7.66</v>
      </c>
      <c r="V110" s="63">
        <f t="shared" si="4"/>
        <v>85.969999999999985</v>
      </c>
      <c r="W110">
        <f t="shared" si="5"/>
        <v>85.969999999999985</v>
      </c>
    </row>
    <row r="111" spans="1:23">
      <c r="A111" s="11">
        <v>40770</v>
      </c>
      <c r="B111" t="s">
        <v>31</v>
      </c>
      <c r="C111" t="s">
        <v>31</v>
      </c>
      <c r="D111" t="s">
        <v>31</v>
      </c>
      <c r="E111" t="s">
        <v>31</v>
      </c>
      <c r="F111" t="s">
        <v>31</v>
      </c>
      <c r="G111" t="s">
        <v>31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T111" s="63">
        <f t="shared" si="3"/>
        <v>0</v>
      </c>
      <c r="U111" s="4">
        <v>0</v>
      </c>
      <c r="V111" s="63">
        <f t="shared" si="4"/>
        <v>0</v>
      </c>
      <c r="W111">
        <f t="shared" si="5"/>
        <v>0</v>
      </c>
    </row>
    <row r="112" spans="1:23">
      <c r="A112" s="11">
        <v>40771</v>
      </c>
      <c r="B112">
        <v>138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 t="shared" si="3"/>
        <v>138</v>
      </c>
      <c r="U112" s="4">
        <v>11</v>
      </c>
      <c r="V112" s="63">
        <f t="shared" si="4"/>
        <v>149</v>
      </c>
      <c r="W112">
        <f t="shared" si="5"/>
        <v>149</v>
      </c>
    </row>
    <row r="113" spans="1:23">
      <c r="A113" s="11">
        <v>40772</v>
      </c>
      <c r="B113">
        <v>81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3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 s="63">
        <f t="shared" si="3"/>
        <v>86</v>
      </c>
      <c r="U113" s="4">
        <v>11</v>
      </c>
      <c r="V113" s="63">
        <f t="shared" si="4"/>
        <v>97</v>
      </c>
      <c r="W113">
        <f t="shared" si="5"/>
        <v>97</v>
      </c>
    </row>
    <row r="114" spans="1:23">
      <c r="A114" s="11">
        <v>40773</v>
      </c>
      <c r="B114">
        <v>129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14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4</v>
      </c>
      <c r="P114">
        <v>0</v>
      </c>
      <c r="Q114">
        <v>0</v>
      </c>
      <c r="R114">
        <v>0</v>
      </c>
      <c r="S114">
        <v>0</v>
      </c>
      <c r="T114" s="63">
        <f t="shared" si="3"/>
        <v>148</v>
      </c>
      <c r="U114" s="4">
        <v>7</v>
      </c>
      <c r="V114" s="63">
        <f t="shared" si="4"/>
        <v>155</v>
      </c>
      <c r="W114">
        <f t="shared" si="5"/>
        <v>155</v>
      </c>
    </row>
    <row r="115" spans="1:23">
      <c r="A115" s="11">
        <v>40774</v>
      </c>
      <c r="B115">
        <v>31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</v>
      </c>
      <c r="J115">
        <v>0</v>
      </c>
      <c r="K115">
        <v>0</v>
      </c>
      <c r="L115">
        <v>0.67</v>
      </c>
      <c r="M115">
        <v>2</v>
      </c>
      <c r="N115">
        <v>0</v>
      </c>
      <c r="O115">
        <v>3</v>
      </c>
      <c r="P115">
        <v>0</v>
      </c>
      <c r="Q115">
        <v>0</v>
      </c>
      <c r="R115">
        <v>0</v>
      </c>
      <c r="S115">
        <v>0</v>
      </c>
      <c r="T115" s="63">
        <f t="shared" si="3"/>
        <v>40.67</v>
      </c>
      <c r="U115" s="4">
        <v>6.33</v>
      </c>
      <c r="V115" s="63">
        <f t="shared" si="4"/>
        <v>47</v>
      </c>
      <c r="W115">
        <f t="shared" si="5"/>
        <v>47</v>
      </c>
    </row>
    <row r="116" spans="1:23">
      <c r="A116" s="11">
        <v>40775</v>
      </c>
      <c r="B116">
        <v>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</v>
      </c>
      <c r="J116">
        <v>0</v>
      </c>
      <c r="K116">
        <v>0</v>
      </c>
      <c r="L116">
        <v>0.67</v>
      </c>
      <c r="M116">
        <v>2</v>
      </c>
      <c r="N116">
        <v>0</v>
      </c>
      <c r="O116">
        <v>3</v>
      </c>
      <c r="P116">
        <v>0</v>
      </c>
      <c r="Q116">
        <v>0</v>
      </c>
      <c r="R116">
        <v>0</v>
      </c>
      <c r="S116">
        <v>0</v>
      </c>
      <c r="T116" s="63">
        <f t="shared" si="3"/>
        <v>40.67</v>
      </c>
      <c r="U116" s="4">
        <v>6.33</v>
      </c>
      <c r="V116" s="63">
        <f t="shared" si="4"/>
        <v>47</v>
      </c>
      <c r="W116">
        <f t="shared" si="5"/>
        <v>47</v>
      </c>
    </row>
    <row r="117" spans="1:23">
      <c r="A117" s="11">
        <v>40776</v>
      </c>
      <c r="B117">
        <v>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</v>
      </c>
      <c r="J117">
        <v>0</v>
      </c>
      <c r="K117">
        <v>0</v>
      </c>
      <c r="L117">
        <v>0.67</v>
      </c>
      <c r="M117">
        <v>2</v>
      </c>
      <c r="N117">
        <v>0</v>
      </c>
      <c r="O117">
        <v>3</v>
      </c>
      <c r="P117">
        <v>0</v>
      </c>
      <c r="Q117">
        <v>0</v>
      </c>
      <c r="R117">
        <v>0</v>
      </c>
      <c r="S117">
        <v>0</v>
      </c>
      <c r="T117" s="63">
        <f t="shared" si="3"/>
        <v>40.67</v>
      </c>
      <c r="U117" s="4">
        <v>6.33</v>
      </c>
      <c r="V117" s="63">
        <f t="shared" si="4"/>
        <v>47</v>
      </c>
      <c r="W117">
        <f t="shared" si="5"/>
        <v>47</v>
      </c>
    </row>
    <row r="118" spans="1:23">
      <c r="A118" s="11">
        <v>40777</v>
      </c>
      <c r="B118" t="s">
        <v>31</v>
      </c>
      <c r="C118" t="s">
        <v>31</v>
      </c>
      <c r="D118" t="s">
        <v>31</v>
      </c>
      <c r="E118" t="s">
        <v>31</v>
      </c>
      <c r="F118" t="s">
        <v>31</v>
      </c>
      <c r="G118" t="s">
        <v>31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31</v>
      </c>
      <c r="T118" s="63">
        <f t="shared" si="3"/>
        <v>0</v>
      </c>
      <c r="U118" s="4">
        <v>0</v>
      </c>
      <c r="V118" s="63">
        <f t="shared" si="4"/>
        <v>0</v>
      </c>
      <c r="W118">
        <f t="shared" si="5"/>
        <v>0</v>
      </c>
    </row>
    <row r="119" spans="1:23">
      <c r="A119" s="11">
        <v>40778</v>
      </c>
      <c r="B119" t="s">
        <v>31</v>
      </c>
      <c r="C119" t="s">
        <v>31</v>
      </c>
      <c r="D119" t="s">
        <v>31</v>
      </c>
      <c r="E119" t="s">
        <v>31</v>
      </c>
      <c r="F119" t="s">
        <v>31</v>
      </c>
      <c r="G119" t="s">
        <v>31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 s="63">
        <f t="shared" si="3"/>
        <v>0</v>
      </c>
      <c r="U119" s="4">
        <v>0</v>
      </c>
      <c r="V119" s="63">
        <f t="shared" si="4"/>
        <v>0</v>
      </c>
      <c r="W119">
        <f t="shared" si="5"/>
        <v>0</v>
      </c>
    </row>
    <row r="120" spans="1:23">
      <c r="A120" s="11">
        <v>40779</v>
      </c>
      <c r="B120" t="s">
        <v>31</v>
      </c>
      <c r="C120" t="s">
        <v>31</v>
      </c>
      <c r="D120" t="s">
        <v>31</v>
      </c>
      <c r="E120" t="s">
        <v>31</v>
      </c>
      <c r="F120" t="s">
        <v>31</v>
      </c>
      <c r="G120" t="s">
        <v>31</v>
      </c>
      <c r="H120" t="s">
        <v>31</v>
      </c>
      <c r="I120" t="s">
        <v>31</v>
      </c>
      <c r="J120" t="s">
        <v>31</v>
      </c>
      <c r="K120" t="s">
        <v>31</v>
      </c>
      <c r="L120" t="s">
        <v>31</v>
      </c>
      <c r="M120" t="s">
        <v>31</v>
      </c>
      <c r="N120" t="s">
        <v>31</v>
      </c>
      <c r="O120" t="s">
        <v>31</v>
      </c>
      <c r="P120" t="s">
        <v>31</v>
      </c>
      <c r="Q120" t="s">
        <v>31</v>
      </c>
      <c r="R120" t="s">
        <v>31</v>
      </c>
      <c r="S120" t="s">
        <v>31</v>
      </c>
      <c r="T120" s="63">
        <f t="shared" si="3"/>
        <v>0</v>
      </c>
      <c r="U120" s="4">
        <v>0</v>
      </c>
      <c r="V120" s="63">
        <f t="shared" si="4"/>
        <v>0</v>
      </c>
      <c r="W120">
        <f t="shared" si="5"/>
        <v>0</v>
      </c>
    </row>
    <row r="121" spans="1:23">
      <c r="A121" s="11">
        <v>40780</v>
      </c>
      <c r="B12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6</v>
      </c>
      <c r="P121">
        <v>0</v>
      </c>
      <c r="Q121">
        <v>0</v>
      </c>
      <c r="R121">
        <v>0</v>
      </c>
      <c r="S121">
        <v>0</v>
      </c>
      <c r="T121" s="63">
        <f t="shared" si="3"/>
        <v>31</v>
      </c>
      <c r="U121" s="4">
        <v>8</v>
      </c>
      <c r="V121" s="63">
        <f t="shared" si="4"/>
        <v>39</v>
      </c>
      <c r="W121">
        <f t="shared" si="5"/>
        <v>39</v>
      </c>
    </row>
    <row r="122" spans="1:23">
      <c r="A122" s="11">
        <v>40781</v>
      </c>
      <c r="B122">
        <v>12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0.33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 s="63">
        <f t="shared" si="3"/>
        <v>13.33</v>
      </c>
      <c r="U122" s="4">
        <v>2</v>
      </c>
      <c r="V122" s="63">
        <f t="shared" si="4"/>
        <v>15.33</v>
      </c>
      <c r="W122">
        <f t="shared" si="5"/>
        <v>15.33</v>
      </c>
    </row>
    <row r="123" spans="1:23">
      <c r="A123" s="11">
        <v>40782</v>
      </c>
      <c r="B123">
        <v>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0.33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 s="63">
        <f t="shared" si="3"/>
        <v>13.33</v>
      </c>
      <c r="U123" s="4">
        <v>2</v>
      </c>
      <c r="V123" s="63">
        <f t="shared" si="4"/>
        <v>15.33</v>
      </c>
      <c r="W123">
        <f t="shared" si="5"/>
        <v>15.33</v>
      </c>
    </row>
    <row r="124" spans="1:23">
      <c r="A124" s="11">
        <v>40783</v>
      </c>
      <c r="B124">
        <v>12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0.33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 s="63">
        <f t="shared" si="3"/>
        <v>13.33</v>
      </c>
      <c r="U124" s="4">
        <v>2</v>
      </c>
      <c r="V124" s="63">
        <f t="shared" si="4"/>
        <v>15.33</v>
      </c>
      <c r="W124">
        <f t="shared" si="5"/>
        <v>15.33</v>
      </c>
    </row>
    <row r="125" spans="1:23">
      <c r="A125" s="11">
        <v>40784</v>
      </c>
      <c r="B125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3">
        <f t="shared" si="3"/>
        <v>6</v>
      </c>
      <c r="U125" s="4">
        <v>3</v>
      </c>
      <c r="V125" s="63">
        <f t="shared" si="4"/>
        <v>9</v>
      </c>
      <c r="W125">
        <f t="shared" si="5"/>
        <v>9</v>
      </c>
    </row>
    <row r="126" spans="1:23">
      <c r="A126" s="11">
        <v>40785</v>
      </c>
      <c r="B126">
        <v>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 s="63">
        <f t="shared" si="3"/>
        <v>6</v>
      </c>
      <c r="U126" s="4">
        <v>2</v>
      </c>
      <c r="V126" s="63">
        <f t="shared" si="4"/>
        <v>8</v>
      </c>
      <c r="W126">
        <f t="shared" si="5"/>
        <v>8</v>
      </c>
    </row>
    <row r="127" spans="1:23">
      <c r="A127" s="11">
        <v>40786</v>
      </c>
      <c r="B127">
        <v>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3">
        <f t="shared" si="3"/>
        <v>10</v>
      </c>
      <c r="U127" s="4">
        <v>0</v>
      </c>
      <c r="V127" s="63">
        <f t="shared" si="4"/>
        <v>10</v>
      </c>
      <c r="W127">
        <f t="shared" si="5"/>
        <v>10</v>
      </c>
    </row>
    <row r="128" spans="1:23">
      <c r="A128" s="11">
        <v>40787</v>
      </c>
      <c r="B128">
        <v>18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4</v>
      </c>
      <c r="P128">
        <v>0</v>
      </c>
      <c r="Q128">
        <v>0</v>
      </c>
      <c r="R128">
        <v>0</v>
      </c>
      <c r="S128">
        <v>0</v>
      </c>
      <c r="T128" s="63">
        <f t="shared" si="3"/>
        <v>23</v>
      </c>
      <c r="U128" s="4">
        <v>4</v>
      </c>
      <c r="V128" s="63">
        <f t="shared" si="4"/>
        <v>27</v>
      </c>
      <c r="W128">
        <f t="shared" ref="W128" si="6">SUM(V128)</f>
        <v>27</v>
      </c>
    </row>
    <row r="129" spans="1:23">
      <c r="A129" s="11">
        <v>40788</v>
      </c>
      <c r="B129">
        <v>2.75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0.25</v>
      </c>
      <c r="J129">
        <v>0</v>
      </c>
      <c r="K129">
        <v>0</v>
      </c>
      <c r="L129">
        <v>0.5</v>
      </c>
      <c r="M129">
        <v>0</v>
      </c>
      <c r="N129">
        <v>0</v>
      </c>
      <c r="O129">
        <v>2.25</v>
      </c>
      <c r="P129">
        <v>0</v>
      </c>
      <c r="Q129">
        <v>0</v>
      </c>
      <c r="R129">
        <v>0</v>
      </c>
      <c r="S129">
        <v>0</v>
      </c>
      <c r="T129" s="63">
        <f t="shared" si="3"/>
        <v>5.75</v>
      </c>
      <c r="U129" s="4">
        <v>2.75</v>
      </c>
      <c r="V129" s="63">
        <f t="shared" si="4"/>
        <v>8.5</v>
      </c>
      <c r="W129">
        <f t="shared" si="5"/>
        <v>8.5</v>
      </c>
    </row>
    <row r="130" spans="1:23">
      <c r="A130" s="11">
        <v>40789</v>
      </c>
      <c r="B130">
        <v>2.75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0.25</v>
      </c>
      <c r="J130">
        <v>0</v>
      </c>
      <c r="K130">
        <v>0</v>
      </c>
      <c r="L130">
        <v>0.5</v>
      </c>
      <c r="M130">
        <v>0</v>
      </c>
      <c r="N130">
        <v>0</v>
      </c>
      <c r="O130">
        <v>2.25</v>
      </c>
      <c r="P130">
        <v>0</v>
      </c>
      <c r="Q130">
        <v>0</v>
      </c>
      <c r="R130">
        <v>0</v>
      </c>
      <c r="S130">
        <v>0</v>
      </c>
      <c r="T130" s="63">
        <f t="shared" si="3"/>
        <v>5.75</v>
      </c>
      <c r="U130" s="4">
        <v>2.75</v>
      </c>
      <c r="V130" s="63">
        <f t="shared" si="4"/>
        <v>8.5</v>
      </c>
      <c r="W130">
        <f t="shared" si="5"/>
        <v>8.5</v>
      </c>
    </row>
    <row r="131" spans="1:23">
      <c r="A131" s="11">
        <v>40790</v>
      </c>
      <c r="B131">
        <v>2.75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0.25</v>
      </c>
      <c r="J131">
        <v>0</v>
      </c>
      <c r="K131">
        <v>0</v>
      </c>
      <c r="L131">
        <v>0.5</v>
      </c>
      <c r="M131">
        <v>0</v>
      </c>
      <c r="N131">
        <v>0</v>
      </c>
      <c r="O131">
        <v>2.25</v>
      </c>
      <c r="P131">
        <v>0</v>
      </c>
      <c r="Q131">
        <v>0</v>
      </c>
      <c r="R131">
        <v>0</v>
      </c>
      <c r="S131">
        <v>0</v>
      </c>
      <c r="T131" s="63">
        <f t="shared" si="3"/>
        <v>5.75</v>
      </c>
      <c r="U131" s="4">
        <v>2.75</v>
      </c>
      <c r="V131" s="63">
        <f t="shared" si="4"/>
        <v>8.5</v>
      </c>
      <c r="W131">
        <f t="shared" si="5"/>
        <v>8.5</v>
      </c>
    </row>
    <row r="132" spans="1:23">
      <c r="A132" s="11">
        <v>40791</v>
      </c>
      <c r="B132">
        <v>2.75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0.25</v>
      </c>
      <c r="J132">
        <v>0</v>
      </c>
      <c r="K132">
        <v>0</v>
      </c>
      <c r="L132">
        <v>0.5</v>
      </c>
      <c r="M132">
        <v>0</v>
      </c>
      <c r="N132">
        <v>0</v>
      </c>
      <c r="O132">
        <v>2.25</v>
      </c>
      <c r="P132">
        <v>0</v>
      </c>
      <c r="Q132">
        <v>0</v>
      </c>
      <c r="R132">
        <v>0</v>
      </c>
      <c r="S132">
        <v>0</v>
      </c>
      <c r="T132" s="63">
        <f t="shared" si="3"/>
        <v>5.75</v>
      </c>
      <c r="U132" s="4">
        <v>2.75</v>
      </c>
      <c r="V132" s="63">
        <f t="shared" si="4"/>
        <v>8.5</v>
      </c>
      <c r="W132">
        <f t="shared" si="5"/>
        <v>8.5</v>
      </c>
    </row>
    <row r="133" spans="1:23">
      <c r="A133" s="11">
        <v>40792</v>
      </c>
      <c r="B133">
        <v>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4</v>
      </c>
      <c r="P133">
        <v>0</v>
      </c>
      <c r="Q133">
        <v>0</v>
      </c>
      <c r="R133">
        <v>0</v>
      </c>
      <c r="S133">
        <v>0</v>
      </c>
      <c r="T133" s="63">
        <f t="shared" si="3"/>
        <v>11</v>
      </c>
      <c r="U133" s="4">
        <v>1</v>
      </c>
      <c r="V133" s="63">
        <f t="shared" si="4"/>
        <v>12</v>
      </c>
      <c r="W133">
        <f t="shared" si="5"/>
        <v>12</v>
      </c>
    </row>
    <row r="134" spans="1:23">
      <c r="A134" s="11">
        <v>40793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2</v>
      </c>
      <c r="P134">
        <v>0</v>
      </c>
      <c r="Q134">
        <v>0</v>
      </c>
      <c r="R134">
        <v>0</v>
      </c>
      <c r="S134">
        <v>0</v>
      </c>
      <c r="T134" s="63">
        <f t="shared" si="3"/>
        <v>4</v>
      </c>
      <c r="U134" s="4">
        <v>0</v>
      </c>
      <c r="V134" s="63">
        <f t="shared" si="4"/>
        <v>4</v>
      </c>
      <c r="W134">
        <f t="shared" si="5"/>
        <v>4</v>
      </c>
    </row>
    <row r="135" spans="1:23">
      <c r="A135" s="11">
        <v>40794</v>
      </c>
      <c r="B135">
        <v>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2</v>
      </c>
      <c r="P135">
        <v>0</v>
      </c>
      <c r="Q135">
        <v>0</v>
      </c>
      <c r="R135">
        <v>0</v>
      </c>
      <c r="S135">
        <v>0</v>
      </c>
      <c r="T135" s="63">
        <f t="shared" si="3"/>
        <v>14</v>
      </c>
      <c r="U135" s="4">
        <v>0</v>
      </c>
      <c r="V135" s="63">
        <f t="shared" si="4"/>
        <v>14</v>
      </c>
      <c r="W135">
        <f t="shared" si="5"/>
        <v>14</v>
      </c>
    </row>
    <row r="136" spans="1:23">
      <c r="A136" s="11">
        <v>40795</v>
      </c>
      <c r="B136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0.33</v>
      </c>
      <c r="K136">
        <v>0</v>
      </c>
      <c r="L136">
        <v>0.33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 s="63">
        <f t="shared" si="3"/>
        <v>5.66</v>
      </c>
      <c r="U136" s="4">
        <v>4.33</v>
      </c>
      <c r="V136" s="63">
        <f t="shared" si="4"/>
        <v>9.99</v>
      </c>
      <c r="W136">
        <f t="shared" si="5"/>
        <v>9.99</v>
      </c>
    </row>
    <row r="137" spans="1:23">
      <c r="A137" s="11">
        <v>40796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0.33</v>
      </c>
      <c r="K137">
        <v>0</v>
      </c>
      <c r="L137">
        <v>0.33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 s="63">
        <f t="shared" ref="T137:T152" si="7">SUM(B137:S137)</f>
        <v>5.66</v>
      </c>
      <c r="U137" s="4">
        <v>4.33</v>
      </c>
      <c r="V137" s="63">
        <f t="shared" si="4"/>
        <v>9.99</v>
      </c>
      <c r="W137">
        <f t="shared" si="5"/>
        <v>9.99</v>
      </c>
    </row>
    <row r="138" spans="1:23">
      <c r="A138" s="11">
        <v>40797</v>
      </c>
      <c r="B138">
        <v>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0.33</v>
      </c>
      <c r="K138">
        <v>0</v>
      </c>
      <c r="L138">
        <v>0.33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 s="63">
        <f t="shared" si="7"/>
        <v>5.66</v>
      </c>
      <c r="U138" s="4">
        <v>4.33</v>
      </c>
      <c r="V138" s="63">
        <f t="shared" ref="V138:V152" si="8">SUM(T138+U138)</f>
        <v>9.99</v>
      </c>
      <c r="W138">
        <f t="shared" si="5"/>
        <v>9.99</v>
      </c>
    </row>
    <row r="139" spans="1:23">
      <c r="A139" s="11">
        <v>40798</v>
      </c>
      <c r="B139">
        <v>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 s="63">
        <f t="shared" si="7"/>
        <v>4</v>
      </c>
      <c r="U139" s="4">
        <v>2</v>
      </c>
      <c r="V139" s="63">
        <f t="shared" si="8"/>
        <v>6</v>
      </c>
      <c r="W139">
        <f t="shared" si="5"/>
        <v>6</v>
      </c>
    </row>
    <row r="140" spans="1:23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</v>
      </c>
      <c r="M140">
        <v>0</v>
      </c>
      <c r="N140">
        <v>0</v>
      </c>
      <c r="O140">
        <v>4</v>
      </c>
      <c r="P140">
        <v>0</v>
      </c>
      <c r="Q140">
        <v>0</v>
      </c>
      <c r="R140">
        <v>0</v>
      </c>
      <c r="S140">
        <v>0</v>
      </c>
      <c r="T140" s="63">
        <f t="shared" si="7"/>
        <v>6</v>
      </c>
      <c r="U140" s="4">
        <v>0</v>
      </c>
      <c r="V140" s="63">
        <f t="shared" si="8"/>
        <v>6</v>
      </c>
      <c r="W140">
        <f t="shared" si="5"/>
        <v>6</v>
      </c>
    </row>
    <row r="141" spans="1:23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3">
        <f t="shared" si="7"/>
        <v>0</v>
      </c>
      <c r="U141" s="4">
        <v>0</v>
      </c>
      <c r="V141" s="63">
        <f t="shared" si="8"/>
        <v>0</v>
      </c>
      <c r="W141">
        <f t="shared" si="5"/>
        <v>0</v>
      </c>
    </row>
    <row r="142" spans="1:23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3">
        <f t="shared" si="7"/>
        <v>0</v>
      </c>
      <c r="U142" s="4">
        <v>0</v>
      </c>
      <c r="V142" s="63">
        <f t="shared" si="8"/>
        <v>0</v>
      </c>
      <c r="W142">
        <f t="shared" si="5"/>
        <v>0</v>
      </c>
    </row>
    <row r="143" spans="1:23">
      <c r="A143" s="11">
        <v>40802</v>
      </c>
      <c r="B143"/>
      <c r="I143"/>
      <c r="O143"/>
      <c r="R143"/>
      <c r="T143" s="63">
        <f t="shared" si="7"/>
        <v>0</v>
      </c>
      <c r="U143" s="4">
        <v>0</v>
      </c>
      <c r="V143" s="63">
        <f t="shared" si="8"/>
        <v>0</v>
      </c>
      <c r="W143">
        <f t="shared" si="5"/>
        <v>0</v>
      </c>
    </row>
    <row r="144" spans="1:23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63">
        <f t="shared" si="7"/>
        <v>0</v>
      </c>
      <c r="U144" s="4">
        <v>0</v>
      </c>
      <c r="V144" s="63">
        <f t="shared" si="8"/>
        <v>0</v>
      </c>
      <c r="W144">
        <f t="shared" si="5"/>
        <v>0</v>
      </c>
    </row>
    <row r="145" spans="1:23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63">
        <f t="shared" si="7"/>
        <v>0</v>
      </c>
      <c r="U145" s="4">
        <v>0</v>
      </c>
      <c r="V145" s="63">
        <f t="shared" si="8"/>
        <v>0</v>
      </c>
      <c r="W145">
        <f t="shared" si="5"/>
        <v>0</v>
      </c>
    </row>
    <row r="146" spans="1:23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63">
        <f t="shared" si="7"/>
        <v>0</v>
      </c>
      <c r="U146" s="4">
        <v>0</v>
      </c>
      <c r="V146" s="63">
        <f t="shared" si="8"/>
        <v>0</v>
      </c>
      <c r="W146">
        <f t="shared" si="5"/>
        <v>0</v>
      </c>
    </row>
    <row r="147" spans="1:23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63">
        <f t="shared" si="7"/>
        <v>0</v>
      </c>
      <c r="U147" s="4">
        <v>0</v>
      </c>
      <c r="V147" s="63">
        <f t="shared" si="8"/>
        <v>0</v>
      </c>
      <c r="W147">
        <f t="shared" si="5"/>
        <v>0</v>
      </c>
    </row>
    <row r="148" spans="1:23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63">
        <f t="shared" si="7"/>
        <v>0</v>
      </c>
      <c r="U148" s="4">
        <v>0</v>
      </c>
      <c r="V148" s="63">
        <f t="shared" si="8"/>
        <v>0</v>
      </c>
      <c r="W148">
        <f t="shared" si="5"/>
        <v>0</v>
      </c>
    </row>
    <row r="149" spans="1:23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63">
        <f t="shared" si="7"/>
        <v>0</v>
      </c>
      <c r="U149" s="4">
        <v>0</v>
      </c>
      <c r="V149" s="63">
        <f t="shared" si="8"/>
        <v>0</v>
      </c>
      <c r="W149">
        <f t="shared" si="5"/>
        <v>0</v>
      </c>
    </row>
    <row r="150" spans="1:23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63">
        <f t="shared" si="7"/>
        <v>0</v>
      </c>
      <c r="U150" s="4">
        <v>0</v>
      </c>
      <c r="V150" s="63">
        <f t="shared" si="8"/>
        <v>0</v>
      </c>
      <c r="W150">
        <f t="shared" si="5"/>
        <v>0</v>
      </c>
    </row>
    <row r="151" spans="1:23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63">
        <f t="shared" si="7"/>
        <v>0</v>
      </c>
      <c r="U151" s="4">
        <v>0</v>
      </c>
      <c r="V151" s="63">
        <f t="shared" si="8"/>
        <v>0</v>
      </c>
      <c r="W151">
        <f t="shared" si="5"/>
        <v>0</v>
      </c>
    </row>
    <row r="152" spans="1:23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63">
        <f t="shared" si="7"/>
        <v>0</v>
      </c>
      <c r="U152" s="4">
        <v>0</v>
      </c>
      <c r="V152" s="63">
        <f t="shared" si="8"/>
        <v>0</v>
      </c>
      <c r="W152">
        <f t="shared" si="5"/>
        <v>0</v>
      </c>
    </row>
    <row r="153" spans="1:23">
      <c r="A153" s="5"/>
      <c r="B15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63"/>
      <c r="U153" s="4"/>
      <c r="V153" s="63"/>
    </row>
    <row r="154" spans="1:23">
      <c r="B154" s="71" t="s">
        <v>43</v>
      </c>
      <c r="C154" s="71"/>
      <c r="D154" s="71"/>
      <c r="E154" s="71"/>
      <c r="F154" s="71"/>
      <c r="G154" s="71"/>
      <c r="H154" s="71"/>
      <c r="I154" s="71" t="s">
        <v>44</v>
      </c>
      <c r="J154" s="71"/>
      <c r="K154" s="71"/>
      <c r="L154" s="71"/>
      <c r="M154" s="71"/>
      <c r="N154" s="71"/>
      <c r="O154" s="71" t="s">
        <v>45</v>
      </c>
      <c r="P154" s="71"/>
      <c r="Q154" s="71"/>
      <c r="R154" s="71" t="s">
        <v>46</v>
      </c>
      <c r="S154" s="71"/>
      <c r="T154" s="69" t="s">
        <v>47</v>
      </c>
      <c r="U154" t="s">
        <v>48</v>
      </c>
    </row>
    <row r="155" spans="1:23">
      <c r="B155" t="s">
        <v>50</v>
      </c>
      <c r="C155" t="s">
        <v>51</v>
      </c>
      <c r="D155" t="s">
        <v>52</v>
      </c>
      <c r="E155" t="s">
        <v>53</v>
      </c>
      <c r="F155" t="s">
        <v>54</v>
      </c>
      <c r="G155" t="s">
        <v>55</v>
      </c>
      <c r="H155" s="1" t="s">
        <v>56</v>
      </c>
      <c r="I155" t="s">
        <v>57</v>
      </c>
      <c r="J155" t="s">
        <v>58</v>
      </c>
      <c r="K155" t="s">
        <v>59</v>
      </c>
      <c r="L155" t="s">
        <v>60</v>
      </c>
      <c r="M155" t="s">
        <v>66</v>
      </c>
      <c r="N155" s="1" t="s">
        <v>56</v>
      </c>
      <c r="O155" t="s">
        <v>62</v>
      </c>
      <c r="P155" t="s">
        <v>63</v>
      </c>
      <c r="Q155" s="1" t="s">
        <v>56</v>
      </c>
      <c r="R155" t="s">
        <v>67</v>
      </c>
      <c r="S155" s="1" t="s">
        <v>65</v>
      </c>
      <c r="T155" s="70"/>
    </row>
    <row r="156" spans="1:23">
      <c r="A156" t="s">
        <v>68</v>
      </c>
      <c r="B156">
        <f>SUM(B11:B132)</f>
        <v>16379.96</v>
      </c>
      <c r="C156">
        <f t="shared" ref="C156:W156" si="9">SUM(C11:C132)</f>
        <v>30.010000000000005</v>
      </c>
      <c r="D156">
        <f t="shared" si="9"/>
        <v>0</v>
      </c>
      <c r="E156">
        <f t="shared" si="9"/>
        <v>2</v>
      </c>
      <c r="F156">
        <f t="shared" si="9"/>
        <v>9</v>
      </c>
      <c r="G156">
        <f t="shared" si="9"/>
        <v>8</v>
      </c>
      <c r="H156">
        <f t="shared" si="9"/>
        <v>3.99</v>
      </c>
      <c r="I156">
        <f t="shared" si="9"/>
        <v>104.97999999999999</v>
      </c>
      <c r="J156">
        <f t="shared" si="9"/>
        <v>12</v>
      </c>
      <c r="K156">
        <f t="shared" si="9"/>
        <v>0</v>
      </c>
      <c r="L156">
        <f t="shared" si="9"/>
        <v>501.94999999999993</v>
      </c>
      <c r="M156">
        <f t="shared" si="9"/>
        <v>108.99</v>
      </c>
      <c r="N156">
        <f t="shared" si="9"/>
        <v>0</v>
      </c>
      <c r="O156">
        <f t="shared" si="9"/>
        <v>174.99000000000004</v>
      </c>
      <c r="P156">
        <f t="shared" si="9"/>
        <v>0</v>
      </c>
      <c r="Q156">
        <f t="shared" si="9"/>
        <v>0</v>
      </c>
      <c r="R156">
        <f t="shared" si="9"/>
        <v>421.00000000000006</v>
      </c>
      <c r="S156">
        <f t="shared" si="9"/>
        <v>4.99</v>
      </c>
      <c r="T156">
        <f t="shared" si="9"/>
        <v>17761.86</v>
      </c>
      <c r="U156">
        <f t="shared" si="9"/>
        <v>4326.9599999999991</v>
      </c>
      <c r="V156">
        <f t="shared" si="9"/>
        <v>22088.820000000007</v>
      </c>
      <c r="W156">
        <f t="shared" si="9"/>
        <v>21853.490000000005</v>
      </c>
    </row>
    <row r="157" spans="1:23">
      <c r="B157"/>
      <c r="H157" s="1"/>
      <c r="I157"/>
      <c r="N157" s="1"/>
      <c r="O157"/>
      <c r="Q157" s="1"/>
      <c r="R157"/>
      <c r="S157" s="1"/>
      <c r="T157"/>
    </row>
    <row r="158" spans="1:23">
      <c r="B158"/>
      <c r="H158" s="1"/>
      <c r="I158"/>
      <c r="N158" s="1"/>
      <c r="O158"/>
      <c r="Q158" s="1"/>
      <c r="R158"/>
      <c r="S158" s="1"/>
      <c r="T158"/>
    </row>
    <row r="159" spans="1:23">
      <c r="B159"/>
      <c r="H159" s="1"/>
      <c r="I159"/>
      <c r="N159" s="1"/>
      <c r="O159"/>
      <c r="Q159" s="1"/>
      <c r="R159"/>
      <c r="S159" s="1"/>
      <c r="T159"/>
    </row>
    <row r="160" spans="1:23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</row>
    <row r="164" spans="2:22">
      <c r="B164"/>
      <c r="H164" s="1"/>
      <c r="I164"/>
      <c r="N164" s="1"/>
      <c r="O164"/>
      <c r="Q164" s="1"/>
      <c r="R164"/>
      <c r="S164" s="1"/>
      <c r="T164"/>
      <c r="V164" s="70" t="s">
        <v>49</v>
      </c>
    </row>
    <row r="165" spans="2:22">
      <c r="B165"/>
      <c r="H165" s="1"/>
      <c r="I165"/>
      <c r="N165" s="1"/>
      <c r="O165"/>
      <c r="Q165" s="1"/>
      <c r="R165"/>
      <c r="S165" s="1"/>
      <c r="T165"/>
      <c r="V165" s="70"/>
    </row>
    <row r="166" spans="2:22">
      <c r="B166"/>
      <c r="H166" s="1"/>
      <c r="I166"/>
      <c r="N166" s="1"/>
      <c r="O166"/>
      <c r="Q166" s="1"/>
      <c r="R166"/>
      <c r="S166" s="1"/>
      <c r="T166"/>
      <c r="V166">
        <f>SUM(V11:V163)</f>
        <v>44249.610000000015</v>
      </c>
    </row>
  </sheetData>
  <mergeCells count="17">
    <mergeCell ref="B7:H7"/>
    <mergeCell ref="I7:N7"/>
    <mergeCell ref="O7:Q7"/>
    <mergeCell ref="R7:S7"/>
    <mergeCell ref="V164:V165"/>
    <mergeCell ref="T7:T8"/>
    <mergeCell ref="V7:V8"/>
    <mergeCell ref="B154:H154"/>
    <mergeCell ref="I154:N154"/>
    <mergeCell ref="O154:Q154"/>
    <mergeCell ref="R154:S154"/>
    <mergeCell ref="T154:T155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00B0F0"/>
  </sheetPr>
  <dimension ref="A1"/>
  <sheetViews>
    <sheetView topLeftCell="A4" workbookViewId="0"/>
  </sheetViews>
  <sheetFormatPr defaultRowHeight="12.7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00B0F0"/>
  </sheetPr>
  <dimension ref="A1:V157"/>
  <sheetViews>
    <sheetView zoomScale="70" zoomScaleNormal="70" workbookViewId="0">
      <pane ySplit="8" topLeftCell="A105" activePane="bottomLeft" state="frozen"/>
      <selection pane="bottomLeft" activeCell="B142" sqref="B142:S142"/>
    </sheetView>
  </sheetViews>
  <sheetFormatPr defaultRowHeight="12.75"/>
  <sheetData>
    <row r="1" spans="1:22">
      <c r="A1" s="68" t="s">
        <v>103</v>
      </c>
      <c r="B1" s="68"/>
      <c r="C1" s="68"/>
      <c r="H1" s="1"/>
      <c r="N1" s="1"/>
      <c r="Q1" s="1"/>
      <c r="S1" s="1"/>
    </row>
    <row r="2" spans="1:22">
      <c r="A2" s="72" t="s">
        <v>70</v>
      </c>
      <c r="B2" s="72"/>
      <c r="C2" s="72"/>
      <c r="H2" s="1"/>
      <c r="N2" s="1"/>
      <c r="Q2" s="1"/>
      <c r="S2" s="1"/>
    </row>
    <row r="3" spans="1:22">
      <c r="A3" s="75" t="s">
        <v>104</v>
      </c>
      <c r="B3" s="73"/>
      <c r="C3" s="73"/>
      <c r="E3" s="67" t="s">
        <v>105</v>
      </c>
      <c r="F3" s="66"/>
      <c r="H3" s="1"/>
      <c r="N3" s="1"/>
      <c r="Q3" s="1"/>
      <c r="S3" s="1"/>
    </row>
    <row r="4" spans="1:22">
      <c r="A4" s="75" t="s">
        <v>106</v>
      </c>
      <c r="B4" s="73"/>
      <c r="C4" s="73"/>
      <c r="D4" s="73"/>
      <c r="H4" s="1"/>
      <c r="N4" s="1"/>
      <c r="Q4" s="1"/>
      <c r="S4" s="1"/>
    </row>
    <row r="5" spans="1:22">
      <c r="A5" s="75" t="s">
        <v>107</v>
      </c>
      <c r="B5" s="73"/>
      <c r="C5" s="73"/>
      <c r="H5" s="1"/>
      <c r="N5" s="1"/>
      <c r="Q5" s="1"/>
      <c r="S5" s="1"/>
    </row>
    <row r="6" spans="1:22">
      <c r="H6" s="1"/>
      <c r="N6" s="1"/>
      <c r="Q6" s="1"/>
      <c r="S6" s="1"/>
    </row>
    <row r="7" spans="1:22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101</v>
      </c>
      <c r="S8" s="1" t="s">
        <v>65</v>
      </c>
      <c r="T8" s="70"/>
      <c r="V8" s="70"/>
    </row>
    <row r="9" spans="1:22">
      <c r="A9" s="11">
        <v>40668</v>
      </c>
      <c r="T9">
        <f t="shared" ref="T9:T72" si="0">SUM(B9:S9)</f>
        <v>0</v>
      </c>
      <c r="U9">
        <v>0</v>
      </c>
      <c r="V9">
        <f t="shared" ref="V9:V72" si="1">SUM(T9:U9)</f>
        <v>0</v>
      </c>
    </row>
    <row r="10" spans="1:22">
      <c r="A10" s="11">
        <v>40669</v>
      </c>
      <c r="T10">
        <f t="shared" si="0"/>
        <v>0</v>
      </c>
      <c r="U10">
        <v>0</v>
      </c>
      <c r="V10">
        <f t="shared" si="1"/>
        <v>0</v>
      </c>
    </row>
    <row r="11" spans="1:22">
      <c r="A11" s="11">
        <v>40670</v>
      </c>
      <c r="T11">
        <f t="shared" si="0"/>
        <v>0</v>
      </c>
      <c r="U11">
        <v>0</v>
      </c>
      <c r="V11">
        <f t="shared" si="1"/>
        <v>0</v>
      </c>
    </row>
    <row r="12" spans="1:22">
      <c r="A12" s="11">
        <v>40671</v>
      </c>
      <c r="T12">
        <f t="shared" si="0"/>
        <v>0</v>
      </c>
      <c r="U12">
        <v>0</v>
      </c>
      <c r="V12">
        <f t="shared" si="1"/>
        <v>0</v>
      </c>
    </row>
    <row r="13" spans="1:22">
      <c r="A13" s="11">
        <v>40672</v>
      </c>
      <c r="T13">
        <f t="shared" si="0"/>
        <v>0</v>
      </c>
      <c r="U13">
        <v>0</v>
      </c>
      <c r="V13">
        <f t="shared" si="1"/>
        <v>0</v>
      </c>
    </row>
    <row r="14" spans="1:22">
      <c r="A14" s="11">
        <v>40673</v>
      </c>
      <c r="T14">
        <f t="shared" si="0"/>
        <v>0</v>
      </c>
      <c r="U14">
        <v>0</v>
      </c>
      <c r="V14">
        <f t="shared" si="1"/>
        <v>0</v>
      </c>
    </row>
    <row r="15" spans="1:22">
      <c r="A15" s="11">
        <v>40674</v>
      </c>
      <c r="T15">
        <f t="shared" si="0"/>
        <v>0</v>
      </c>
      <c r="U15">
        <v>0</v>
      </c>
      <c r="V15">
        <f t="shared" si="1"/>
        <v>0</v>
      </c>
    </row>
    <row r="16" spans="1:22">
      <c r="A16" s="11">
        <v>40675</v>
      </c>
      <c r="T16">
        <f t="shared" si="0"/>
        <v>0</v>
      </c>
      <c r="U16">
        <v>0</v>
      </c>
      <c r="V16">
        <f t="shared" si="1"/>
        <v>0</v>
      </c>
    </row>
    <row r="17" spans="1:22">
      <c r="A17" s="11">
        <v>40676</v>
      </c>
      <c r="T17">
        <f t="shared" si="0"/>
        <v>0</v>
      </c>
      <c r="U17">
        <v>0</v>
      </c>
      <c r="V17">
        <f t="shared" si="1"/>
        <v>0</v>
      </c>
    </row>
    <row r="18" spans="1:22">
      <c r="A18" s="11">
        <v>40677</v>
      </c>
      <c r="T18">
        <f t="shared" si="0"/>
        <v>0</v>
      </c>
      <c r="U18">
        <v>0</v>
      </c>
      <c r="V18">
        <f t="shared" si="1"/>
        <v>0</v>
      </c>
    </row>
    <row r="19" spans="1:22">
      <c r="A19" s="11">
        <v>40678</v>
      </c>
      <c r="T19">
        <f t="shared" si="0"/>
        <v>0</v>
      </c>
      <c r="U19">
        <v>0</v>
      </c>
      <c r="V19">
        <f t="shared" si="1"/>
        <v>0</v>
      </c>
    </row>
    <row r="20" spans="1:22">
      <c r="A20" s="11">
        <v>40679</v>
      </c>
      <c r="T20">
        <f t="shared" si="0"/>
        <v>0</v>
      </c>
      <c r="U20">
        <v>0</v>
      </c>
      <c r="V20">
        <f t="shared" si="1"/>
        <v>0</v>
      </c>
    </row>
    <row r="21" spans="1:22">
      <c r="A21" s="11">
        <v>40680</v>
      </c>
      <c r="T21">
        <f t="shared" si="0"/>
        <v>0</v>
      </c>
      <c r="U21">
        <v>0</v>
      </c>
      <c r="V21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0</v>
      </c>
      <c r="U22">
        <v>0</v>
      </c>
      <c r="V22">
        <f t="shared" si="1"/>
        <v>0</v>
      </c>
    </row>
    <row r="23" spans="1:22">
      <c r="A23" s="11">
        <v>40682</v>
      </c>
      <c r="B23">
        <v>0</v>
      </c>
      <c r="C23">
        <v>0.25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0.75</v>
      </c>
      <c r="P23">
        <v>0</v>
      </c>
      <c r="Q23">
        <v>0</v>
      </c>
      <c r="R23">
        <v>0</v>
      </c>
      <c r="S23">
        <v>0</v>
      </c>
      <c r="T23">
        <f t="shared" si="0"/>
        <v>1</v>
      </c>
      <c r="U23">
        <v>0</v>
      </c>
      <c r="V23">
        <f t="shared" si="1"/>
        <v>1</v>
      </c>
    </row>
    <row r="24" spans="1:22">
      <c r="A24" s="11">
        <v>40683</v>
      </c>
      <c r="B24">
        <v>0</v>
      </c>
      <c r="C24">
        <v>0.25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0.75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0</v>
      </c>
      <c r="V24">
        <f t="shared" si="1"/>
        <v>1</v>
      </c>
    </row>
    <row r="25" spans="1:22">
      <c r="A25" s="11">
        <v>40684</v>
      </c>
      <c r="B25">
        <v>0</v>
      </c>
      <c r="C25">
        <v>0.25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0.75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0</v>
      </c>
      <c r="V25">
        <f t="shared" si="1"/>
        <v>1</v>
      </c>
    </row>
    <row r="26" spans="1:22">
      <c r="A26" s="11">
        <v>40685</v>
      </c>
      <c r="B26">
        <v>0</v>
      </c>
      <c r="C26">
        <v>0.25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0.75</v>
      </c>
      <c r="P26">
        <v>0</v>
      </c>
      <c r="Q26">
        <v>0</v>
      </c>
      <c r="R26">
        <v>0</v>
      </c>
      <c r="S26">
        <v>0</v>
      </c>
      <c r="T26">
        <f t="shared" si="0"/>
        <v>1</v>
      </c>
      <c r="U26">
        <v>0</v>
      </c>
      <c r="V26">
        <f t="shared" si="1"/>
        <v>1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0</v>
      </c>
      <c r="U27">
        <v>0</v>
      </c>
      <c r="V27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0"/>
        <v>0</v>
      </c>
      <c r="U28">
        <v>0</v>
      </c>
      <c r="V28">
        <f t="shared" si="1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0"/>
        <v>0</v>
      </c>
      <c r="U29">
        <v>0</v>
      </c>
      <c r="V29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f t="shared" si="0"/>
        <v>2</v>
      </c>
      <c r="U30">
        <v>0</v>
      </c>
      <c r="V30">
        <f t="shared" si="1"/>
        <v>2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0.25</v>
      </c>
      <c r="P31">
        <v>0</v>
      </c>
      <c r="Q31">
        <v>0</v>
      </c>
      <c r="R31">
        <v>0</v>
      </c>
      <c r="S31">
        <v>0</v>
      </c>
      <c r="T31">
        <f t="shared" si="0"/>
        <v>0.25</v>
      </c>
      <c r="U31">
        <v>0</v>
      </c>
      <c r="V31">
        <f t="shared" si="1"/>
        <v>0.25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0.25</v>
      </c>
      <c r="P32">
        <v>0</v>
      </c>
      <c r="Q32">
        <v>0</v>
      </c>
      <c r="R32">
        <v>0</v>
      </c>
      <c r="S32">
        <v>0</v>
      </c>
      <c r="T32">
        <f t="shared" si="0"/>
        <v>0.25</v>
      </c>
      <c r="U32">
        <v>0</v>
      </c>
      <c r="V32">
        <f t="shared" si="1"/>
        <v>0.25</v>
      </c>
    </row>
    <row r="33" spans="1:2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0.25</v>
      </c>
      <c r="P33">
        <v>0</v>
      </c>
      <c r="Q33">
        <v>0</v>
      </c>
      <c r="R33">
        <v>0</v>
      </c>
      <c r="S33">
        <v>0</v>
      </c>
      <c r="T33">
        <f t="shared" si="0"/>
        <v>0.25</v>
      </c>
      <c r="U33">
        <v>0</v>
      </c>
      <c r="V33">
        <f t="shared" si="1"/>
        <v>0.25</v>
      </c>
    </row>
    <row r="34" spans="1:2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0.25</v>
      </c>
      <c r="P34">
        <v>0</v>
      </c>
      <c r="Q34">
        <v>0</v>
      </c>
      <c r="R34">
        <v>0</v>
      </c>
      <c r="S34">
        <v>0</v>
      </c>
      <c r="T34">
        <f t="shared" si="0"/>
        <v>0.25</v>
      </c>
      <c r="U34">
        <v>0</v>
      </c>
      <c r="V34">
        <f t="shared" si="1"/>
        <v>0.25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">
        <v>0</v>
      </c>
      <c r="O35" s="4">
        <v>2</v>
      </c>
      <c r="P35" s="4">
        <v>0</v>
      </c>
      <c r="Q35" s="1">
        <v>0</v>
      </c>
      <c r="R35" s="4">
        <v>0</v>
      </c>
      <c r="S35" s="4">
        <v>0</v>
      </c>
      <c r="T35">
        <f t="shared" si="0"/>
        <v>2</v>
      </c>
      <c r="U35">
        <v>0</v>
      </c>
      <c r="V35">
        <f t="shared" si="1"/>
        <v>2</v>
      </c>
    </row>
    <row r="36" spans="1:2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">
        <v>0</v>
      </c>
      <c r="O36" s="4">
        <v>7</v>
      </c>
      <c r="P36" s="4">
        <v>0</v>
      </c>
      <c r="Q36" s="1">
        <v>0</v>
      </c>
      <c r="R36" s="4">
        <v>0</v>
      </c>
      <c r="S36" s="4">
        <v>0</v>
      </c>
      <c r="T36">
        <f t="shared" si="0"/>
        <v>7</v>
      </c>
      <c r="U36">
        <v>0</v>
      </c>
      <c r="V36">
        <f t="shared" si="1"/>
        <v>7</v>
      </c>
    </row>
    <row r="37" spans="1:22">
      <c r="A37" s="11">
        <v>40696</v>
      </c>
      <c r="B37">
        <v>2</v>
      </c>
      <c r="C37">
        <v>2</v>
      </c>
      <c r="D37">
        <v>0</v>
      </c>
      <c r="E37">
        <v>0</v>
      </c>
      <c r="F37">
        <v>0</v>
      </c>
      <c r="G37">
        <v>0</v>
      </c>
      <c r="H37" s="1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1">
        <v>0</v>
      </c>
      <c r="O37" s="4">
        <v>8</v>
      </c>
      <c r="P37" s="4">
        <v>0</v>
      </c>
      <c r="Q37" s="1">
        <v>0</v>
      </c>
      <c r="R37" s="4">
        <v>0</v>
      </c>
      <c r="S37" s="4">
        <v>0</v>
      </c>
      <c r="T37">
        <f t="shared" si="0"/>
        <v>12</v>
      </c>
      <c r="U37">
        <v>1</v>
      </c>
      <c r="V37">
        <f t="shared" si="1"/>
        <v>13</v>
      </c>
    </row>
    <row r="38" spans="1:22">
      <c r="A38" s="11">
        <v>40697</v>
      </c>
      <c r="B38">
        <v>1.33</v>
      </c>
      <c r="C38">
        <v>0</v>
      </c>
      <c r="D38">
        <v>0</v>
      </c>
      <c r="E38">
        <v>0</v>
      </c>
      <c r="F38">
        <v>0.33</v>
      </c>
      <c r="G38">
        <v>0</v>
      </c>
      <c r="H38" s="1">
        <v>0</v>
      </c>
      <c r="I38" s="4">
        <v>0</v>
      </c>
      <c r="J38" s="4">
        <v>2.33</v>
      </c>
      <c r="K38" s="4">
        <v>0</v>
      </c>
      <c r="L38" s="4">
        <v>0</v>
      </c>
      <c r="M38" s="4">
        <v>0</v>
      </c>
      <c r="N38" s="1">
        <v>0</v>
      </c>
      <c r="O38" s="4">
        <v>52</v>
      </c>
      <c r="P38" s="4">
        <v>0</v>
      </c>
      <c r="Q38" s="1">
        <v>0</v>
      </c>
      <c r="R38" s="4">
        <v>0</v>
      </c>
      <c r="S38" s="4">
        <v>0</v>
      </c>
      <c r="T38">
        <f t="shared" si="0"/>
        <v>55.99</v>
      </c>
      <c r="U38">
        <v>0.67</v>
      </c>
      <c r="V38">
        <f t="shared" si="1"/>
        <v>56.660000000000004</v>
      </c>
    </row>
    <row r="39" spans="1:22">
      <c r="A39" s="11">
        <v>40698</v>
      </c>
      <c r="B39">
        <v>1.33</v>
      </c>
      <c r="C39">
        <v>0</v>
      </c>
      <c r="D39">
        <v>0</v>
      </c>
      <c r="E39">
        <v>0</v>
      </c>
      <c r="F39">
        <v>0.33</v>
      </c>
      <c r="G39">
        <v>0</v>
      </c>
      <c r="H39" s="1">
        <v>0</v>
      </c>
      <c r="I39" s="4">
        <v>0</v>
      </c>
      <c r="J39" s="4">
        <v>2.33</v>
      </c>
      <c r="K39" s="4">
        <v>0</v>
      </c>
      <c r="L39" s="4">
        <v>0</v>
      </c>
      <c r="M39" s="4">
        <v>0</v>
      </c>
      <c r="N39" s="1">
        <v>0</v>
      </c>
      <c r="O39" s="4">
        <v>52</v>
      </c>
      <c r="P39" s="4">
        <v>0</v>
      </c>
      <c r="Q39" s="1">
        <v>0</v>
      </c>
      <c r="R39" s="4">
        <v>0</v>
      </c>
      <c r="S39" s="4">
        <v>0</v>
      </c>
      <c r="T39">
        <f t="shared" si="0"/>
        <v>55.99</v>
      </c>
      <c r="U39">
        <v>0.67</v>
      </c>
      <c r="V39">
        <f t="shared" si="1"/>
        <v>56.660000000000004</v>
      </c>
    </row>
    <row r="40" spans="1:22">
      <c r="A40" s="11">
        <v>40699</v>
      </c>
      <c r="B40">
        <v>1.33</v>
      </c>
      <c r="C40">
        <v>0</v>
      </c>
      <c r="D40">
        <v>0</v>
      </c>
      <c r="E40">
        <v>0</v>
      </c>
      <c r="F40">
        <v>0.33</v>
      </c>
      <c r="G40">
        <v>0</v>
      </c>
      <c r="H40" s="1">
        <v>0</v>
      </c>
      <c r="I40" s="4">
        <v>0</v>
      </c>
      <c r="J40" s="4">
        <v>2.33</v>
      </c>
      <c r="K40" s="4">
        <v>0</v>
      </c>
      <c r="L40" s="4">
        <v>0</v>
      </c>
      <c r="M40" s="4">
        <v>0</v>
      </c>
      <c r="N40" s="1">
        <v>0</v>
      </c>
      <c r="O40" s="4">
        <v>52</v>
      </c>
      <c r="P40" s="4">
        <v>0</v>
      </c>
      <c r="Q40" s="1">
        <v>0</v>
      </c>
      <c r="R40" s="4">
        <v>0</v>
      </c>
      <c r="S40" s="4">
        <v>0</v>
      </c>
      <c r="T40">
        <f t="shared" si="0"/>
        <v>55.99</v>
      </c>
      <c r="U40">
        <v>0.67</v>
      </c>
      <c r="V40">
        <f t="shared" si="1"/>
        <v>56.660000000000004</v>
      </c>
    </row>
    <row r="41" spans="1:22">
      <c r="A41" s="11">
        <v>40700</v>
      </c>
      <c r="B41">
        <v>2</v>
      </c>
      <c r="C41">
        <v>1</v>
      </c>
      <c r="D41">
        <v>0</v>
      </c>
      <c r="E41">
        <v>0</v>
      </c>
      <c r="F41">
        <v>0</v>
      </c>
      <c r="G41">
        <v>0</v>
      </c>
      <c r="H41" s="1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">
        <v>0</v>
      </c>
      <c r="O41" s="4">
        <v>1</v>
      </c>
      <c r="P41" s="4">
        <v>0</v>
      </c>
      <c r="Q41" s="1">
        <v>0</v>
      </c>
      <c r="R41" s="4">
        <v>0</v>
      </c>
      <c r="S41" s="4">
        <v>0</v>
      </c>
      <c r="T41">
        <f t="shared" si="0"/>
        <v>4</v>
      </c>
      <c r="U41">
        <v>0</v>
      </c>
      <c r="V41">
        <f t="shared" si="1"/>
        <v>4</v>
      </c>
    </row>
    <row r="42" spans="1:22">
      <c r="A42" s="11">
        <v>40701</v>
      </c>
      <c r="B42">
        <v>1</v>
      </c>
      <c r="C42">
        <v>2</v>
      </c>
      <c r="D42">
        <v>0</v>
      </c>
      <c r="E42">
        <v>0</v>
      </c>
      <c r="F42">
        <v>0</v>
      </c>
      <c r="G42">
        <v>0</v>
      </c>
      <c r="H42" s="1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1">
        <v>0</v>
      </c>
      <c r="O42" s="4">
        <v>0</v>
      </c>
      <c r="P42" s="4">
        <v>0</v>
      </c>
      <c r="Q42" s="1">
        <v>0</v>
      </c>
      <c r="R42" s="4">
        <v>0</v>
      </c>
      <c r="S42" s="4">
        <v>0</v>
      </c>
      <c r="T42">
        <f t="shared" si="0"/>
        <v>3</v>
      </c>
      <c r="U42">
        <v>0</v>
      </c>
      <c r="V42">
        <f t="shared" si="1"/>
        <v>3</v>
      </c>
    </row>
    <row r="43" spans="1:22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1</v>
      </c>
      <c r="P43" s="4">
        <v>0</v>
      </c>
      <c r="Q43" s="1">
        <v>0</v>
      </c>
      <c r="R43" s="4">
        <v>0</v>
      </c>
      <c r="S43" s="4">
        <v>0</v>
      </c>
      <c r="T43">
        <f t="shared" si="0"/>
        <v>1</v>
      </c>
      <c r="U43">
        <v>0</v>
      </c>
      <c r="V43">
        <f t="shared" si="1"/>
        <v>1</v>
      </c>
    </row>
    <row r="44" spans="1:22">
      <c r="A44" s="11">
        <v>40703</v>
      </c>
      <c r="B44">
        <v>3</v>
      </c>
      <c r="C44">
        <v>0</v>
      </c>
      <c r="D44">
        <v>0</v>
      </c>
      <c r="E44">
        <v>1</v>
      </c>
      <c r="F44">
        <v>0</v>
      </c>
      <c r="G44">
        <v>0</v>
      </c>
      <c r="H44" s="1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1">
        <v>0</v>
      </c>
      <c r="O44" s="4">
        <v>0</v>
      </c>
      <c r="P44" s="4">
        <v>0</v>
      </c>
      <c r="Q44" s="1">
        <v>0</v>
      </c>
      <c r="R44" s="4">
        <v>0</v>
      </c>
      <c r="S44" s="4">
        <v>0</v>
      </c>
      <c r="T44">
        <f t="shared" si="0"/>
        <v>4</v>
      </c>
      <c r="U44">
        <v>0</v>
      </c>
      <c r="V44">
        <f t="shared" si="1"/>
        <v>4</v>
      </c>
    </row>
    <row r="45" spans="1:22">
      <c r="A45" s="11">
        <v>40704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0</v>
      </c>
      <c r="U45">
        <v>0</v>
      </c>
      <c r="V45">
        <f t="shared" si="1"/>
        <v>0</v>
      </c>
    </row>
    <row r="46" spans="1:22">
      <c r="A46" s="11">
        <v>40705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0</v>
      </c>
      <c r="U46">
        <v>0</v>
      </c>
      <c r="V46">
        <f t="shared" si="1"/>
        <v>0</v>
      </c>
    </row>
    <row r="47" spans="1:22">
      <c r="A47" s="11">
        <v>40706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0</v>
      </c>
      <c r="U47">
        <v>0</v>
      </c>
      <c r="V47">
        <f t="shared" si="1"/>
        <v>0</v>
      </c>
    </row>
    <row r="48" spans="1:22">
      <c r="A48" s="11">
        <v>40707</v>
      </c>
      <c r="B48" t="s">
        <v>31</v>
      </c>
      <c r="C48" t="s">
        <v>31</v>
      </c>
      <c r="D48" t="s">
        <v>31</v>
      </c>
      <c r="E48" t="s">
        <v>31</v>
      </c>
      <c r="F48" t="s">
        <v>31</v>
      </c>
      <c r="G48" t="s">
        <v>31</v>
      </c>
      <c r="H48" t="s">
        <v>31</v>
      </c>
      <c r="I48" t="s">
        <v>31</v>
      </c>
      <c r="J48" t="s">
        <v>31</v>
      </c>
      <c r="K48" t="s">
        <v>31</v>
      </c>
      <c r="L48" t="s">
        <v>31</v>
      </c>
      <c r="M48" t="s">
        <v>31</v>
      </c>
      <c r="N48" t="s">
        <v>31</v>
      </c>
      <c r="O48" t="s">
        <v>31</v>
      </c>
      <c r="P48" t="s">
        <v>31</v>
      </c>
      <c r="Q48" t="s">
        <v>31</v>
      </c>
      <c r="R48" t="s">
        <v>31</v>
      </c>
      <c r="S48" t="s">
        <v>31</v>
      </c>
      <c r="T48">
        <f t="shared" si="0"/>
        <v>0</v>
      </c>
      <c r="U48">
        <v>0</v>
      </c>
      <c r="V48">
        <f t="shared" si="1"/>
        <v>0</v>
      </c>
    </row>
    <row r="49" spans="1:22">
      <c r="A49" s="11">
        <v>40708</v>
      </c>
      <c r="B49" t="s">
        <v>31</v>
      </c>
      <c r="C49" t="s">
        <v>31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T49">
        <f t="shared" si="0"/>
        <v>0</v>
      </c>
      <c r="U49">
        <v>0</v>
      </c>
      <c r="V49">
        <f t="shared" si="1"/>
        <v>0</v>
      </c>
    </row>
    <row r="50" spans="1:22">
      <c r="A50" s="11">
        <v>40709</v>
      </c>
      <c r="B50" t="s">
        <v>31</v>
      </c>
      <c r="C50" t="s">
        <v>31</v>
      </c>
      <c r="D50" t="s">
        <v>31</v>
      </c>
      <c r="E50" t="s">
        <v>31</v>
      </c>
      <c r="F50" t="s">
        <v>31</v>
      </c>
      <c r="G50" t="s">
        <v>31</v>
      </c>
      <c r="H50" t="s">
        <v>31</v>
      </c>
      <c r="I50" t="s">
        <v>31</v>
      </c>
      <c r="J50" t="s">
        <v>31</v>
      </c>
      <c r="K50" t="s">
        <v>31</v>
      </c>
      <c r="L50" t="s">
        <v>31</v>
      </c>
      <c r="M50" t="s">
        <v>31</v>
      </c>
      <c r="N50" t="s">
        <v>31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T50">
        <f t="shared" si="0"/>
        <v>0</v>
      </c>
      <c r="U50">
        <v>0</v>
      </c>
      <c r="V50">
        <f t="shared" si="1"/>
        <v>0</v>
      </c>
    </row>
    <row r="51" spans="1:22">
      <c r="A51" s="11">
        <v>40710</v>
      </c>
      <c r="B51">
        <v>4</v>
      </c>
      <c r="C51">
        <v>0</v>
      </c>
      <c r="D51">
        <v>0</v>
      </c>
      <c r="E51">
        <v>0</v>
      </c>
      <c r="F51">
        <v>0</v>
      </c>
      <c r="G51">
        <v>0</v>
      </c>
      <c r="H51" s="1">
        <v>0</v>
      </c>
      <c r="I51" s="4">
        <v>0</v>
      </c>
      <c r="J51" s="4">
        <v>1</v>
      </c>
      <c r="K51" s="4">
        <v>0</v>
      </c>
      <c r="L51" s="4">
        <v>0</v>
      </c>
      <c r="M51" s="4">
        <v>0</v>
      </c>
      <c r="N51" s="1">
        <v>0</v>
      </c>
      <c r="O51" s="4">
        <v>0</v>
      </c>
      <c r="P51" s="4">
        <v>0</v>
      </c>
      <c r="Q51" s="1">
        <v>0</v>
      </c>
      <c r="R51" s="4">
        <v>0</v>
      </c>
      <c r="S51" s="4">
        <v>0</v>
      </c>
      <c r="T51">
        <f t="shared" si="0"/>
        <v>5</v>
      </c>
      <c r="U51">
        <v>1</v>
      </c>
      <c r="V51">
        <f t="shared" si="1"/>
        <v>6</v>
      </c>
    </row>
    <row r="52" spans="1:22">
      <c r="A52" s="11">
        <v>40711</v>
      </c>
      <c r="B52">
        <v>3</v>
      </c>
      <c r="C52">
        <v>0</v>
      </c>
      <c r="D52">
        <v>0</v>
      </c>
      <c r="E52">
        <v>0</v>
      </c>
      <c r="F52">
        <v>0.33</v>
      </c>
      <c r="G52">
        <v>0</v>
      </c>
      <c r="H52" s="1">
        <v>0</v>
      </c>
      <c r="I52" s="4">
        <v>0.33</v>
      </c>
      <c r="J52" s="4">
        <v>0</v>
      </c>
      <c r="K52" s="4">
        <v>0</v>
      </c>
      <c r="L52" s="4">
        <v>1.33</v>
      </c>
      <c r="M52" s="4">
        <v>0</v>
      </c>
      <c r="N52" s="1">
        <v>0</v>
      </c>
      <c r="O52" s="4">
        <v>0</v>
      </c>
      <c r="P52" s="4">
        <v>0</v>
      </c>
      <c r="Q52" s="1">
        <v>0</v>
      </c>
      <c r="R52" s="4">
        <v>0.33</v>
      </c>
      <c r="S52" s="4">
        <v>0</v>
      </c>
      <c r="T52">
        <f t="shared" si="0"/>
        <v>5.32</v>
      </c>
      <c r="U52">
        <v>1</v>
      </c>
      <c r="V52">
        <f t="shared" si="1"/>
        <v>6.32</v>
      </c>
    </row>
    <row r="53" spans="1:22">
      <c r="A53" s="11">
        <v>40712</v>
      </c>
      <c r="B53">
        <v>3</v>
      </c>
      <c r="C53">
        <v>0</v>
      </c>
      <c r="D53">
        <v>0</v>
      </c>
      <c r="E53">
        <v>0</v>
      </c>
      <c r="F53">
        <v>0.33</v>
      </c>
      <c r="G53">
        <v>0</v>
      </c>
      <c r="H53" s="1">
        <v>0</v>
      </c>
      <c r="I53" s="4">
        <v>0.33</v>
      </c>
      <c r="J53" s="4">
        <v>0</v>
      </c>
      <c r="K53" s="4">
        <v>0</v>
      </c>
      <c r="L53" s="4">
        <v>1.33</v>
      </c>
      <c r="M53" s="4">
        <v>0</v>
      </c>
      <c r="N53" s="1">
        <v>0</v>
      </c>
      <c r="O53" s="4">
        <v>0</v>
      </c>
      <c r="P53" s="4">
        <v>0</v>
      </c>
      <c r="Q53" s="1">
        <v>0</v>
      </c>
      <c r="R53" s="4">
        <v>0.33</v>
      </c>
      <c r="S53" s="4">
        <v>0</v>
      </c>
      <c r="T53">
        <f t="shared" si="0"/>
        <v>5.32</v>
      </c>
      <c r="U53">
        <v>1</v>
      </c>
      <c r="V53">
        <f t="shared" si="1"/>
        <v>6.32</v>
      </c>
    </row>
    <row r="54" spans="1:22">
      <c r="A54" s="11">
        <v>40713</v>
      </c>
      <c r="B54">
        <v>3</v>
      </c>
      <c r="C54">
        <v>0</v>
      </c>
      <c r="D54">
        <v>0</v>
      </c>
      <c r="E54">
        <v>0</v>
      </c>
      <c r="F54">
        <v>0.33</v>
      </c>
      <c r="G54">
        <v>0</v>
      </c>
      <c r="H54" s="1">
        <v>0</v>
      </c>
      <c r="I54" s="4">
        <v>0.33</v>
      </c>
      <c r="J54" s="4">
        <v>0</v>
      </c>
      <c r="K54" s="4">
        <v>0</v>
      </c>
      <c r="L54" s="4">
        <v>1.33</v>
      </c>
      <c r="M54" s="4">
        <v>0</v>
      </c>
      <c r="N54" s="1">
        <v>0</v>
      </c>
      <c r="O54" s="4">
        <v>0</v>
      </c>
      <c r="P54" s="4">
        <v>0</v>
      </c>
      <c r="Q54" s="1">
        <v>0</v>
      </c>
      <c r="R54" s="4">
        <v>0.33</v>
      </c>
      <c r="S54" s="4">
        <v>0</v>
      </c>
      <c r="T54">
        <f t="shared" si="0"/>
        <v>5.32</v>
      </c>
      <c r="U54">
        <v>1</v>
      </c>
      <c r="V54">
        <f t="shared" si="1"/>
        <v>6.32</v>
      </c>
    </row>
    <row r="55" spans="1:22">
      <c r="A55" s="11">
        <v>40714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 s="1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1">
        <v>0</v>
      </c>
      <c r="O55" s="4">
        <v>0</v>
      </c>
      <c r="P55" s="4">
        <v>0</v>
      </c>
      <c r="Q55" s="1">
        <v>0</v>
      </c>
      <c r="R55" s="4">
        <v>0</v>
      </c>
      <c r="S55" s="4">
        <v>0</v>
      </c>
      <c r="T55">
        <f t="shared" si="0"/>
        <v>2</v>
      </c>
      <c r="U55">
        <v>2</v>
      </c>
      <c r="V55">
        <f t="shared" si="1"/>
        <v>4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0"/>
        <v>0</v>
      </c>
      <c r="U56">
        <v>0</v>
      </c>
      <c r="V56">
        <f t="shared" si="1"/>
        <v>0</v>
      </c>
    </row>
    <row r="57" spans="1:22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0"/>
        <v>0</v>
      </c>
      <c r="U57">
        <v>0</v>
      </c>
      <c r="V57">
        <f t="shared" si="1"/>
        <v>0</v>
      </c>
    </row>
    <row r="58" spans="1:22">
      <c r="A58" s="11">
        <v>40717</v>
      </c>
      <c r="B58">
        <v>4</v>
      </c>
      <c r="C58">
        <v>0</v>
      </c>
      <c r="D58">
        <v>0</v>
      </c>
      <c r="E58">
        <v>0</v>
      </c>
      <c r="F58">
        <v>0</v>
      </c>
      <c r="G58">
        <v>0</v>
      </c>
      <c r="H58" s="1">
        <v>0</v>
      </c>
      <c r="I58" s="4">
        <v>0</v>
      </c>
      <c r="J58" s="4">
        <v>0</v>
      </c>
      <c r="K58" s="4">
        <v>0</v>
      </c>
      <c r="L58" s="4">
        <v>2</v>
      </c>
      <c r="M58" s="4">
        <v>0</v>
      </c>
      <c r="N58" s="1">
        <v>0</v>
      </c>
      <c r="O58" s="4">
        <v>0</v>
      </c>
      <c r="P58" s="4">
        <v>0</v>
      </c>
      <c r="Q58" s="1">
        <v>0</v>
      </c>
      <c r="R58" s="4">
        <v>0</v>
      </c>
      <c r="S58">
        <v>0</v>
      </c>
      <c r="T58">
        <f t="shared" si="0"/>
        <v>6</v>
      </c>
      <c r="U58">
        <v>0</v>
      </c>
      <c r="V58">
        <f t="shared" si="1"/>
        <v>6</v>
      </c>
    </row>
    <row r="59" spans="1:22">
      <c r="A59" s="11">
        <v>40718</v>
      </c>
      <c r="B59">
        <v>2</v>
      </c>
      <c r="C59">
        <v>0</v>
      </c>
      <c r="D59">
        <v>0</v>
      </c>
      <c r="E59">
        <v>0</v>
      </c>
      <c r="F59">
        <v>0</v>
      </c>
      <c r="G59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>
        <f t="shared" si="0"/>
        <v>3</v>
      </c>
      <c r="U59">
        <v>0</v>
      </c>
      <c r="V59">
        <f t="shared" si="1"/>
        <v>3</v>
      </c>
    </row>
    <row r="60" spans="1:22">
      <c r="A60" s="11">
        <v>40719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4">
        <v>0</v>
      </c>
      <c r="T60">
        <f t="shared" si="0"/>
        <v>3</v>
      </c>
      <c r="U60">
        <v>0</v>
      </c>
      <c r="V60">
        <f t="shared" si="1"/>
        <v>3</v>
      </c>
    </row>
    <row r="61" spans="1:22">
      <c r="A61" s="11">
        <v>40720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1</v>
      </c>
      <c r="P61" s="4">
        <v>0</v>
      </c>
      <c r="Q61" s="4">
        <v>0</v>
      </c>
      <c r="R61" s="4">
        <v>0</v>
      </c>
      <c r="S61" s="4">
        <v>0</v>
      </c>
      <c r="T61">
        <f t="shared" si="0"/>
        <v>3</v>
      </c>
      <c r="U61">
        <v>0</v>
      </c>
      <c r="V61">
        <f t="shared" si="1"/>
        <v>3</v>
      </c>
    </row>
    <row r="62" spans="1:22">
      <c r="A62" s="11">
        <v>40721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1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>
        <f t="shared" si="0"/>
        <v>1</v>
      </c>
      <c r="U62">
        <v>0</v>
      </c>
      <c r="V62">
        <f t="shared" si="1"/>
        <v>1</v>
      </c>
    </row>
    <row r="63" spans="1:22">
      <c r="A63" s="11">
        <v>40722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 s="4">
        <v>0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13</v>
      </c>
      <c r="P63" s="4">
        <v>0</v>
      </c>
      <c r="Q63" s="4">
        <v>0</v>
      </c>
      <c r="R63" s="4">
        <v>0</v>
      </c>
      <c r="S63" s="4">
        <v>0</v>
      </c>
      <c r="T63">
        <f t="shared" si="0"/>
        <v>16</v>
      </c>
      <c r="U63">
        <v>5</v>
      </c>
      <c r="V63">
        <f t="shared" si="1"/>
        <v>21</v>
      </c>
    </row>
    <row r="64" spans="1:22">
      <c r="A64" s="11">
        <v>40723</v>
      </c>
      <c r="B64">
        <v>4</v>
      </c>
      <c r="C64">
        <v>0</v>
      </c>
      <c r="D64">
        <v>0</v>
      </c>
      <c r="E64">
        <v>0</v>
      </c>
      <c r="F64">
        <v>0</v>
      </c>
      <c r="G6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2</v>
      </c>
      <c r="N64" s="4">
        <v>0</v>
      </c>
      <c r="O64" s="4">
        <v>5</v>
      </c>
      <c r="P64" s="4">
        <v>0</v>
      </c>
      <c r="Q64" s="4">
        <v>0</v>
      </c>
      <c r="R64" s="4">
        <v>0</v>
      </c>
      <c r="S64" s="4">
        <v>0</v>
      </c>
      <c r="T64">
        <f t="shared" si="0"/>
        <v>11</v>
      </c>
      <c r="U64">
        <v>0</v>
      </c>
      <c r="V64">
        <f t="shared" si="1"/>
        <v>11</v>
      </c>
    </row>
    <row r="65" spans="1:22">
      <c r="A65" s="11">
        <v>40724</v>
      </c>
      <c r="B65" t="s">
        <v>31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>
        <f t="shared" si="0"/>
        <v>0</v>
      </c>
      <c r="U65">
        <v>0</v>
      </c>
      <c r="V65">
        <f t="shared" si="1"/>
        <v>0</v>
      </c>
    </row>
    <row r="66" spans="1:22">
      <c r="A66" s="11">
        <v>40725</v>
      </c>
      <c r="B66">
        <v>22.5</v>
      </c>
      <c r="C66">
        <v>0</v>
      </c>
      <c r="D66">
        <v>0</v>
      </c>
      <c r="E66">
        <v>0</v>
      </c>
      <c r="F66">
        <v>0.5</v>
      </c>
      <c r="G66">
        <v>0</v>
      </c>
      <c r="H66">
        <v>0</v>
      </c>
      <c r="I66">
        <v>2.5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0"/>
        <v>27.5</v>
      </c>
      <c r="U66">
        <v>9.75</v>
      </c>
      <c r="V66">
        <f t="shared" si="1"/>
        <v>37.25</v>
      </c>
    </row>
    <row r="67" spans="1:22">
      <c r="A67" s="11">
        <v>40726</v>
      </c>
      <c r="B67">
        <v>22.5</v>
      </c>
      <c r="C67">
        <v>0</v>
      </c>
      <c r="D67">
        <v>0</v>
      </c>
      <c r="E67">
        <v>0</v>
      </c>
      <c r="F67">
        <v>0.5</v>
      </c>
      <c r="G67">
        <v>0</v>
      </c>
      <c r="H67">
        <v>0</v>
      </c>
      <c r="I67">
        <v>2.5</v>
      </c>
      <c r="J67">
        <v>0</v>
      </c>
      <c r="K67">
        <v>0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0"/>
        <v>27.5</v>
      </c>
      <c r="U67">
        <v>9.75</v>
      </c>
      <c r="V67">
        <f t="shared" si="1"/>
        <v>37.25</v>
      </c>
    </row>
    <row r="68" spans="1:22">
      <c r="A68" s="11">
        <v>40727</v>
      </c>
      <c r="B68">
        <v>22.5</v>
      </c>
      <c r="C68">
        <v>0</v>
      </c>
      <c r="D68">
        <v>0</v>
      </c>
      <c r="E68">
        <v>0</v>
      </c>
      <c r="F68">
        <v>0.5</v>
      </c>
      <c r="G68">
        <v>0</v>
      </c>
      <c r="H68">
        <v>0</v>
      </c>
      <c r="I68">
        <v>2.5</v>
      </c>
      <c r="J68">
        <v>0</v>
      </c>
      <c r="K68">
        <v>0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0"/>
        <v>27.5</v>
      </c>
      <c r="U68">
        <v>9.75</v>
      </c>
      <c r="V68">
        <f t="shared" si="1"/>
        <v>37.25</v>
      </c>
    </row>
    <row r="69" spans="1:22">
      <c r="A69" s="11">
        <v>40728</v>
      </c>
      <c r="B69">
        <v>22.5</v>
      </c>
      <c r="C69">
        <v>0</v>
      </c>
      <c r="D69">
        <v>0</v>
      </c>
      <c r="E69">
        <v>0</v>
      </c>
      <c r="F69">
        <v>0.5</v>
      </c>
      <c r="G69">
        <v>0</v>
      </c>
      <c r="H69">
        <v>0</v>
      </c>
      <c r="I69">
        <v>2.5</v>
      </c>
      <c r="J69">
        <v>0</v>
      </c>
      <c r="K69">
        <v>0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0"/>
        <v>27.5</v>
      </c>
      <c r="U69">
        <v>9.75</v>
      </c>
      <c r="V69">
        <f t="shared" si="1"/>
        <v>37.25</v>
      </c>
    </row>
    <row r="70" spans="1:22">
      <c r="A70" s="11">
        <v>40729</v>
      </c>
      <c r="B70">
        <v>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</v>
      </c>
      <c r="J70">
        <v>0</v>
      </c>
      <c r="K70">
        <v>0</v>
      </c>
      <c r="L70">
        <v>8</v>
      </c>
      <c r="M70">
        <v>0</v>
      </c>
      <c r="N70">
        <v>0</v>
      </c>
      <c r="O70">
        <v>0</v>
      </c>
      <c r="P70">
        <v>0</v>
      </c>
      <c r="Q70">
        <v>0</v>
      </c>
      <c r="R70">
        <v>30</v>
      </c>
      <c r="S70">
        <v>0</v>
      </c>
      <c r="T70">
        <f t="shared" si="0"/>
        <v>133</v>
      </c>
      <c r="U70">
        <v>10</v>
      </c>
      <c r="V70">
        <f t="shared" si="1"/>
        <v>143</v>
      </c>
    </row>
    <row r="71" spans="1:22">
      <c r="A71" s="11">
        <v>40730</v>
      </c>
      <c r="B71">
        <v>111</v>
      </c>
      <c r="C71">
        <v>9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0</v>
      </c>
      <c r="K71">
        <v>0</v>
      </c>
      <c r="L71">
        <v>12</v>
      </c>
      <c r="M71">
        <v>0</v>
      </c>
      <c r="N71">
        <v>0</v>
      </c>
      <c r="O71">
        <v>1</v>
      </c>
      <c r="P71">
        <v>0</v>
      </c>
      <c r="Q71">
        <v>0</v>
      </c>
      <c r="R71">
        <v>4</v>
      </c>
      <c r="S71">
        <v>0</v>
      </c>
      <c r="T71">
        <f t="shared" si="0"/>
        <v>140</v>
      </c>
      <c r="U71">
        <v>17</v>
      </c>
      <c r="V71">
        <f t="shared" si="1"/>
        <v>157</v>
      </c>
    </row>
    <row r="72" spans="1:22">
      <c r="A72" s="11">
        <v>40731</v>
      </c>
      <c r="B72">
        <v>27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0"/>
        <v>27</v>
      </c>
      <c r="U72">
        <v>18</v>
      </c>
      <c r="V72">
        <f t="shared" si="1"/>
        <v>45</v>
      </c>
    </row>
    <row r="73" spans="1:22">
      <c r="A73" s="11">
        <v>40732</v>
      </c>
      <c r="B73">
        <v>25</v>
      </c>
      <c r="C73">
        <v>0.33</v>
      </c>
      <c r="D73">
        <v>0</v>
      </c>
      <c r="E73">
        <v>0.33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0.66</v>
      </c>
      <c r="M73">
        <v>0</v>
      </c>
      <c r="N73">
        <v>0</v>
      </c>
      <c r="O73">
        <v>0.33</v>
      </c>
      <c r="P73">
        <v>0</v>
      </c>
      <c r="Q73">
        <v>0</v>
      </c>
      <c r="R73">
        <v>0.33</v>
      </c>
      <c r="S73">
        <v>0</v>
      </c>
      <c r="T73">
        <f t="shared" ref="T73:T136" si="2">SUM(B73:S73)</f>
        <v>27.979999999999993</v>
      </c>
      <c r="U73">
        <v>8</v>
      </c>
      <c r="V73">
        <f t="shared" ref="V73:V136" si="3">SUM(T73:U73)</f>
        <v>35.97999999999999</v>
      </c>
    </row>
    <row r="74" spans="1:22">
      <c r="A74" s="11">
        <v>40733</v>
      </c>
      <c r="B74">
        <v>25</v>
      </c>
      <c r="C74">
        <v>0.33</v>
      </c>
      <c r="D74">
        <v>0</v>
      </c>
      <c r="E74">
        <v>0.33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0.66</v>
      </c>
      <c r="M74">
        <v>0</v>
      </c>
      <c r="N74">
        <v>0</v>
      </c>
      <c r="O74">
        <v>0.33</v>
      </c>
      <c r="P74">
        <v>0</v>
      </c>
      <c r="Q74">
        <v>0</v>
      </c>
      <c r="R74">
        <v>0.33</v>
      </c>
      <c r="S74">
        <v>0</v>
      </c>
      <c r="T74">
        <f t="shared" si="2"/>
        <v>27.979999999999993</v>
      </c>
      <c r="U74">
        <v>8</v>
      </c>
      <c r="V74">
        <f t="shared" si="3"/>
        <v>35.97999999999999</v>
      </c>
    </row>
    <row r="75" spans="1:22">
      <c r="A75" s="11">
        <v>40734</v>
      </c>
      <c r="B75">
        <v>25</v>
      </c>
      <c r="C75">
        <v>0.33</v>
      </c>
      <c r="D75">
        <v>0</v>
      </c>
      <c r="E75">
        <v>0.33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0.66</v>
      </c>
      <c r="M75">
        <v>0</v>
      </c>
      <c r="N75">
        <v>0</v>
      </c>
      <c r="O75">
        <v>0.33</v>
      </c>
      <c r="P75">
        <v>0</v>
      </c>
      <c r="Q75">
        <v>0</v>
      </c>
      <c r="R75">
        <v>0.33</v>
      </c>
      <c r="S75">
        <v>0</v>
      </c>
      <c r="T75">
        <f t="shared" si="2"/>
        <v>27.979999999999993</v>
      </c>
      <c r="U75">
        <v>8</v>
      </c>
      <c r="V75">
        <f t="shared" si="3"/>
        <v>35.97999999999999</v>
      </c>
    </row>
    <row r="76" spans="1:22">
      <c r="A76" s="11">
        <v>40735</v>
      </c>
      <c r="B76">
        <v>31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f t="shared" si="2"/>
        <v>36</v>
      </c>
      <c r="U76">
        <v>13</v>
      </c>
      <c r="V76">
        <f t="shared" si="3"/>
        <v>49</v>
      </c>
    </row>
    <row r="77" spans="1:22">
      <c r="A77" s="11">
        <v>40736</v>
      </c>
      <c r="B77">
        <v>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</v>
      </c>
      <c r="J77">
        <v>0</v>
      </c>
      <c r="K77">
        <v>0</v>
      </c>
      <c r="L77">
        <v>2</v>
      </c>
      <c r="M77">
        <v>0</v>
      </c>
      <c r="N77">
        <v>0</v>
      </c>
      <c r="O77">
        <v>0</v>
      </c>
      <c r="P77">
        <v>0</v>
      </c>
      <c r="Q77">
        <v>0</v>
      </c>
      <c r="R77">
        <v>5</v>
      </c>
      <c r="S77">
        <v>0</v>
      </c>
      <c r="T77">
        <f t="shared" si="2"/>
        <v>21</v>
      </c>
      <c r="U77">
        <v>8</v>
      </c>
      <c r="V77">
        <f t="shared" si="3"/>
        <v>29</v>
      </c>
    </row>
    <row r="78" spans="1:22">
      <c r="A78" s="11">
        <v>40737</v>
      </c>
      <c r="B78">
        <v>11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</v>
      </c>
      <c r="M78">
        <v>0</v>
      </c>
      <c r="N78">
        <v>0</v>
      </c>
      <c r="O78">
        <v>1</v>
      </c>
      <c r="P78">
        <v>0</v>
      </c>
      <c r="Q78">
        <v>0</v>
      </c>
      <c r="R78">
        <v>2</v>
      </c>
      <c r="S78">
        <v>0</v>
      </c>
      <c r="T78">
        <f t="shared" si="2"/>
        <v>17</v>
      </c>
      <c r="U78">
        <v>2</v>
      </c>
      <c r="V78">
        <f t="shared" si="3"/>
        <v>19</v>
      </c>
    </row>
    <row r="79" spans="1:22">
      <c r="A79" s="11">
        <v>40738</v>
      </c>
      <c r="B79">
        <v>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</v>
      </c>
      <c r="S79">
        <v>0</v>
      </c>
      <c r="T79">
        <f t="shared" si="2"/>
        <v>9</v>
      </c>
      <c r="U79">
        <v>0</v>
      </c>
      <c r="V79">
        <f t="shared" si="3"/>
        <v>9</v>
      </c>
    </row>
    <row r="80" spans="1:22">
      <c r="A80" s="11">
        <v>40739</v>
      </c>
      <c r="B80">
        <v>55</v>
      </c>
      <c r="C80">
        <v>1.66</v>
      </c>
      <c r="D80">
        <v>0</v>
      </c>
      <c r="E80">
        <v>0.33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2.33</v>
      </c>
      <c r="M80">
        <v>0</v>
      </c>
      <c r="N80">
        <v>0</v>
      </c>
      <c r="O80">
        <v>0</v>
      </c>
      <c r="P80">
        <v>0</v>
      </c>
      <c r="Q80">
        <v>0</v>
      </c>
      <c r="R80">
        <v>0.66</v>
      </c>
      <c r="S80">
        <v>0</v>
      </c>
      <c r="T80">
        <f t="shared" si="2"/>
        <v>60.97999999999999</v>
      </c>
      <c r="U80">
        <v>2</v>
      </c>
      <c r="V80">
        <f t="shared" si="3"/>
        <v>62.97999999999999</v>
      </c>
    </row>
    <row r="81" spans="1:22">
      <c r="A81" s="11">
        <v>40740</v>
      </c>
      <c r="B81">
        <v>55</v>
      </c>
      <c r="C81">
        <v>1.66</v>
      </c>
      <c r="D81">
        <v>0</v>
      </c>
      <c r="E81">
        <v>0.33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2.33</v>
      </c>
      <c r="M81">
        <v>0</v>
      </c>
      <c r="N81">
        <v>0</v>
      </c>
      <c r="O81">
        <v>0</v>
      </c>
      <c r="P81">
        <v>0</v>
      </c>
      <c r="Q81">
        <v>0</v>
      </c>
      <c r="R81">
        <v>0.66</v>
      </c>
      <c r="S81">
        <v>0</v>
      </c>
      <c r="T81">
        <f t="shared" si="2"/>
        <v>60.97999999999999</v>
      </c>
      <c r="U81">
        <v>2</v>
      </c>
      <c r="V81">
        <f t="shared" si="3"/>
        <v>62.97999999999999</v>
      </c>
    </row>
    <row r="82" spans="1:22">
      <c r="A82" s="11">
        <v>40741</v>
      </c>
      <c r="B82">
        <v>55</v>
      </c>
      <c r="C82">
        <v>1.66</v>
      </c>
      <c r="D82">
        <v>0</v>
      </c>
      <c r="E82">
        <v>0.33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2.33</v>
      </c>
      <c r="M82">
        <v>0</v>
      </c>
      <c r="N82">
        <v>0</v>
      </c>
      <c r="O82">
        <v>0</v>
      </c>
      <c r="P82">
        <v>0</v>
      </c>
      <c r="Q82">
        <v>0</v>
      </c>
      <c r="R82">
        <v>0.66</v>
      </c>
      <c r="S82">
        <v>0</v>
      </c>
      <c r="T82">
        <f t="shared" si="2"/>
        <v>60.97999999999999</v>
      </c>
      <c r="U82">
        <v>2</v>
      </c>
      <c r="V82">
        <f t="shared" si="3"/>
        <v>62.97999999999999</v>
      </c>
    </row>
    <row r="83" spans="1:22">
      <c r="A83" s="11">
        <v>40742</v>
      </c>
      <c r="B83">
        <v>41</v>
      </c>
      <c r="C83">
        <v>1</v>
      </c>
      <c r="D83">
        <v>0</v>
      </c>
      <c r="E83">
        <v>2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2"/>
        <v>45</v>
      </c>
      <c r="U83">
        <v>0</v>
      </c>
      <c r="V83">
        <f t="shared" si="3"/>
        <v>45</v>
      </c>
    </row>
    <row r="84" spans="1:22">
      <c r="A84" s="11">
        <v>40743</v>
      </c>
      <c r="B84">
        <v>23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3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2"/>
        <v>28</v>
      </c>
      <c r="U84">
        <v>0</v>
      </c>
      <c r="V84">
        <f t="shared" si="3"/>
        <v>28</v>
      </c>
    </row>
    <row r="85" spans="1:22">
      <c r="A85" s="11">
        <v>40744</v>
      </c>
      <c r="B85" t="s">
        <v>31</v>
      </c>
      <c r="C85" t="s">
        <v>31</v>
      </c>
      <c r="D85" t="s">
        <v>31</v>
      </c>
      <c r="E85" t="s">
        <v>31</v>
      </c>
      <c r="F85" t="s">
        <v>31</v>
      </c>
      <c r="G85" t="s">
        <v>31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>
        <f t="shared" si="2"/>
        <v>0</v>
      </c>
      <c r="U85">
        <v>0</v>
      </c>
      <c r="V85">
        <f t="shared" si="3"/>
        <v>0</v>
      </c>
    </row>
    <row r="86" spans="1:22">
      <c r="A86" s="11">
        <v>40745</v>
      </c>
      <c r="B86">
        <v>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12</v>
      </c>
      <c r="S86">
        <v>0</v>
      </c>
      <c r="T86">
        <f t="shared" si="2"/>
        <v>67</v>
      </c>
      <c r="U86">
        <v>30</v>
      </c>
      <c r="V86">
        <f t="shared" si="3"/>
        <v>97</v>
      </c>
    </row>
    <row r="87" spans="1:22">
      <c r="A87" s="11">
        <v>40746</v>
      </c>
      <c r="B87">
        <v>76.33</v>
      </c>
      <c r="C87">
        <v>3.33</v>
      </c>
      <c r="D87">
        <v>0</v>
      </c>
      <c r="E87">
        <v>0</v>
      </c>
      <c r="F87">
        <v>0</v>
      </c>
      <c r="G87">
        <v>0</v>
      </c>
      <c r="H87">
        <v>0</v>
      </c>
      <c r="I87">
        <v>2.33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1.33</v>
      </c>
      <c r="S87">
        <v>0</v>
      </c>
      <c r="T87">
        <f t="shared" si="2"/>
        <v>83.32</v>
      </c>
      <c r="U87">
        <v>17</v>
      </c>
      <c r="V87">
        <f t="shared" si="3"/>
        <v>100.32</v>
      </c>
    </row>
    <row r="88" spans="1:22">
      <c r="A88" s="11">
        <v>40747</v>
      </c>
      <c r="B88">
        <v>76.33</v>
      </c>
      <c r="C88">
        <v>3.33</v>
      </c>
      <c r="D88">
        <v>0</v>
      </c>
      <c r="E88">
        <v>0</v>
      </c>
      <c r="F88">
        <v>0</v>
      </c>
      <c r="G88">
        <v>0</v>
      </c>
      <c r="H88">
        <v>0</v>
      </c>
      <c r="I88">
        <v>2.33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1.33</v>
      </c>
      <c r="S88">
        <v>0</v>
      </c>
      <c r="T88">
        <f t="shared" si="2"/>
        <v>83.32</v>
      </c>
      <c r="U88">
        <v>17</v>
      </c>
      <c r="V88">
        <f t="shared" si="3"/>
        <v>100.32</v>
      </c>
    </row>
    <row r="89" spans="1:22">
      <c r="A89" s="11">
        <v>40748</v>
      </c>
      <c r="B89">
        <v>76.33</v>
      </c>
      <c r="C89">
        <v>3.33</v>
      </c>
      <c r="D89">
        <v>0</v>
      </c>
      <c r="E89">
        <v>0</v>
      </c>
      <c r="F89">
        <v>0</v>
      </c>
      <c r="G89">
        <v>0</v>
      </c>
      <c r="H89">
        <v>0</v>
      </c>
      <c r="I89">
        <v>2.33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1.33</v>
      </c>
      <c r="S89">
        <v>0</v>
      </c>
      <c r="T89">
        <f t="shared" si="2"/>
        <v>83.32</v>
      </c>
      <c r="U89">
        <v>17</v>
      </c>
      <c r="V89">
        <f t="shared" si="3"/>
        <v>100.32</v>
      </c>
    </row>
    <row r="90" spans="1:22">
      <c r="A90" s="11">
        <v>40749</v>
      </c>
      <c r="B90">
        <v>134</v>
      </c>
      <c r="C90">
        <v>6</v>
      </c>
      <c r="D90">
        <v>0</v>
      </c>
      <c r="E90">
        <v>0</v>
      </c>
      <c r="F90">
        <v>0</v>
      </c>
      <c r="G90">
        <v>0</v>
      </c>
      <c r="H90">
        <v>0</v>
      </c>
      <c r="I90">
        <v>9</v>
      </c>
      <c r="J90">
        <v>0</v>
      </c>
      <c r="K90">
        <v>0</v>
      </c>
      <c r="L90">
        <v>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2"/>
        <v>152</v>
      </c>
      <c r="U90">
        <v>168</v>
      </c>
      <c r="V90">
        <f t="shared" si="3"/>
        <v>320</v>
      </c>
    </row>
    <row r="91" spans="1:22">
      <c r="A91" s="11">
        <v>40750</v>
      </c>
      <c r="B91">
        <v>298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7</v>
      </c>
      <c r="J91">
        <v>0</v>
      </c>
      <c r="K91">
        <v>0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f t="shared" si="2"/>
        <v>308</v>
      </c>
      <c r="U91">
        <v>52</v>
      </c>
      <c r="V91">
        <f t="shared" si="3"/>
        <v>360</v>
      </c>
    </row>
    <row r="92" spans="1:22">
      <c r="A92" s="11">
        <v>40751</v>
      </c>
      <c r="B92">
        <v>125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5</v>
      </c>
      <c r="S92">
        <v>0</v>
      </c>
      <c r="T92">
        <f t="shared" si="2"/>
        <v>138</v>
      </c>
      <c r="U92">
        <v>52</v>
      </c>
      <c r="V92">
        <f t="shared" si="3"/>
        <v>190</v>
      </c>
    </row>
    <row r="93" spans="1:22">
      <c r="A93" s="11">
        <v>40752</v>
      </c>
      <c r="B93">
        <v>153</v>
      </c>
      <c r="C93">
        <v>10</v>
      </c>
      <c r="D93">
        <v>0</v>
      </c>
      <c r="E93">
        <v>0</v>
      </c>
      <c r="F93">
        <v>0</v>
      </c>
      <c r="G93">
        <v>0</v>
      </c>
      <c r="H93">
        <v>0</v>
      </c>
      <c r="I93">
        <v>3</v>
      </c>
      <c r="J93">
        <v>0</v>
      </c>
      <c r="K93">
        <v>0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6</v>
      </c>
      <c r="S93">
        <v>0</v>
      </c>
      <c r="T93">
        <f t="shared" si="2"/>
        <v>174</v>
      </c>
      <c r="U93">
        <v>61</v>
      </c>
      <c r="V93">
        <f t="shared" si="3"/>
        <v>235</v>
      </c>
    </row>
    <row r="94" spans="1:22">
      <c r="A94" s="11">
        <v>40753</v>
      </c>
      <c r="B94">
        <v>49.33</v>
      </c>
      <c r="C94">
        <v>2.33</v>
      </c>
      <c r="D94">
        <v>0</v>
      </c>
      <c r="E94">
        <v>0</v>
      </c>
      <c r="F94">
        <v>0</v>
      </c>
      <c r="G94">
        <v>0</v>
      </c>
      <c r="H94">
        <v>0</v>
      </c>
      <c r="I94">
        <v>0.33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2"/>
        <v>51.989999999999995</v>
      </c>
      <c r="U94">
        <v>7.66</v>
      </c>
      <c r="V94">
        <f t="shared" si="3"/>
        <v>59.649999999999991</v>
      </c>
    </row>
    <row r="95" spans="1:22">
      <c r="A95" s="11">
        <v>40754</v>
      </c>
      <c r="B95">
        <v>49.33</v>
      </c>
      <c r="C95">
        <v>2.33</v>
      </c>
      <c r="D95">
        <v>0</v>
      </c>
      <c r="E95">
        <v>0</v>
      </c>
      <c r="F95">
        <v>0</v>
      </c>
      <c r="G95">
        <v>0</v>
      </c>
      <c r="H95">
        <v>0</v>
      </c>
      <c r="I95">
        <v>0.33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2"/>
        <v>51.989999999999995</v>
      </c>
      <c r="U95">
        <v>7.66</v>
      </c>
      <c r="V95">
        <f t="shared" si="3"/>
        <v>59.649999999999991</v>
      </c>
    </row>
    <row r="96" spans="1:22">
      <c r="A96" s="11">
        <v>40755</v>
      </c>
      <c r="B96">
        <v>49.33</v>
      </c>
      <c r="C96">
        <v>2.33</v>
      </c>
      <c r="D96">
        <v>0</v>
      </c>
      <c r="E96">
        <v>0</v>
      </c>
      <c r="F96">
        <v>0</v>
      </c>
      <c r="G96">
        <v>0</v>
      </c>
      <c r="H96">
        <v>0</v>
      </c>
      <c r="I96">
        <v>0.33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2"/>
        <v>51.989999999999995</v>
      </c>
      <c r="U96">
        <v>7.66</v>
      </c>
      <c r="V96">
        <f t="shared" si="3"/>
        <v>59.649999999999991</v>
      </c>
    </row>
    <row r="97" spans="1:22">
      <c r="A97" s="11">
        <v>40756</v>
      </c>
      <c r="B97">
        <v>36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2"/>
        <v>37</v>
      </c>
      <c r="U97">
        <v>1</v>
      </c>
      <c r="V97">
        <f t="shared" si="3"/>
        <v>38</v>
      </c>
    </row>
    <row r="98" spans="1:22">
      <c r="A98" s="11">
        <v>40757</v>
      </c>
      <c r="B98">
        <v>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2"/>
        <v>33</v>
      </c>
      <c r="U98">
        <v>4</v>
      </c>
      <c r="V98">
        <f t="shared" si="3"/>
        <v>37</v>
      </c>
    </row>
    <row r="99" spans="1:22">
      <c r="A99" s="11">
        <v>40758</v>
      </c>
      <c r="B99">
        <v>29</v>
      </c>
      <c r="C99">
        <v>0</v>
      </c>
      <c r="D99">
        <v>0</v>
      </c>
      <c r="E99">
        <v>0</v>
      </c>
      <c r="F99">
        <v>0</v>
      </c>
      <c r="G99">
        <v>0</v>
      </c>
      <c r="H99" s="1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1">
        <v>0</v>
      </c>
      <c r="O99" s="4">
        <v>0</v>
      </c>
      <c r="P99" s="4">
        <v>0</v>
      </c>
      <c r="Q99" s="1">
        <v>0</v>
      </c>
      <c r="R99" s="4">
        <v>0</v>
      </c>
      <c r="S99" s="4">
        <v>0</v>
      </c>
      <c r="T99">
        <f t="shared" si="2"/>
        <v>30</v>
      </c>
      <c r="U99">
        <v>4</v>
      </c>
      <c r="V99">
        <f t="shared" si="3"/>
        <v>34</v>
      </c>
    </row>
    <row r="100" spans="1:22">
      <c r="A100" s="11">
        <v>40759</v>
      </c>
      <c r="B100" t="s">
        <v>31</v>
      </c>
      <c r="C100" t="s">
        <v>31</v>
      </c>
      <c r="D100" t="s">
        <v>31</v>
      </c>
      <c r="E100" t="s">
        <v>31</v>
      </c>
      <c r="F100" t="s">
        <v>31</v>
      </c>
      <c r="G100" t="s">
        <v>31</v>
      </c>
      <c r="H100" t="s">
        <v>31</v>
      </c>
      <c r="I100" t="s">
        <v>31</v>
      </c>
      <c r="J100" t="s">
        <v>31</v>
      </c>
      <c r="K100" t="s">
        <v>31</v>
      </c>
      <c r="L100" t="s">
        <v>31</v>
      </c>
      <c r="M100" t="s">
        <v>31</v>
      </c>
      <c r="N100" t="s">
        <v>31</v>
      </c>
      <c r="O100" t="s">
        <v>31</v>
      </c>
      <c r="P100" t="s">
        <v>31</v>
      </c>
      <c r="Q100" t="s">
        <v>31</v>
      </c>
      <c r="R100" t="s">
        <v>31</v>
      </c>
      <c r="S100" t="s">
        <v>31</v>
      </c>
      <c r="T100">
        <f t="shared" si="2"/>
        <v>0</v>
      </c>
      <c r="U100">
        <v>0</v>
      </c>
      <c r="V100">
        <f t="shared" si="3"/>
        <v>0</v>
      </c>
    </row>
    <row r="101" spans="1:22">
      <c r="A101" s="11">
        <v>40760</v>
      </c>
      <c r="B101">
        <v>20.67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3.67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0.3</v>
      </c>
      <c r="P101" s="4">
        <v>0</v>
      </c>
      <c r="Q101" s="1">
        <v>0</v>
      </c>
      <c r="R101" s="4">
        <v>0</v>
      </c>
      <c r="S101" s="4">
        <v>0</v>
      </c>
      <c r="T101">
        <f t="shared" si="2"/>
        <v>24.640000000000004</v>
      </c>
      <c r="U101">
        <v>4</v>
      </c>
      <c r="V101">
        <f t="shared" si="3"/>
        <v>28.640000000000004</v>
      </c>
    </row>
    <row r="102" spans="1:22">
      <c r="A102" s="11">
        <v>40761</v>
      </c>
      <c r="B102">
        <v>20.67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3.67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0.3</v>
      </c>
      <c r="P102" s="4">
        <v>0</v>
      </c>
      <c r="Q102" s="1">
        <v>0</v>
      </c>
      <c r="R102" s="4">
        <v>0</v>
      </c>
      <c r="S102" s="4">
        <v>0</v>
      </c>
      <c r="T102">
        <f t="shared" si="2"/>
        <v>24.640000000000004</v>
      </c>
      <c r="U102">
        <v>4</v>
      </c>
      <c r="V102">
        <f t="shared" si="3"/>
        <v>28.640000000000004</v>
      </c>
    </row>
    <row r="103" spans="1:22">
      <c r="A103" s="11">
        <v>40762</v>
      </c>
      <c r="B103">
        <v>20.67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3.67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0.3</v>
      </c>
      <c r="P103" s="4">
        <v>0</v>
      </c>
      <c r="Q103" s="1">
        <v>0</v>
      </c>
      <c r="R103" s="4">
        <v>0</v>
      </c>
      <c r="S103" s="4">
        <v>0</v>
      </c>
      <c r="T103">
        <f t="shared" si="2"/>
        <v>24.640000000000004</v>
      </c>
      <c r="U103">
        <v>4</v>
      </c>
      <c r="V103">
        <f t="shared" si="3"/>
        <v>28.640000000000004</v>
      </c>
    </row>
    <row r="104" spans="1:22">
      <c r="A104" s="11">
        <v>40763</v>
      </c>
      <c r="B104">
        <v>84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5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>
        <v>0</v>
      </c>
      <c r="Q104" s="4">
        <v>0</v>
      </c>
      <c r="R104" s="4">
        <v>0</v>
      </c>
      <c r="S104" s="4">
        <v>0</v>
      </c>
      <c r="T104">
        <f t="shared" si="2"/>
        <v>90</v>
      </c>
      <c r="U104">
        <v>70</v>
      </c>
      <c r="V104">
        <f t="shared" si="3"/>
        <v>160</v>
      </c>
    </row>
    <row r="105" spans="1:22">
      <c r="A105" s="11">
        <v>40764</v>
      </c>
      <c r="B105">
        <v>61</v>
      </c>
      <c r="C105">
        <v>0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3</v>
      </c>
      <c r="J105" s="4">
        <v>0</v>
      </c>
      <c r="K105" s="4">
        <v>0</v>
      </c>
      <c r="L105" s="4">
        <v>9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>
        <f t="shared" si="2"/>
        <v>73</v>
      </c>
      <c r="U105">
        <v>51</v>
      </c>
      <c r="V105">
        <f t="shared" si="3"/>
        <v>124</v>
      </c>
    </row>
    <row r="106" spans="1:22">
      <c r="A106" s="11">
        <v>40765</v>
      </c>
      <c r="B106">
        <v>20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2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>
        <f t="shared" si="2"/>
        <v>22</v>
      </c>
      <c r="U106">
        <v>6</v>
      </c>
      <c r="V106">
        <f t="shared" si="3"/>
        <v>28</v>
      </c>
    </row>
    <row r="107" spans="1:22">
      <c r="A107" s="11">
        <v>40766</v>
      </c>
      <c r="B107">
        <v>44</v>
      </c>
      <c r="C107">
        <v>1</v>
      </c>
      <c r="D107">
        <v>0</v>
      </c>
      <c r="E107">
        <v>1</v>
      </c>
      <c r="F107">
        <v>0</v>
      </c>
      <c r="G107">
        <v>0</v>
      </c>
      <c r="H107" s="4">
        <v>0</v>
      </c>
      <c r="I107" s="4">
        <v>7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>
        <f t="shared" si="2"/>
        <v>54</v>
      </c>
      <c r="U107">
        <v>18</v>
      </c>
      <c r="V107">
        <f t="shared" si="3"/>
        <v>72</v>
      </c>
    </row>
    <row r="108" spans="1:22">
      <c r="A108" s="11">
        <v>40767</v>
      </c>
      <c r="B108">
        <v>15.33</v>
      </c>
      <c r="C108">
        <v>0</v>
      </c>
      <c r="D108">
        <v>0</v>
      </c>
      <c r="E108">
        <v>0</v>
      </c>
      <c r="F108">
        <v>0</v>
      </c>
      <c r="G108">
        <v>0</v>
      </c>
      <c r="H108" s="1">
        <v>0</v>
      </c>
      <c r="I108" s="4">
        <v>1.33</v>
      </c>
      <c r="J108" s="4">
        <v>0</v>
      </c>
      <c r="K108" s="4">
        <v>0</v>
      </c>
      <c r="L108" s="4">
        <v>0.33</v>
      </c>
      <c r="M108" s="4">
        <v>0</v>
      </c>
      <c r="N108" s="1">
        <v>0</v>
      </c>
      <c r="O108" s="4">
        <v>0.33</v>
      </c>
      <c r="P108" s="4">
        <v>0</v>
      </c>
      <c r="Q108" s="1">
        <v>0</v>
      </c>
      <c r="R108" s="4">
        <v>0</v>
      </c>
      <c r="S108" s="4">
        <v>0</v>
      </c>
      <c r="T108">
        <f>SUM(B108:S108)</f>
        <v>17.319999999999997</v>
      </c>
      <c r="U108">
        <v>3.33</v>
      </c>
      <c r="V108">
        <f t="shared" si="3"/>
        <v>20.65</v>
      </c>
    </row>
    <row r="109" spans="1:22">
      <c r="A109" s="11">
        <v>40768</v>
      </c>
      <c r="B109">
        <v>15.33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v>0</v>
      </c>
      <c r="I109" s="4">
        <v>1.33</v>
      </c>
      <c r="J109" s="4">
        <v>0</v>
      </c>
      <c r="K109" s="4">
        <v>0</v>
      </c>
      <c r="L109" s="4">
        <v>0.33</v>
      </c>
      <c r="M109" s="4">
        <v>0</v>
      </c>
      <c r="N109" s="1">
        <v>0</v>
      </c>
      <c r="O109" s="4">
        <v>0.33</v>
      </c>
      <c r="P109" s="4">
        <v>0</v>
      </c>
      <c r="Q109" s="1">
        <v>0</v>
      </c>
      <c r="R109" s="4">
        <v>0</v>
      </c>
      <c r="S109" s="4">
        <v>0</v>
      </c>
      <c r="T109">
        <f t="shared" si="2"/>
        <v>17.319999999999997</v>
      </c>
      <c r="U109">
        <v>3.33</v>
      </c>
      <c r="V109">
        <f t="shared" si="3"/>
        <v>20.65</v>
      </c>
    </row>
    <row r="110" spans="1:22">
      <c r="A110" s="11">
        <v>40769</v>
      </c>
      <c r="B110">
        <v>15.33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v>0</v>
      </c>
      <c r="I110" s="4">
        <v>1.33</v>
      </c>
      <c r="J110" s="4">
        <v>0</v>
      </c>
      <c r="K110" s="4">
        <v>0</v>
      </c>
      <c r="L110" s="4">
        <v>0.33</v>
      </c>
      <c r="M110" s="4">
        <v>0</v>
      </c>
      <c r="N110" s="1">
        <v>0</v>
      </c>
      <c r="O110" s="4">
        <v>0.33</v>
      </c>
      <c r="P110" s="4">
        <v>0</v>
      </c>
      <c r="Q110" s="1">
        <v>0</v>
      </c>
      <c r="R110" s="4">
        <v>0</v>
      </c>
      <c r="S110" s="4">
        <v>0</v>
      </c>
      <c r="T110">
        <f t="shared" si="2"/>
        <v>17.319999999999997</v>
      </c>
      <c r="U110">
        <v>3.33</v>
      </c>
      <c r="V110">
        <f t="shared" si="3"/>
        <v>20.65</v>
      </c>
    </row>
    <row r="111" spans="1:22">
      <c r="A111" s="11">
        <v>40770</v>
      </c>
      <c r="B111">
        <v>10</v>
      </c>
      <c r="C111">
        <v>0</v>
      </c>
      <c r="D111">
        <v>0</v>
      </c>
      <c r="E111">
        <v>0</v>
      </c>
      <c r="F111">
        <v>0</v>
      </c>
      <c r="G111">
        <v>0</v>
      </c>
      <c r="H111" s="4">
        <v>0</v>
      </c>
      <c r="I111" s="4">
        <v>2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>
        <f t="shared" si="2"/>
        <v>12</v>
      </c>
      <c r="U111">
        <v>9</v>
      </c>
      <c r="V111">
        <f t="shared" si="3"/>
        <v>21</v>
      </c>
    </row>
    <row r="112" spans="1:22">
      <c r="A112" s="11">
        <v>40771</v>
      </c>
      <c r="B112">
        <v>65</v>
      </c>
      <c r="C112">
        <v>0</v>
      </c>
      <c r="D112">
        <v>0</v>
      </c>
      <c r="E112">
        <v>0</v>
      </c>
      <c r="F112">
        <v>0</v>
      </c>
      <c r="G112">
        <v>0</v>
      </c>
      <c r="H112" s="4">
        <v>0</v>
      </c>
      <c r="I112" s="4">
        <v>12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>
        <f t="shared" si="2"/>
        <v>78</v>
      </c>
      <c r="U112">
        <v>5</v>
      </c>
      <c r="V112">
        <f t="shared" si="3"/>
        <v>83</v>
      </c>
    </row>
    <row r="113" spans="1:22">
      <c r="A113" s="11">
        <v>40772</v>
      </c>
      <c r="B113">
        <v>38</v>
      </c>
      <c r="C113">
        <v>0</v>
      </c>
      <c r="D113">
        <v>0</v>
      </c>
      <c r="E113">
        <v>0</v>
      </c>
      <c r="F113">
        <v>0</v>
      </c>
      <c r="G113">
        <v>0</v>
      </c>
      <c r="H113" s="4">
        <v>0</v>
      </c>
      <c r="I113" s="4">
        <v>8</v>
      </c>
      <c r="J113" s="4">
        <v>0</v>
      </c>
      <c r="K113" s="4">
        <v>0</v>
      </c>
      <c r="L113" s="4">
        <v>2</v>
      </c>
      <c r="M113" s="4">
        <v>0</v>
      </c>
      <c r="N113" s="4">
        <v>0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>
        <f t="shared" si="2"/>
        <v>49</v>
      </c>
      <c r="U113">
        <v>17</v>
      </c>
      <c r="V113">
        <f t="shared" si="3"/>
        <v>66</v>
      </c>
    </row>
    <row r="114" spans="1:22">
      <c r="A114" s="11">
        <v>40773</v>
      </c>
      <c r="B114" t="s">
        <v>31</v>
      </c>
      <c r="C114" t="s">
        <v>31</v>
      </c>
      <c r="D114" t="s">
        <v>31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>
        <f t="shared" si="2"/>
        <v>0</v>
      </c>
      <c r="U114">
        <v>0</v>
      </c>
      <c r="V114">
        <f t="shared" si="3"/>
        <v>0</v>
      </c>
    </row>
    <row r="115" spans="1:22">
      <c r="A115" s="11">
        <v>40774</v>
      </c>
      <c r="B115">
        <v>22</v>
      </c>
      <c r="C115">
        <v>0</v>
      </c>
      <c r="D115">
        <v>0</v>
      </c>
      <c r="E115">
        <v>0</v>
      </c>
      <c r="F115">
        <v>0</v>
      </c>
      <c r="G115">
        <v>0</v>
      </c>
      <c r="H115" s="1">
        <v>0</v>
      </c>
      <c r="I115" s="4">
        <v>10.67</v>
      </c>
      <c r="J115" s="4">
        <v>0</v>
      </c>
      <c r="K115" s="4">
        <v>0</v>
      </c>
      <c r="L115" s="4">
        <v>1.33</v>
      </c>
      <c r="M115" s="4">
        <v>0</v>
      </c>
      <c r="N115" s="1">
        <v>0</v>
      </c>
      <c r="O115" s="4">
        <v>7</v>
      </c>
      <c r="P115" s="4">
        <v>0</v>
      </c>
      <c r="Q115" s="1">
        <v>0</v>
      </c>
      <c r="R115" s="4">
        <v>0</v>
      </c>
      <c r="S115" s="4">
        <v>0</v>
      </c>
      <c r="T115">
        <f t="shared" si="2"/>
        <v>41</v>
      </c>
      <c r="U115">
        <v>12</v>
      </c>
      <c r="V115">
        <f t="shared" si="3"/>
        <v>53</v>
      </c>
    </row>
    <row r="116" spans="1:22">
      <c r="A116" s="11">
        <v>40775</v>
      </c>
      <c r="B116">
        <v>22</v>
      </c>
      <c r="C116">
        <v>0</v>
      </c>
      <c r="D116">
        <v>0</v>
      </c>
      <c r="E116">
        <v>0</v>
      </c>
      <c r="F116">
        <v>0</v>
      </c>
      <c r="G116">
        <v>0</v>
      </c>
      <c r="H116" s="1">
        <v>0</v>
      </c>
      <c r="I116" s="4">
        <v>10.67</v>
      </c>
      <c r="J116" s="4">
        <v>0</v>
      </c>
      <c r="K116" s="4">
        <v>0</v>
      </c>
      <c r="L116" s="4">
        <v>1.33</v>
      </c>
      <c r="M116" s="4">
        <v>0</v>
      </c>
      <c r="N116" s="1">
        <v>0</v>
      </c>
      <c r="O116" s="4">
        <v>7</v>
      </c>
      <c r="P116" s="4">
        <v>0</v>
      </c>
      <c r="Q116" s="1">
        <v>0</v>
      </c>
      <c r="R116" s="4">
        <v>0</v>
      </c>
      <c r="S116" s="4">
        <v>0</v>
      </c>
      <c r="T116">
        <f t="shared" si="2"/>
        <v>41</v>
      </c>
      <c r="U116">
        <v>12</v>
      </c>
      <c r="V116">
        <f t="shared" si="3"/>
        <v>53</v>
      </c>
    </row>
    <row r="117" spans="1:22">
      <c r="A117" s="11">
        <v>40776</v>
      </c>
      <c r="B117">
        <v>22</v>
      </c>
      <c r="C117">
        <v>0</v>
      </c>
      <c r="D117">
        <v>0</v>
      </c>
      <c r="E117">
        <v>0</v>
      </c>
      <c r="F117">
        <v>0</v>
      </c>
      <c r="G117">
        <v>0</v>
      </c>
      <c r="H117" s="1">
        <v>0</v>
      </c>
      <c r="I117" s="4">
        <v>10.67</v>
      </c>
      <c r="J117" s="4">
        <v>0</v>
      </c>
      <c r="K117" s="4">
        <v>0</v>
      </c>
      <c r="L117" s="4">
        <v>1.33</v>
      </c>
      <c r="M117" s="4">
        <v>0</v>
      </c>
      <c r="N117" s="1">
        <v>0</v>
      </c>
      <c r="O117" s="4">
        <v>7</v>
      </c>
      <c r="P117" s="4">
        <v>0</v>
      </c>
      <c r="Q117" s="1">
        <v>0</v>
      </c>
      <c r="R117" s="4">
        <v>0</v>
      </c>
      <c r="S117" s="4">
        <v>0</v>
      </c>
      <c r="T117">
        <f t="shared" si="2"/>
        <v>41</v>
      </c>
      <c r="U117">
        <v>12</v>
      </c>
      <c r="V117">
        <f t="shared" si="3"/>
        <v>53</v>
      </c>
    </row>
    <row r="118" spans="1:22">
      <c r="A118" s="11">
        <v>40777</v>
      </c>
      <c r="B118">
        <v>30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v>0</v>
      </c>
      <c r="I118" s="4">
        <v>2</v>
      </c>
      <c r="J118" s="4">
        <v>0</v>
      </c>
      <c r="K118" s="4">
        <v>0</v>
      </c>
      <c r="L118" s="4">
        <v>0</v>
      </c>
      <c r="M118" s="4">
        <v>1</v>
      </c>
      <c r="N118" s="1">
        <v>0</v>
      </c>
      <c r="O118" s="4">
        <v>1</v>
      </c>
      <c r="P118" s="4">
        <v>0</v>
      </c>
      <c r="Q118" s="1">
        <v>0</v>
      </c>
      <c r="R118" s="4">
        <v>0</v>
      </c>
      <c r="S118" s="4">
        <v>0</v>
      </c>
      <c r="T118">
        <f t="shared" si="2"/>
        <v>34</v>
      </c>
      <c r="U118">
        <v>2</v>
      </c>
      <c r="V118">
        <f t="shared" si="3"/>
        <v>36</v>
      </c>
    </row>
    <row r="119" spans="1:22">
      <c r="A119" s="11">
        <v>40778</v>
      </c>
      <c r="B119">
        <v>82</v>
      </c>
      <c r="C119">
        <v>2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20</v>
      </c>
      <c r="J119" s="4">
        <v>0</v>
      </c>
      <c r="K119" s="4">
        <v>0</v>
      </c>
      <c r="L119" s="4">
        <v>0</v>
      </c>
      <c r="M119" s="4">
        <v>3</v>
      </c>
      <c r="N119" s="1">
        <v>0</v>
      </c>
      <c r="O119" s="4">
        <v>33</v>
      </c>
      <c r="P119" s="4">
        <v>0</v>
      </c>
      <c r="Q119" s="1">
        <v>0</v>
      </c>
      <c r="R119" s="4">
        <v>0</v>
      </c>
      <c r="S119" s="4">
        <v>0</v>
      </c>
      <c r="T119">
        <f t="shared" si="2"/>
        <v>140</v>
      </c>
      <c r="U119">
        <v>9</v>
      </c>
      <c r="V119">
        <f t="shared" si="3"/>
        <v>149</v>
      </c>
    </row>
    <row r="120" spans="1:22">
      <c r="A120" s="11">
        <v>40779</v>
      </c>
      <c r="B120">
        <v>26</v>
      </c>
      <c r="C120">
        <v>0</v>
      </c>
      <c r="D120">
        <v>0</v>
      </c>
      <c r="E120">
        <v>0</v>
      </c>
      <c r="F120">
        <v>0</v>
      </c>
      <c r="G120">
        <v>0</v>
      </c>
      <c r="H120" s="12">
        <v>0</v>
      </c>
      <c r="I120" s="4">
        <v>2</v>
      </c>
      <c r="J120" s="4">
        <v>0</v>
      </c>
      <c r="K120" s="4">
        <v>0</v>
      </c>
      <c r="L120" s="4">
        <v>0</v>
      </c>
      <c r="M120" s="4">
        <v>0</v>
      </c>
      <c r="N120" s="12">
        <v>0</v>
      </c>
      <c r="O120" s="4">
        <v>24</v>
      </c>
      <c r="P120" s="4">
        <v>0</v>
      </c>
      <c r="Q120" s="12">
        <v>0</v>
      </c>
      <c r="R120" s="4">
        <v>0</v>
      </c>
      <c r="S120" s="4">
        <v>0</v>
      </c>
      <c r="T120">
        <f t="shared" si="2"/>
        <v>52</v>
      </c>
      <c r="U120">
        <v>7</v>
      </c>
      <c r="V120">
        <f t="shared" si="3"/>
        <v>59</v>
      </c>
    </row>
    <row r="121" spans="1:22">
      <c r="A121" s="11">
        <v>40780</v>
      </c>
      <c r="B121">
        <v>20</v>
      </c>
      <c r="C121">
        <v>0</v>
      </c>
      <c r="D121">
        <v>0</v>
      </c>
      <c r="E121">
        <v>0</v>
      </c>
      <c r="F121">
        <v>0</v>
      </c>
      <c r="G121">
        <v>0</v>
      </c>
      <c r="H121" s="12">
        <v>0</v>
      </c>
      <c r="I121" s="4">
        <v>4</v>
      </c>
      <c r="J121" s="4">
        <v>0</v>
      </c>
      <c r="K121" s="4">
        <v>0</v>
      </c>
      <c r="L121" s="4">
        <v>0</v>
      </c>
      <c r="M121" s="4">
        <v>0</v>
      </c>
      <c r="N121" s="12">
        <v>0</v>
      </c>
      <c r="O121" s="4">
        <v>19</v>
      </c>
      <c r="P121" s="4">
        <v>0</v>
      </c>
      <c r="Q121" s="12">
        <v>0</v>
      </c>
      <c r="R121" s="4">
        <v>0</v>
      </c>
      <c r="S121" s="4">
        <v>0</v>
      </c>
      <c r="T121">
        <f t="shared" si="2"/>
        <v>43</v>
      </c>
      <c r="U121">
        <v>3</v>
      </c>
      <c r="V121">
        <f t="shared" si="3"/>
        <v>46</v>
      </c>
    </row>
    <row r="122" spans="1:22">
      <c r="A122" s="11">
        <v>40781</v>
      </c>
      <c r="B122">
        <v>27</v>
      </c>
      <c r="C122">
        <v>0.33</v>
      </c>
      <c r="D122">
        <v>0</v>
      </c>
      <c r="E122">
        <v>0</v>
      </c>
      <c r="F122">
        <v>0</v>
      </c>
      <c r="G122">
        <v>0</v>
      </c>
      <c r="H122" s="12">
        <v>0</v>
      </c>
      <c r="I122" s="4">
        <v>2</v>
      </c>
      <c r="J122" s="4">
        <v>1.33</v>
      </c>
      <c r="K122" s="4">
        <v>0</v>
      </c>
      <c r="L122" s="4">
        <v>0.33</v>
      </c>
      <c r="M122" s="4">
        <v>0</v>
      </c>
      <c r="N122" s="12">
        <v>0</v>
      </c>
      <c r="O122" s="4">
        <v>3</v>
      </c>
      <c r="P122" s="4">
        <v>0</v>
      </c>
      <c r="Q122" s="12">
        <v>0</v>
      </c>
      <c r="R122" s="4">
        <v>0</v>
      </c>
      <c r="S122" s="4">
        <v>0</v>
      </c>
      <c r="T122">
        <f t="shared" si="2"/>
        <v>33.989999999999995</v>
      </c>
      <c r="U122">
        <v>4.66</v>
      </c>
      <c r="V122">
        <f t="shared" si="3"/>
        <v>38.649999999999991</v>
      </c>
    </row>
    <row r="123" spans="1:22">
      <c r="A123" s="11">
        <v>40782</v>
      </c>
      <c r="B123">
        <v>27</v>
      </c>
      <c r="C123">
        <v>0.33</v>
      </c>
      <c r="D123">
        <v>0</v>
      </c>
      <c r="E123">
        <v>0</v>
      </c>
      <c r="F123">
        <v>0</v>
      </c>
      <c r="G123">
        <v>0</v>
      </c>
      <c r="H123" s="12">
        <v>0</v>
      </c>
      <c r="I123" s="4">
        <v>2</v>
      </c>
      <c r="J123" s="4">
        <v>1.33</v>
      </c>
      <c r="K123" s="4">
        <v>0</v>
      </c>
      <c r="L123" s="4">
        <v>0.33</v>
      </c>
      <c r="M123" s="4">
        <v>0</v>
      </c>
      <c r="N123" s="12">
        <v>0</v>
      </c>
      <c r="O123" s="4">
        <v>3</v>
      </c>
      <c r="P123" s="4">
        <v>0</v>
      </c>
      <c r="Q123" s="12">
        <v>0</v>
      </c>
      <c r="R123" s="4">
        <v>0</v>
      </c>
      <c r="S123" s="4">
        <v>0</v>
      </c>
      <c r="T123">
        <f t="shared" si="2"/>
        <v>33.989999999999995</v>
      </c>
      <c r="U123">
        <v>4.66</v>
      </c>
      <c r="V123">
        <f t="shared" si="3"/>
        <v>38.649999999999991</v>
      </c>
    </row>
    <row r="124" spans="1:22">
      <c r="A124" s="11">
        <v>40783</v>
      </c>
      <c r="B124">
        <v>27</v>
      </c>
      <c r="C124">
        <v>0.33</v>
      </c>
      <c r="D124">
        <v>0</v>
      </c>
      <c r="E124">
        <v>0</v>
      </c>
      <c r="F124">
        <v>0</v>
      </c>
      <c r="G124">
        <v>0</v>
      </c>
      <c r="H124" s="12">
        <v>0</v>
      </c>
      <c r="I124" s="4">
        <v>2</v>
      </c>
      <c r="J124" s="4">
        <v>1.33</v>
      </c>
      <c r="K124" s="4">
        <v>0</v>
      </c>
      <c r="L124" s="4">
        <v>0.33</v>
      </c>
      <c r="M124" s="4">
        <v>0</v>
      </c>
      <c r="N124" s="12">
        <v>0</v>
      </c>
      <c r="O124" s="4">
        <v>3</v>
      </c>
      <c r="P124" s="4">
        <v>0</v>
      </c>
      <c r="Q124" s="12">
        <v>0</v>
      </c>
      <c r="R124" s="4">
        <v>0</v>
      </c>
      <c r="S124" s="4">
        <v>0</v>
      </c>
      <c r="T124">
        <f t="shared" si="2"/>
        <v>33.989999999999995</v>
      </c>
      <c r="U124">
        <v>4.66</v>
      </c>
      <c r="V124">
        <f t="shared" si="3"/>
        <v>38.649999999999991</v>
      </c>
    </row>
    <row r="125" spans="1:22">
      <c r="A125" s="11">
        <v>40784</v>
      </c>
      <c r="B125">
        <v>7</v>
      </c>
      <c r="C125">
        <v>0</v>
      </c>
      <c r="D125">
        <v>0</v>
      </c>
      <c r="E125">
        <v>0</v>
      </c>
      <c r="F125">
        <v>0</v>
      </c>
      <c r="G125">
        <v>0</v>
      </c>
      <c r="H125" s="12">
        <v>0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12">
        <v>0</v>
      </c>
      <c r="O125" s="4">
        <v>6</v>
      </c>
      <c r="P125" s="4">
        <v>0</v>
      </c>
      <c r="Q125" s="12">
        <v>0</v>
      </c>
      <c r="R125" s="4">
        <v>0</v>
      </c>
      <c r="S125" s="4">
        <v>0</v>
      </c>
      <c r="T125">
        <f t="shared" si="2"/>
        <v>14</v>
      </c>
      <c r="U125">
        <v>4</v>
      </c>
      <c r="V125">
        <f t="shared" si="3"/>
        <v>18</v>
      </c>
    </row>
    <row r="126" spans="1:22">
      <c r="A126" s="11">
        <v>40785</v>
      </c>
      <c r="B126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 s="12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12">
        <v>0</v>
      </c>
      <c r="O126" s="4">
        <v>3</v>
      </c>
      <c r="P126" s="4">
        <v>0</v>
      </c>
      <c r="Q126" s="12">
        <v>0</v>
      </c>
      <c r="R126" s="4">
        <v>0</v>
      </c>
      <c r="S126" s="4">
        <v>0</v>
      </c>
      <c r="T126">
        <f t="shared" si="2"/>
        <v>7</v>
      </c>
      <c r="U126">
        <v>0</v>
      </c>
      <c r="V126">
        <f t="shared" si="3"/>
        <v>7</v>
      </c>
    </row>
    <row r="127" spans="1:22">
      <c r="A127" s="11">
        <v>40786</v>
      </c>
      <c r="B127">
        <v>5</v>
      </c>
      <c r="C127">
        <v>0</v>
      </c>
      <c r="D127">
        <v>0</v>
      </c>
      <c r="E127">
        <v>0</v>
      </c>
      <c r="F127">
        <v>0</v>
      </c>
      <c r="G127">
        <v>0</v>
      </c>
      <c r="H127" s="12">
        <v>0</v>
      </c>
      <c r="I127" s="4">
        <v>2</v>
      </c>
      <c r="J127" s="4">
        <v>0</v>
      </c>
      <c r="K127" s="4">
        <v>0</v>
      </c>
      <c r="L127" s="4">
        <v>0</v>
      </c>
      <c r="M127" s="4">
        <v>0</v>
      </c>
      <c r="N127" s="12">
        <v>0</v>
      </c>
      <c r="O127" s="4">
        <v>1</v>
      </c>
      <c r="P127" s="4">
        <v>0</v>
      </c>
      <c r="Q127" s="12">
        <v>0</v>
      </c>
      <c r="R127" s="4">
        <v>0</v>
      </c>
      <c r="S127" s="4">
        <v>0</v>
      </c>
      <c r="T127">
        <f t="shared" si="2"/>
        <v>8</v>
      </c>
      <c r="U127">
        <v>2</v>
      </c>
      <c r="V127">
        <f t="shared" si="3"/>
        <v>10</v>
      </c>
    </row>
    <row r="128" spans="1:22">
      <c r="A128" s="11">
        <v>40787</v>
      </c>
      <c r="B128">
        <v>14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0</v>
      </c>
      <c r="I128" s="4">
        <v>2</v>
      </c>
      <c r="J128" s="4">
        <v>0</v>
      </c>
      <c r="K128" s="4">
        <v>0</v>
      </c>
      <c r="L128" s="4">
        <v>0</v>
      </c>
      <c r="M128" s="4">
        <v>2</v>
      </c>
      <c r="N128" s="1">
        <v>0</v>
      </c>
      <c r="O128" s="4">
        <v>13</v>
      </c>
      <c r="P128" s="4">
        <v>0</v>
      </c>
      <c r="Q128" s="1">
        <v>0</v>
      </c>
      <c r="R128" s="4">
        <v>0</v>
      </c>
      <c r="S128" s="4">
        <v>0</v>
      </c>
      <c r="T128">
        <f t="shared" si="2"/>
        <v>31</v>
      </c>
      <c r="U128">
        <v>12</v>
      </c>
      <c r="V128">
        <f t="shared" si="3"/>
        <v>43</v>
      </c>
    </row>
    <row r="129" spans="1:22">
      <c r="A129" s="11">
        <v>40788</v>
      </c>
      <c r="B129">
        <v>3.25</v>
      </c>
      <c r="C129">
        <v>0</v>
      </c>
      <c r="D129">
        <v>0</v>
      </c>
      <c r="E129">
        <v>0</v>
      </c>
      <c r="F129">
        <v>0</v>
      </c>
      <c r="G129">
        <v>0</v>
      </c>
      <c r="H129" s="1">
        <v>0</v>
      </c>
      <c r="I129" s="4">
        <v>1</v>
      </c>
      <c r="J129" s="4">
        <v>0</v>
      </c>
      <c r="K129" s="4">
        <v>0</v>
      </c>
      <c r="L129" s="4">
        <v>0</v>
      </c>
      <c r="M129" s="4">
        <v>0</v>
      </c>
      <c r="N129" s="1">
        <v>0</v>
      </c>
      <c r="O129" s="4">
        <v>8</v>
      </c>
      <c r="P129" s="4">
        <v>0</v>
      </c>
      <c r="Q129" s="1">
        <v>0</v>
      </c>
      <c r="R129" s="4">
        <v>0</v>
      </c>
      <c r="S129" s="4">
        <v>0</v>
      </c>
      <c r="T129">
        <f t="shared" si="2"/>
        <v>12.25</v>
      </c>
      <c r="U129">
        <v>2</v>
      </c>
      <c r="V129">
        <f t="shared" si="3"/>
        <v>14.25</v>
      </c>
    </row>
    <row r="130" spans="1:22">
      <c r="A130" s="11">
        <v>40789</v>
      </c>
      <c r="B130">
        <v>3.25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1">
        <v>0</v>
      </c>
      <c r="O130" s="4">
        <v>8</v>
      </c>
      <c r="P130" s="4">
        <v>0</v>
      </c>
      <c r="Q130" s="1">
        <v>0</v>
      </c>
      <c r="R130" s="4">
        <v>0</v>
      </c>
      <c r="S130" s="4">
        <v>0</v>
      </c>
      <c r="T130">
        <f t="shared" si="2"/>
        <v>12.25</v>
      </c>
      <c r="U130">
        <v>2</v>
      </c>
      <c r="V130">
        <f t="shared" si="3"/>
        <v>14.25</v>
      </c>
    </row>
    <row r="131" spans="1:22">
      <c r="A131" s="11">
        <v>40790</v>
      </c>
      <c r="B131">
        <v>3.25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v>0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1">
        <v>0</v>
      </c>
      <c r="O131" s="4">
        <v>8</v>
      </c>
      <c r="P131" s="4">
        <v>0</v>
      </c>
      <c r="Q131" s="1">
        <v>0</v>
      </c>
      <c r="R131" s="4">
        <v>0</v>
      </c>
      <c r="S131" s="4">
        <v>0</v>
      </c>
      <c r="T131">
        <f t="shared" si="2"/>
        <v>12.25</v>
      </c>
      <c r="U131">
        <v>2</v>
      </c>
      <c r="V131">
        <f t="shared" si="3"/>
        <v>14.25</v>
      </c>
    </row>
    <row r="132" spans="1:22">
      <c r="A132" s="11">
        <v>40791</v>
      </c>
      <c r="B132">
        <v>3.25</v>
      </c>
      <c r="C132">
        <v>0</v>
      </c>
      <c r="D132">
        <v>0</v>
      </c>
      <c r="E132">
        <v>0</v>
      </c>
      <c r="F132">
        <v>0</v>
      </c>
      <c r="G132">
        <v>0</v>
      </c>
      <c r="H132" s="1">
        <v>0</v>
      </c>
      <c r="I132" s="4">
        <v>1</v>
      </c>
      <c r="J132" s="4">
        <v>0</v>
      </c>
      <c r="K132" s="4">
        <v>0</v>
      </c>
      <c r="L132" s="4">
        <v>0</v>
      </c>
      <c r="M132" s="4">
        <v>0</v>
      </c>
      <c r="N132" s="1">
        <v>0</v>
      </c>
      <c r="O132" s="4">
        <v>8</v>
      </c>
      <c r="P132" s="4">
        <v>0</v>
      </c>
      <c r="Q132" s="1">
        <v>0</v>
      </c>
      <c r="R132" s="4">
        <v>0</v>
      </c>
      <c r="S132" s="4">
        <v>0</v>
      </c>
      <c r="T132">
        <f t="shared" si="2"/>
        <v>12.25</v>
      </c>
      <c r="U132">
        <v>2</v>
      </c>
      <c r="V132">
        <f t="shared" si="3"/>
        <v>14.25</v>
      </c>
    </row>
    <row r="133" spans="1:22">
      <c r="A133" s="11">
        <v>40792</v>
      </c>
      <c r="B133">
        <v>6</v>
      </c>
      <c r="C133">
        <v>0</v>
      </c>
      <c r="D133">
        <v>0</v>
      </c>
      <c r="E133">
        <v>0</v>
      </c>
      <c r="F133">
        <v>0</v>
      </c>
      <c r="G133">
        <v>0</v>
      </c>
      <c r="H133" s="1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1">
        <v>0</v>
      </c>
      <c r="O133" s="4">
        <v>7</v>
      </c>
      <c r="P133" s="4">
        <v>0</v>
      </c>
      <c r="Q133" s="1">
        <v>0</v>
      </c>
      <c r="R133" s="4">
        <v>0</v>
      </c>
      <c r="S133" s="4">
        <v>0</v>
      </c>
      <c r="T133">
        <f t="shared" si="2"/>
        <v>13</v>
      </c>
      <c r="U133">
        <v>11</v>
      </c>
      <c r="V133">
        <f t="shared" si="3"/>
        <v>24</v>
      </c>
    </row>
    <row r="134" spans="1:22">
      <c r="A134" s="11">
        <v>40793</v>
      </c>
      <c r="B134">
        <v>7</v>
      </c>
      <c r="C134">
        <v>0</v>
      </c>
      <c r="D134">
        <v>0</v>
      </c>
      <c r="E134">
        <v>0</v>
      </c>
      <c r="F134">
        <v>0</v>
      </c>
      <c r="G134">
        <v>0</v>
      </c>
      <c r="H134" s="1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1">
        <v>0</v>
      </c>
      <c r="O134" s="4">
        <v>0</v>
      </c>
      <c r="P134" s="4">
        <v>0</v>
      </c>
      <c r="Q134" s="1">
        <v>0</v>
      </c>
      <c r="R134" s="4">
        <v>0</v>
      </c>
      <c r="S134" s="4">
        <v>0</v>
      </c>
      <c r="T134">
        <f t="shared" si="2"/>
        <v>7</v>
      </c>
      <c r="U134">
        <v>2</v>
      </c>
      <c r="V134">
        <f t="shared" si="3"/>
        <v>9</v>
      </c>
    </row>
    <row r="135" spans="1:22">
      <c r="A135" s="11">
        <v>40794</v>
      </c>
      <c r="B135">
        <v>8</v>
      </c>
      <c r="C135">
        <v>0</v>
      </c>
      <c r="D135">
        <v>0</v>
      </c>
      <c r="E135">
        <v>0</v>
      </c>
      <c r="F135">
        <v>0</v>
      </c>
      <c r="G135">
        <v>0</v>
      </c>
      <c r="H135" s="1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1">
        <v>0</v>
      </c>
      <c r="O135" s="4">
        <v>0</v>
      </c>
      <c r="P135" s="4">
        <v>0</v>
      </c>
      <c r="Q135" s="1">
        <v>0</v>
      </c>
      <c r="R135" s="4">
        <v>0</v>
      </c>
      <c r="S135" s="4">
        <v>0</v>
      </c>
      <c r="T135">
        <f t="shared" si="2"/>
        <v>8</v>
      </c>
      <c r="U135">
        <v>3</v>
      </c>
      <c r="V135">
        <f t="shared" si="3"/>
        <v>11</v>
      </c>
    </row>
    <row r="136" spans="1:22">
      <c r="A136" s="11">
        <v>40795</v>
      </c>
      <c r="B136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 s="1">
        <v>0</v>
      </c>
      <c r="I136" s="4">
        <v>0.33</v>
      </c>
      <c r="J136" s="4">
        <v>0</v>
      </c>
      <c r="K136" s="4">
        <v>0</v>
      </c>
      <c r="L136" s="4">
        <v>0</v>
      </c>
      <c r="M136" s="4">
        <v>0</v>
      </c>
      <c r="N136" s="1">
        <v>0</v>
      </c>
      <c r="O136" s="4">
        <v>3.33</v>
      </c>
      <c r="P136" s="4">
        <v>0</v>
      </c>
      <c r="Q136" s="1">
        <v>0</v>
      </c>
      <c r="R136" s="4">
        <v>0</v>
      </c>
      <c r="S136" s="4">
        <v>0</v>
      </c>
      <c r="T136">
        <f t="shared" si="2"/>
        <v>7.66</v>
      </c>
      <c r="U136">
        <v>4.33</v>
      </c>
      <c r="V136">
        <f t="shared" si="3"/>
        <v>11.99</v>
      </c>
    </row>
    <row r="137" spans="1:22">
      <c r="A137" s="11">
        <v>40796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 s="1">
        <v>0</v>
      </c>
      <c r="I137" s="4">
        <v>0.33</v>
      </c>
      <c r="J137" s="4">
        <v>0</v>
      </c>
      <c r="K137" s="4">
        <v>0</v>
      </c>
      <c r="L137" s="4">
        <v>0</v>
      </c>
      <c r="M137" s="4">
        <v>0</v>
      </c>
      <c r="N137" s="1">
        <v>0</v>
      </c>
      <c r="O137" s="4">
        <v>3.33</v>
      </c>
      <c r="P137" s="4">
        <v>0</v>
      </c>
      <c r="Q137" s="1">
        <v>0</v>
      </c>
      <c r="R137" s="4">
        <v>0</v>
      </c>
      <c r="S137" s="4">
        <v>0</v>
      </c>
      <c r="T137">
        <f t="shared" ref="T137:T156" si="4">SUM(B137:S137)</f>
        <v>7.66</v>
      </c>
      <c r="U137">
        <v>4.33</v>
      </c>
      <c r="V137">
        <f t="shared" ref="V137:V156" si="5">SUM(T137:U137)</f>
        <v>11.99</v>
      </c>
    </row>
    <row r="138" spans="1:22">
      <c r="A138" s="11">
        <v>40797</v>
      </c>
      <c r="B138">
        <v>4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v>0</v>
      </c>
      <c r="I138" s="4">
        <v>0.33</v>
      </c>
      <c r="J138" s="4">
        <v>0</v>
      </c>
      <c r="K138" s="4">
        <v>0</v>
      </c>
      <c r="L138" s="4">
        <v>0</v>
      </c>
      <c r="M138" s="4">
        <v>0</v>
      </c>
      <c r="N138" s="1">
        <v>0</v>
      </c>
      <c r="O138" s="4">
        <v>3.33</v>
      </c>
      <c r="P138" s="4">
        <v>0</v>
      </c>
      <c r="Q138" s="1">
        <v>0</v>
      </c>
      <c r="R138" s="4">
        <v>0</v>
      </c>
      <c r="S138" s="4">
        <v>0</v>
      </c>
      <c r="T138">
        <f t="shared" si="4"/>
        <v>7.66</v>
      </c>
      <c r="U138">
        <v>4.33</v>
      </c>
      <c r="V138">
        <f t="shared" si="5"/>
        <v>11.99</v>
      </c>
    </row>
    <row r="139" spans="1:22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1">
        <v>0</v>
      </c>
      <c r="O139" s="4">
        <v>0</v>
      </c>
      <c r="P139" s="4">
        <v>0</v>
      </c>
      <c r="Q139" s="1">
        <v>0</v>
      </c>
      <c r="R139" s="4">
        <v>0</v>
      </c>
      <c r="S139" s="4">
        <v>0</v>
      </c>
      <c r="T139">
        <f t="shared" si="4"/>
        <v>0</v>
      </c>
      <c r="U139">
        <v>1</v>
      </c>
      <c r="V139">
        <f t="shared" si="5"/>
        <v>1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1">
        <v>0</v>
      </c>
      <c r="O140" s="4">
        <v>1</v>
      </c>
      <c r="P140" s="4">
        <v>0</v>
      </c>
      <c r="Q140" s="1">
        <v>0</v>
      </c>
      <c r="R140" s="4">
        <v>0</v>
      </c>
      <c r="S140" s="4">
        <v>0</v>
      </c>
      <c r="T140">
        <f t="shared" si="4"/>
        <v>1</v>
      </c>
      <c r="U140">
        <v>0</v>
      </c>
      <c r="V140">
        <f t="shared" si="5"/>
        <v>1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1">
        <v>0</v>
      </c>
      <c r="O141" s="4">
        <v>0</v>
      </c>
      <c r="P141" s="4">
        <v>0</v>
      </c>
      <c r="Q141" s="1">
        <v>0</v>
      </c>
      <c r="R141" s="4">
        <v>0</v>
      </c>
      <c r="S141" s="4">
        <v>0</v>
      </c>
      <c r="T141">
        <f t="shared" si="4"/>
        <v>0</v>
      </c>
      <c r="U141">
        <v>0</v>
      </c>
      <c r="V141">
        <f t="shared" si="5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f t="shared" si="4"/>
        <v>0</v>
      </c>
      <c r="U142">
        <v>0</v>
      </c>
      <c r="V142">
        <f t="shared" si="5"/>
        <v>0</v>
      </c>
    </row>
    <row r="143" spans="1:22">
      <c r="A143" s="11">
        <v>40802</v>
      </c>
      <c r="H143" s="1"/>
      <c r="N143" s="1"/>
      <c r="Q143" s="1"/>
      <c r="T143">
        <f t="shared" si="4"/>
        <v>0</v>
      </c>
      <c r="U143">
        <v>0</v>
      </c>
      <c r="V143">
        <f t="shared" si="5"/>
        <v>0</v>
      </c>
    </row>
    <row r="144" spans="1:22">
      <c r="A144" s="11">
        <v>40803</v>
      </c>
      <c r="H144" s="1"/>
      <c r="N144" s="1"/>
      <c r="Q144" s="1"/>
      <c r="T144">
        <f t="shared" si="4"/>
        <v>0</v>
      </c>
      <c r="U144">
        <v>0</v>
      </c>
      <c r="V144">
        <f t="shared" si="5"/>
        <v>0</v>
      </c>
    </row>
    <row r="145" spans="1:22">
      <c r="A145" s="11">
        <v>40804</v>
      </c>
      <c r="H145" s="1"/>
      <c r="N145" s="1"/>
      <c r="Q145" s="1"/>
      <c r="T145">
        <f t="shared" si="4"/>
        <v>0</v>
      </c>
      <c r="U145">
        <v>0</v>
      </c>
      <c r="V145">
        <f t="shared" si="5"/>
        <v>0</v>
      </c>
    </row>
    <row r="146" spans="1:22">
      <c r="A146" s="11">
        <v>40805</v>
      </c>
      <c r="H146" s="1"/>
      <c r="N146" s="1"/>
      <c r="Q146" s="1"/>
      <c r="T146">
        <f t="shared" si="4"/>
        <v>0</v>
      </c>
      <c r="U146">
        <v>0</v>
      </c>
      <c r="V146">
        <f t="shared" si="5"/>
        <v>0</v>
      </c>
    </row>
    <row r="147" spans="1:22">
      <c r="A147" s="11">
        <v>40806</v>
      </c>
      <c r="H147" s="1"/>
      <c r="N147" s="1"/>
      <c r="Q147" s="1"/>
      <c r="T147">
        <f t="shared" si="4"/>
        <v>0</v>
      </c>
      <c r="U147">
        <v>0</v>
      </c>
      <c r="V147">
        <f t="shared" si="5"/>
        <v>0</v>
      </c>
    </row>
    <row r="148" spans="1:22">
      <c r="A148" s="11">
        <v>40807</v>
      </c>
      <c r="H148" s="1"/>
      <c r="N148" s="1"/>
      <c r="Q148" s="1"/>
      <c r="T148">
        <f t="shared" si="4"/>
        <v>0</v>
      </c>
      <c r="U148">
        <v>0</v>
      </c>
      <c r="V148">
        <f t="shared" si="5"/>
        <v>0</v>
      </c>
    </row>
    <row r="149" spans="1:22">
      <c r="A149" s="11">
        <v>40808</v>
      </c>
      <c r="H149" s="1"/>
      <c r="N149" s="1"/>
      <c r="Q149" s="1"/>
      <c r="T149">
        <f t="shared" si="4"/>
        <v>0</v>
      </c>
      <c r="U149">
        <v>0</v>
      </c>
      <c r="V149">
        <f t="shared" si="5"/>
        <v>0</v>
      </c>
    </row>
    <row r="150" spans="1:22">
      <c r="A150" s="11">
        <v>40809</v>
      </c>
      <c r="H150" s="1"/>
      <c r="N150" s="1"/>
      <c r="Q150" s="1"/>
      <c r="T150">
        <f t="shared" si="4"/>
        <v>0</v>
      </c>
      <c r="U150">
        <v>0</v>
      </c>
      <c r="V150">
        <f t="shared" si="5"/>
        <v>0</v>
      </c>
    </row>
    <row r="151" spans="1:22">
      <c r="A151" s="11">
        <v>40810</v>
      </c>
      <c r="H151" s="1"/>
      <c r="N151" s="1"/>
      <c r="Q151" s="1"/>
      <c r="T151">
        <f t="shared" si="4"/>
        <v>0</v>
      </c>
      <c r="U151">
        <v>0</v>
      </c>
      <c r="V151">
        <f t="shared" si="5"/>
        <v>0</v>
      </c>
    </row>
    <row r="152" spans="1:22">
      <c r="A152" s="11">
        <v>40811</v>
      </c>
      <c r="H152" s="1"/>
      <c r="N152" s="1"/>
      <c r="Q152" s="1"/>
      <c r="T152">
        <f t="shared" si="4"/>
        <v>0</v>
      </c>
      <c r="U152">
        <v>0</v>
      </c>
      <c r="V152">
        <f t="shared" si="5"/>
        <v>0</v>
      </c>
    </row>
    <row r="153" spans="1:22">
      <c r="A153" s="11">
        <v>40812</v>
      </c>
      <c r="H153" s="1"/>
      <c r="N153" s="1"/>
      <c r="Q153" s="1"/>
      <c r="T153">
        <f t="shared" si="4"/>
        <v>0</v>
      </c>
      <c r="U153">
        <v>0</v>
      </c>
      <c r="V153">
        <f t="shared" si="5"/>
        <v>0</v>
      </c>
    </row>
    <row r="154" spans="1:22">
      <c r="A154" s="11">
        <v>40813</v>
      </c>
      <c r="H154" s="1"/>
      <c r="N154" s="1"/>
      <c r="Q154" s="1"/>
      <c r="T154">
        <f t="shared" si="4"/>
        <v>0</v>
      </c>
      <c r="U154">
        <v>0</v>
      </c>
      <c r="V154">
        <f t="shared" si="5"/>
        <v>0</v>
      </c>
    </row>
    <row r="155" spans="1:22">
      <c r="A155" s="11">
        <v>40814</v>
      </c>
      <c r="H155" s="1"/>
      <c r="N155" s="1"/>
      <c r="Q155" s="1"/>
      <c r="T155">
        <f t="shared" si="4"/>
        <v>0</v>
      </c>
      <c r="U155">
        <v>0</v>
      </c>
      <c r="V155">
        <f t="shared" si="5"/>
        <v>0</v>
      </c>
    </row>
    <row r="156" spans="1:22">
      <c r="A156" s="11">
        <v>40815</v>
      </c>
      <c r="H156" s="1"/>
      <c r="N156" s="1"/>
      <c r="Q156" s="1"/>
      <c r="T156">
        <f t="shared" si="4"/>
        <v>0</v>
      </c>
      <c r="U156">
        <v>0</v>
      </c>
      <c r="V156">
        <f t="shared" si="5"/>
        <v>0</v>
      </c>
    </row>
    <row r="157" spans="1:22">
      <c r="A157" s="11">
        <v>40816</v>
      </c>
      <c r="H157" s="1"/>
      <c r="N157" s="1"/>
      <c r="Q157" s="1"/>
      <c r="T157">
        <f t="shared" ref="T157" si="6">SUM(B157:S157)</f>
        <v>0</v>
      </c>
      <c r="U157">
        <v>0</v>
      </c>
      <c r="V157">
        <f t="shared" ref="V157" si="7">SUM(T157:U157)</f>
        <v>0</v>
      </c>
    </row>
  </sheetData>
  <mergeCells count="11">
    <mergeCell ref="B7:H7"/>
    <mergeCell ref="A1:C1"/>
    <mergeCell ref="A2:C2"/>
    <mergeCell ref="A3:C3"/>
    <mergeCell ref="A4:D4"/>
    <mergeCell ref="A5:C5"/>
    <mergeCell ref="I7:N7"/>
    <mergeCell ref="O7:Q7"/>
    <mergeCell ref="R7:S7"/>
    <mergeCell ref="T7:T8"/>
    <mergeCell ref="V7:V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W165"/>
  <sheetViews>
    <sheetView zoomScale="70" zoomScaleNormal="70" workbookViewId="0">
      <pane xSplit="22" ySplit="8" topLeftCell="W98" activePane="bottomRight" state="frozen"/>
      <selection pane="bottomLeft" activeCell="A9" sqref="A9"/>
      <selection pane="topRight" activeCell="W1" sqref="W1"/>
      <selection pane="bottomRight" activeCell="S142" sqref="S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3">
      <c r="A1" s="68" t="s">
        <v>108</v>
      </c>
      <c r="B1" s="68"/>
      <c r="C1" s="68"/>
      <c r="H1" s="1"/>
      <c r="I1"/>
      <c r="N1" s="1"/>
      <c r="O1"/>
      <c r="Q1" s="1"/>
      <c r="R1"/>
      <c r="S1" s="1"/>
      <c r="T1"/>
    </row>
    <row r="2" spans="1:23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3">
      <c r="A3" s="73" t="s">
        <v>109</v>
      </c>
      <c r="B3" s="73"/>
      <c r="C3" s="73"/>
      <c r="E3" s="66" t="s">
        <v>110</v>
      </c>
      <c r="F3" s="66"/>
      <c r="H3" s="1"/>
      <c r="I3"/>
      <c r="N3" s="1"/>
      <c r="O3"/>
      <c r="Q3" s="1"/>
      <c r="R3"/>
      <c r="S3" s="1"/>
      <c r="T3"/>
    </row>
    <row r="4" spans="1:23">
      <c r="A4" s="73" t="s">
        <v>111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3">
      <c r="A5" s="73" t="s">
        <v>112</v>
      </c>
      <c r="B5" s="73"/>
      <c r="C5" s="73"/>
      <c r="H5" s="1"/>
      <c r="I5"/>
      <c r="N5" s="1"/>
      <c r="O5"/>
      <c r="Q5" s="1"/>
      <c r="R5"/>
      <c r="S5" s="1"/>
      <c r="T5"/>
    </row>
    <row r="6" spans="1:23">
      <c r="B6"/>
      <c r="H6" s="1"/>
      <c r="I6"/>
      <c r="N6" s="1"/>
      <c r="O6"/>
      <c r="Q6" s="1"/>
      <c r="R6"/>
      <c r="S6" s="1"/>
      <c r="T6"/>
    </row>
    <row r="7" spans="1:23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3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101</v>
      </c>
      <c r="S8" s="1" t="s">
        <v>65</v>
      </c>
      <c r="T8" s="70"/>
      <c r="V8" s="70"/>
      <c r="W8" t="s">
        <v>102</v>
      </c>
    </row>
    <row r="9" spans="1:23">
      <c r="A9" s="11">
        <v>40668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1">
        <v>0</v>
      </c>
      <c r="O9" s="4">
        <v>6</v>
      </c>
      <c r="P9" s="4">
        <v>0</v>
      </c>
      <c r="Q9" s="1">
        <v>0</v>
      </c>
      <c r="R9" s="4">
        <v>0</v>
      </c>
      <c r="S9" s="1">
        <v>0</v>
      </c>
      <c r="T9" s="63">
        <f t="shared" ref="T9:T72" si="0">SUM(B9:S9)</f>
        <v>6</v>
      </c>
      <c r="U9">
        <v>0</v>
      </c>
      <c r="V9" s="63">
        <f>SUM(T9+U9)</f>
        <v>6</v>
      </c>
    </row>
    <row r="10" spans="1:23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si="0"/>
        <v>0</v>
      </c>
      <c r="U10">
        <v>0</v>
      </c>
      <c r="V10" s="63">
        <f t="shared" ref="V10:V73" si="1">SUM(T10+U10)</f>
        <v>0</v>
      </c>
    </row>
    <row r="11" spans="1:23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3">
        <f t="shared" si="0"/>
        <v>0</v>
      </c>
      <c r="U11">
        <v>0</v>
      </c>
      <c r="V11" s="63">
        <f t="shared" si="1"/>
        <v>0</v>
      </c>
    </row>
    <row r="12" spans="1:23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3">
        <f t="shared" si="0"/>
        <v>0</v>
      </c>
      <c r="U12">
        <v>0</v>
      </c>
      <c r="V12" s="63">
        <f t="shared" si="1"/>
        <v>0</v>
      </c>
    </row>
    <row r="13" spans="1:23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>
        <v>0</v>
      </c>
      <c r="V13" s="63">
        <f t="shared" si="1"/>
        <v>0</v>
      </c>
    </row>
    <row r="14" spans="1:23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>
        <v>0</v>
      </c>
      <c r="V14" s="63">
        <f t="shared" si="1"/>
        <v>0</v>
      </c>
    </row>
    <row r="15" spans="1:23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>
        <v>0</v>
      </c>
      <c r="V15" s="63">
        <f t="shared" si="1"/>
        <v>0</v>
      </c>
    </row>
    <row r="16" spans="1:23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>
        <v>0</v>
      </c>
      <c r="V16" s="63">
        <f t="shared" si="1"/>
        <v>0</v>
      </c>
    </row>
    <row r="17" spans="1:23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>
        <v>0</v>
      </c>
      <c r="V17" s="63">
        <f t="shared" si="1"/>
        <v>0</v>
      </c>
    </row>
    <row r="18" spans="1:23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>
        <v>0</v>
      </c>
      <c r="V18" s="63">
        <f t="shared" si="1"/>
        <v>0</v>
      </c>
    </row>
    <row r="19" spans="1:23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>
        <v>0</v>
      </c>
      <c r="V19" s="63">
        <f t="shared" si="1"/>
        <v>0</v>
      </c>
    </row>
    <row r="20" spans="1:23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>
        <v>0</v>
      </c>
      <c r="V20" s="63">
        <f t="shared" si="1"/>
        <v>0</v>
      </c>
    </row>
    <row r="21" spans="1:23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>
        <v>0</v>
      </c>
      <c r="V21" s="63">
        <f t="shared" si="1"/>
        <v>0</v>
      </c>
    </row>
    <row r="22" spans="1:23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6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6</v>
      </c>
      <c r="U22">
        <v>0</v>
      </c>
      <c r="V22" s="63">
        <f t="shared" si="1"/>
        <v>6</v>
      </c>
    </row>
    <row r="23" spans="1:23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3.75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3.75</v>
      </c>
      <c r="U23">
        <v>0</v>
      </c>
      <c r="V23" s="63">
        <f t="shared" si="1"/>
        <v>3.75</v>
      </c>
      <c r="W23">
        <f>SUM(V23)</f>
        <v>3.75</v>
      </c>
    </row>
    <row r="24" spans="1:23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3.75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3.75</v>
      </c>
      <c r="U24">
        <v>0</v>
      </c>
      <c r="V24" s="63">
        <f t="shared" si="1"/>
        <v>3.75</v>
      </c>
      <c r="W24">
        <f t="shared" ref="W24:W87" si="2">SUM(V24)</f>
        <v>3.75</v>
      </c>
    </row>
    <row r="25" spans="1:23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3.75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3.75</v>
      </c>
      <c r="U25">
        <v>0</v>
      </c>
      <c r="V25" s="63">
        <f t="shared" si="1"/>
        <v>3.75</v>
      </c>
      <c r="W25">
        <f t="shared" si="2"/>
        <v>3.75</v>
      </c>
    </row>
    <row r="26" spans="1:23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3.75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3.75</v>
      </c>
      <c r="U26">
        <v>0</v>
      </c>
      <c r="V26" s="63">
        <f t="shared" si="1"/>
        <v>3.75</v>
      </c>
      <c r="W26">
        <f t="shared" si="2"/>
        <v>3.75</v>
      </c>
    </row>
    <row r="27" spans="1:23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0</v>
      </c>
      <c r="P27" s="4">
        <v>0</v>
      </c>
      <c r="Q27" s="1">
        <v>0</v>
      </c>
      <c r="R27" s="4">
        <v>0</v>
      </c>
      <c r="S27" s="1">
        <v>0</v>
      </c>
      <c r="T27" s="63">
        <f t="shared" si="0"/>
        <v>0</v>
      </c>
      <c r="U27">
        <v>0</v>
      </c>
      <c r="V27" s="63">
        <f>SUM(T27+U27)</f>
        <v>0</v>
      </c>
      <c r="W27">
        <f t="shared" si="2"/>
        <v>0</v>
      </c>
    </row>
    <row r="28" spans="1:23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1">
        <v>0</v>
      </c>
      <c r="O28" s="4">
        <v>1</v>
      </c>
      <c r="P28" s="4">
        <v>0</v>
      </c>
      <c r="Q28" s="1">
        <v>0</v>
      </c>
      <c r="R28" s="4">
        <v>0</v>
      </c>
      <c r="S28" s="1">
        <v>0</v>
      </c>
      <c r="T28" s="63">
        <f t="shared" si="0"/>
        <v>1</v>
      </c>
      <c r="U28">
        <v>0</v>
      </c>
      <c r="V28" s="63">
        <f>SUM(T28+U28)</f>
        <v>1</v>
      </c>
      <c r="W28">
        <f t="shared" si="2"/>
        <v>1</v>
      </c>
    </row>
    <row r="29" spans="1:23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1">
        <v>0</v>
      </c>
      <c r="O29" s="4">
        <v>1</v>
      </c>
      <c r="P29" s="4">
        <v>0</v>
      </c>
      <c r="Q29" s="1">
        <v>0</v>
      </c>
      <c r="R29" s="4">
        <v>0</v>
      </c>
      <c r="S29" s="1">
        <v>0</v>
      </c>
      <c r="T29" s="63">
        <f t="shared" si="0"/>
        <v>1</v>
      </c>
      <c r="U29">
        <v>0</v>
      </c>
      <c r="V29" s="63">
        <f>SUM(T29+U29)</f>
        <v>1</v>
      </c>
      <c r="W29">
        <f t="shared" si="2"/>
        <v>1</v>
      </c>
    </row>
    <row r="30" spans="1:23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1">
        <v>0</v>
      </c>
      <c r="O30" s="4">
        <v>4</v>
      </c>
      <c r="P30" s="4">
        <v>0</v>
      </c>
      <c r="Q30" s="1">
        <v>0</v>
      </c>
      <c r="R30" s="4">
        <v>0</v>
      </c>
      <c r="S30" s="1">
        <v>0</v>
      </c>
      <c r="T30" s="63">
        <f t="shared" si="0"/>
        <v>4</v>
      </c>
      <c r="U30">
        <v>0</v>
      </c>
      <c r="V30" s="63">
        <f>SUM(T30+U30)</f>
        <v>4</v>
      </c>
      <c r="W30">
        <f t="shared" si="2"/>
        <v>4</v>
      </c>
    </row>
    <row r="31" spans="1:23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0.75</v>
      </c>
      <c r="M31" s="4">
        <v>0</v>
      </c>
      <c r="N31" s="1">
        <v>0</v>
      </c>
      <c r="O31" s="4">
        <v>4.75</v>
      </c>
      <c r="P31" s="4">
        <v>0</v>
      </c>
      <c r="Q31" s="1">
        <v>0</v>
      </c>
      <c r="R31" s="4">
        <v>0</v>
      </c>
      <c r="S31" s="1">
        <v>0</v>
      </c>
      <c r="T31" s="63">
        <f t="shared" si="0"/>
        <v>5.5</v>
      </c>
      <c r="U31">
        <v>0.5</v>
      </c>
      <c r="V31" s="63">
        <f t="shared" si="1"/>
        <v>6</v>
      </c>
      <c r="W31">
        <f t="shared" si="2"/>
        <v>6</v>
      </c>
    </row>
    <row r="32" spans="1:23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0.75</v>
      </c>
      <c r="M32" s="4">
        <v>0</v>
      </c>
      <c r="N32" s="1">
        <v>0</v>
      </c>
      <c r="O32" s="4">
        <v>4.75</v>
      </c>
      <c r="P32" s="4">
        <v>0</v>
      </c>
      <c r="Q32" s="1">
        <v>0</v>
      </c>
      <c r="R32" s="4">
        <v>0</v>
      </c>
      <c r="S32" s="1">
        <v>0</v>
      </c>
      <c r="T32" s="63">
        <f t="shared" si="0"/>
        <v>5.5</v>
      </c>
      <c r="U32">
        <v>0.5</v>
      </c>
      <c r="V32" s="63">
        <f t="shared" si="1"/>
        <v>6</v>
      </c>
      <c r="W32">
        <f t="shared" si="2"/>
        <v>6</v>
      </c>
    </row>
    <row r="33" spans="1:23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0.75</v>
      </c>
      <c r="M33" s="4">
        <v>0</v>
      </c>
      <c r="N33" s="1">
        <v>0</v>
      </c>
      <c r="O33" s="4">
        <v>4.75</v>
      </c>
      <c r="P33" s="4">
        <v>0</v>
      </c>
      <c r="Q33" s="1">
        <v>0</v>
      </c>
      <c r="R33" s="4">
        <v>0</v>
      </c>
      <c r="S33" s="1">
        <v>0</v>
      </c>
      <c r="T33" s="63">
        <f t="shared" si="0"/>
        <v>5.5</v>
      </c>
      <c r="U33">
        <v>0.5</v>
      </c>
      <c r="V33" s="63">
        <f t="shared" si="1"/>
        <v>6</v>
      </c>
      <c r="W33">
        <f t="shared" si="2"/>
        <v>6</v>
      </c>
    </row>
    <row r="34" spans="1:23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0.75</v>
      </c>
      <c r="M34" s="4">
        <v>0</v>
      </c>
      <c r="N34" s="1">
        <v>0</v>
      </c>
      <c r="O34" s="4">
        <v>4.75</v>
      </c>
      <c r="P34" s="4">
        <v>0</v>
      </c>
      <c r="Q34" s="1">
        <v>0</v>
      </c>
      <c r="R34" s="4">
        <v>0</v>
      </c>
      <c r="S34" s="1">
        <v>0</v>
      </c>
      <c r="T34" s="63">
        <f t="shared" si="0"/>
        <v>5.5</v>
      </c>
      <c r="U34">
        <v>0.5</v>
      </c>
      <c r="V34" s="63">
        <f t="shared" si="1"/>
        <v>6</v>
      </c>
      <c r="W34">
        <f t="shared" si="2"/>
        <v>6</v>
      </c>
    </row>
    <row r="35" spans="1:23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2</v>
      </c>
      <c r="P35" s="4">
        <v>0</v>
      </c>
      <c r="Q35" s="1">
        <v>0</v>
      </c>
      <c r="R35" s="4">
        <v>0</v>
      </c>
      <c r="S35" s="1">
        <v>0</v>
      </c>
      <c r="T35" s="63">
        <f t="shared" si="0"/>
        <v>2</v>
      </c>
      <c r="U35">
        <v>0</v>
      </c>
      <c r="V35" s="63">
        <f>SUM(T35+U35)</f>
        <v>2</v>
      </c>
      <c r="W35">
        <f t="shared" si="2"/>
        <v>2</v>
      </c>
    </row>
    <row r="36" spans="1:23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4</v>
      </c>
      <c r="P36" s="4">
        <v>0</v>
      </c>
      <c r="Q36" s="1">
        <v>0</v>
      </c>
      <c r="R36" s="4">
        <v>0</v>
      </c>
      <c r="S36" s="1">
        <v>0</v>
      </c>
      <c r="T36" s="63">
        <f t="shared" si="0"/>
        <v>4</v>
      </c>
      <c r="U36">
        <v>2</v>
      </c>
      <c r="V36" s="63">
        <f>SUM(T36+U36)</f>
        <v>6</v>
      </c>
      <c r="W36">
        <f t="shared" si="2"/>
        <v>6</v>
      </c>
    </row>
    <row r="37" spans="1:23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12">
        <v>0</v>
      </c>
      <c r="O37" s="4">
        <v>7</v>
      </c>
      <c r="P37" s="4">
        <v>0</v>
      </c>
      <c r="Q37" s="12">
        <v>0</v>
      </c>
      <c r="R37" s="4">
        <v>0</v>
      </c>
      <c r="S37" s="12">
        <v>0</v>
      </c>
      <c r="T37" s="63">
        <f t="shared" si="0"/>
        <v>8</v>
      </c>
      <c r="U37">
        <v>41</v>
      </c>
      <c r="V37" s="63">
        <f t="shared" si="1"/>
        <v>49</v>
      </c>
      <c r="W37">
        <f t="shared" si="2"/>
        <v>49</v>
      </c>
    </row>
    <row r="38" spans="1:23">
      <c r="A38" s="11">
        <v>40697</v>
      </c>
      <c r="B38">
        <v>3.33</v>
      </c>
      <c r="C38">
        <v>0.67</v>
      </c>
      <c r="D38">
        <v>0</v>
      </c>
      <c r="E38">
        <v>0</v>
      </c>
      <c r="F38">
        <v>0.33</v>
      </c>
      <c r="G38">
        <v>0</v>
      </c>
      <c r="H38" s="12">
        <v>0</v>
      </c>
      <c r="I38" s="4">
        <v>0</v>
      </c>
      <c r="J38" s="4">
        <v>1.67</v>
      </c>
      <c r="K38" s="4">
        <v>0</v>
      </c>
      <c r="L38" s="4">
        <v>0</v>
      </c>
      <c r="M38" s="4">
        <v>0</v>
      </c>
      <c r="N38" s="12">
        <v>0</v>
      </c>
      <c r="O38" s="4">
        <v>64.67</v>
      </c>
      <c r="P38" s="4">
        <v>0</v>
      </c>
      <c r="Q38" s="12">
        <v>0</v>
      </c>
      <c r="R38" s="4">
        <v>0</v>
      </c>
      <c r="S38" s="12">
        <v>0</v>
      </c>
      <c r="T38" s="63">
        <f t="shared" si="0"/>
        <v>70.67</v>
      </c>
      <c r="U38">
        <v>6.67</v>
      </c>
      <c r="V38" s="63">
        <f t="shared" si="1"/>
        <v>77.34</v>
      </c>
      <c r="W38">
        <f t="shared" si="2"/>
        <v>77.34</v>
      </c>
    </row>
    <row r="39" spans="1:23">
      <c r="A39" s="11">
        <v>40698</v>
      </c>
      <c r="B39">
        <v>3.33</v>
      </c>
      <c r="C39">
        <v>0.67</v>
      </c>
      <c r="D39">
        <v>0</v>
      </c>
      <c r="E39">
        <v>0</v>
      </c>
      <c r="F39">
        <v>0.33</v>
      </c>
      <c r="G39">
        <v>0</v>
      </c>
      <c r="H39" s="12">
        <v>0</v>
      </c>
      <c r="I39" s="4">
        <v>0</v>
      </c>
      <c r="J39" s="4">
        <v>1.67</v>
      </c>
      <c r="K39" s="4">
        <v>0</v>
      </c>
      <c r="L39" s="4">
        <v>0</v>
      </c>
      <c r="M39" s="4">
        <v>0</v>
      </c>
      <c r="N39" s="12">
        <v>0</v>
      </c>
      <c r="O39" s="4">
        <v>64.67</v>
      </c>
      <c r="P39" s="4">
        <v>0</v>
      </c>
      <c r="Q39" s="12">
        <v>0</v>
      </c>
      <c r="R39" s="4">
        <v>0</v>
      </c>
      <c r="S39" s="12">
        <v>0</v>
      </c>
      <c r="T39" s="63">
        <f t="shared" si="0"/>
        <v>70.67</v>
      </c>
      <c r="U39">
        <v>6.67</v>
      </c>
      <c r="V39" s="63">
        <f t="shared" si="1"/>
        <v>77.34</v>
      </c>
      <c r="W39">
        <f t="shared" si="2"/>
        <v>77.34</v>
      </c>
    </row>
    <row r="40" spans="1:23">
      <c r="A40" s="11">
        <v>40699</v>
      </c>
      <c r="B40">
        <v>3.33</v>
      </c>
      <c r="C40">
        <v>0.67</v>
      </c>
      <c r="D40">
        <v>0</v>
      </c>
      <c r="E40">
        <v>0</v>
      </c>
      <c r="F40">
        <v>0.33</v>
      </c>
      <c r="G40">
        <v>0</v>
      </c>
      <c r="H40" s="12">
        <v>0</v>
      </c>
      <c r="I40" s="4">
        <v>0</v>
      </c>
      <c r="J40" s="4">
        <v>1.67</v>
      </c>
      <c r="K40" s="4">
        <v>0</v>
      </c>
      <c r="L40" s="4">
        <v>0</v>
      </c>
      <c r="M40" s="4">
        <v>0</v>
      </c>
      <c r="N40" s="12">
        <v>0</v>
      </c>
      <c r="O40" s="4">
        <v>64.67</v>
      </c>
      <c r="P40" s="4">
        <v>0</v>
      </c>
      <c r="Q40" s="12">
        <v>0</v>
      </c>
      <c r="R40" s="4">
        <v>0</v>
      </c>
      <c r="S40" s="12">
        <v>0</v>
      </c>
      <c r="T40" s="63">
        <f t="shared" si="0"/>
        <v>70.67</v>
      </c>
      <c r="U40">
        <v>6.67</v>
      </c>
      <c r="V40" s="63">
        <f t="shared" si="1"/>
        <v>77.34</v>
      </c>
      <c r="W40">
        <f t="shared" si="2"/>
        <v>77.34</v>
      </c>
    </row>
    <row r="41" spans="1:23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2">
        <v>0</v>
      </c>
      <c r="O41" s="4">
        <v>6</v>
      </c>
      <c r="P41" s="4">
        <v>0</v>
      </c>
      <c r="Q41" s="12">
        <v>0</v>
      </c>
      <c r="R41" s="4">
        <v>0</v>
      </c>
      <c r="S41" s="12">
        <v>0</v>
      </c>
      <c r="T41" s="63">
        <f t="shared" si="0"/>
        <v>6</v>
      </c>
      <c r="U41">
        <v>6</v>
      </c>
      <c r="V41" s="63">
        <f t="shared" si="1"/>
        <v>12</v>
      </c>
      <c r="W41">
        <f t="shared" si="2"/>
        <v>12</v>
      </c>
    </row>
    <row r="42" spans="1:23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2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12">
        <v>0</v>
      </c>
      <c r="O42" s="4">
        <v>1</v>
      </c>
      <c r="P42" s="4">
        <v>0</v>
      </c>
      <c r="Q42" s="12">
        <v>0</v>
      </c>
      <c r="R42" s="4">
        <v>0</v>
      </c>
      <c r="S42" s="12">
        <v>0</v>
      </c>
      <c r="T42" s="63">
        <f t="shared" si="0"/>
        <v>1</v>
      </c>
      <c r="U42">
        <v>1</v>
      </c>
      <c r="V42" s="63">
        <f>SUM(T42+U42)</f>
        <v>2</v>
      </c>
      <c r="W42">
        <f t="shared" si="2"/>
        <v>2</v>
      </c>
    </row>
    <row r="43" spans="1:23">
      <c r="A43" s="11">
        <v>40702</v>
      </c>
      <c r="B43" t="s">
        <v>31</v>
      </c>
      <c r="C43" t="s">
        <v>31</v>
      </c>
      <c r="D43" t="s">
        <v>31</v>
      </c>
      <c r="E43" t="s">
        <v>31</v>
      </c>
      <c r="F43" t="s">
        <v>31</v>
      </c>
      <c r="G43" t="s">
        <v>31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T43" s="63">
        <f t="shared" si="0"/>
        <v>0</v>
      </c>
      <c r="U43">
        <v>0</v>
      </c>
      <c r="V43" s="63">
        <f>SUM(T43+U43)</f>
        <v>0</v>
      </c>
      <c r="W43">
        <f t="shared" si="2"/>
        <v>0</v>
      </c>
    </row>
    <row r="44" spans="1:23">
      <c r="A44" s="11">
        <v>40703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R44">
        <v>0</v>
      </c>
      <c r="S44">
        <v>0</v>
      </c>
      <c r="T44" s="63">
        <f t="shared" si="0"/>
        <v>3</v>
      </c>
      <c r="U44">
        <v>4</v>
      </c>
      <c r="V44" s="63">
        <f t="shared" si="1"/>
        <v>7</v>
      </c>
      <c r="W44">
        <f t="shared" si="2"/>
        <v>7</v>
      </c>
    </row>
    <row r="45" spans="1:23">
      <c r="A45" s="11">
        <v>40704</v>
      </c>
      <c r="B45">
        <v>0.33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4">
        <v>0</v>
      </c>
      <c r="J45" s="4">
        <v>0</v>
      </c>
      <c r="K45" s="4">
        <v>0</v>
      </c>
      <c r="L45" s="4">
        <v>0.67</v>
      </c>
      <c r="M45" s="4">
        <v>0</v>
      </c>
      <c r="N45" s="1">
        <v>0</v>
      </c>
      <c r="O45" s="4">
        <v>3.67</v>
      </c>
      <c r="P45" s="4">
        <v>0</v>
      </c>
      <c r="Q45" s="1">
        <v>0</v>
      </c>
      <c r="R45" s="4">
        <v>0</v>
      </c>
      <c r="S45" s="1">
        <v>0</v>
      </c>
      <c r="T45" s="63">
        <f t="shared" si="0"/>
        <v>4.67</v>
      </c>
      <c r="U45">
        <v>2.67</v>
      </c>
      <c r="V45" s="63">
        <f t="shared" si="1"/>
        <v>7.34</v>
      </c>
      <c r="W45">
        <f t="shared" si="2"/>
        <v>7.34</v>
      </c>
    </row>
    <row r="46" spans="1:23">
      <c r="A46" s="11">
        <v>40705</v>
      </c>
      <c r="B46">
        <v>0.33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 s="4">
        <v>0</v>
      </c>
      <c r="J46" s="4">
        <v>0</v>
      </c>
      <c r="K46" s="4">
        <v>0</v>
      </c>
      <c r="L46" s="4">
        <v>0.67</v>
      </c>
      <c r="M46" s="4">
        <v>0</v>
      </c>
      <c r="N46" s="1">
        <v>0</v>
      </c>
      <c r="O46" s="4">
        <v>3.67</v>
      </c>
      <c r="P46" s="4">
        <v>0</v>
      </c>
      <c r="Q46" s="1">
        <v>0</v>
      </c>
      <c r="R46" s="4">
        <v>0</v>
      </c>
      <c r="S46" s="1">
        <v>0</v>
      </c>
      <c r="T46" s="63">
        <f t="shared" si="0"/>
        <v>4.67</v>
      </c>
      <c r="U46">
        <v>2.67</v>
      </c>
      <c r="V46" s="63">
        <f t="shared" si="1"/>
        <v>7.34</v>
      </c>
      <c r="W46">
        <f t="shared" si="2"/>
        <v>7.34</v>
      </c>
    </row>
    <row r="47" spans="1:23">
      <c r="A47" s="11">
        <v>40706</v>
      </c>
      <c r="B47">
        <v>0.33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0</v>
      </c>
      <c r="I47" s="4">
        <v>0</v>
      </c>
      <c r="J47" s="4">
        <v>0</v>
      </c>
      <c r="K47" s="4">
        <v>0</v>
      </c>
      <c r="L47" s="4">
        <v>0.67</v>
      </c>
      <c r="M47" s="4">
        <v>0</v>
      </c>
      <c r="N47" s="1">
        <v>0</v>
      </c>
      <c r="O47" s="4">
        <v>3.67</v>
      </c>
      <c r="P47" s="4">
        <v>0</v>
      </c>
      <c r="Q47" s="1">
        <v>0</v>
      </c>
      <c r="R47" s="4">
        <v>0</v>
      </c>
      <c r="S47" s="1">
        <v>0</v>
      </c>
      <c r="T47" s="63">
        <f t="shared" si="0"/>
        <v>4.67</v>
      </c>
      <c r="U47">
        <v>2.67</v>
      </c>
      <c r="V47" s="63">
        <f t="shared" si="1"/>
        <v>7.34</v>
      </c>
      <c r="W47">
        <f t="shared" si="2"/>
        <v>7.34</v>
      </c>
    </row>
    <row r="48" spans="1:23">
      <c r="A48" s="11">
        <v>40707</v>
      </c>
      <c r="B48">
        <v>4</v>
      </c>
      <c r="C48">
        <v>0</v>
      </c>
      <c r="D48">
        <v>0</v>
      </c>
      <c r="E48">
        <v>0</v>
      </c>
      <c r="F48">
        <v>1</v>
      </c>
      <c r="G48">
        <v>0</v>
      </c>
      <c r="H48" s="4">
        <v>0</v>
      </c>
      <c r="I48" s="4">
        <v>0</v>
      </c>
      <c r="J48" s="4">
        <v>2</v>
      </c>
      <c r="K48" s="4">
        <v>0</v>
      </c>
      <c r="L48" s="4">
        <v>2</v>
      </c>
      <c r="M48" s="4">
        <v>0</v>
      </c>
      <c r="N48" s="4">
        <v>0</v>
      </c>
      <c r="O48" s="4">
        <v>5</v>
      </c>
      <c r="P48" s="4">
        <v>0</v>
      </c>
      <c r="Q48" s="4">
        <v>0</v>
      </c>
      <c r="R48" s="4">
        <v>0</v>
      </c>
      <c r="S48" s="4">
        <v>0</v>
      </c>
      <c r="T48" s="63">
        <f t="shared" si="0"/>
        <v>14</v>
      </c>
      <c r="U48">
        <v>7</v>
      </c>
      <c r="V48" s="63">
        <f t="shared" si="1"/>
        <v>21</v>
      </c>
      <c r="W48">
        <f t="shared" si="2"/>
        <v>21</v>
      </c>
    </row>
    <row r="49" spans="1:23">
      <c r="A49" s="11">
        <v>40708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3</v>
      </c>
      <c r="P49" s="4">
        <v>0</v>
      </c>
      <c r="Q49" s="4">
        <v>0</v>
      </c>
      <c r="R49" s="4">
        <v>0</v>
      </c>
      <c r="S49" s="4">
        <v>0</v>
      </c>
      <c r="T49" s="63">
        <f t="shared" si="0"/>
        <v>4</v>
      </c>
      <c r="U49">
        <v>0</v>
      </c>
      <c r="V49" s="63">
        <f t="shared" si="1"/>
        <v>4</v>
      </c>
      <c r="W49">
        <f t="shared" si="2"/>
        <v>4</v>
      </c>
    </row>
    <row r="50" spans="1:23">
      <c r="A50" s="11">
        <v>40709</v>
      </c>
      <c r="B50">
        <v>2</v>
      </c>
      <c r="C50">
        <v>0</v>
      </c>
      <c r="D50">
        <v>0</v>
      </c>
      <c r="E50">
        <v>0</v>
      </c>
      <c r="F50">
        <v>1</v>
      </c>
      <c r="G50">
        <v>0</v>
      </c>
      <c r="H50" s="1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1">
        <v>0</v>
      </c>
      <c r="O50" s="4">
        <v>0</v>
      </c>
      <c r="P50" s="4">
        <v>0</v>
      </c>
      <c r="Q50" s="1">
        <v>0</v>
      </c>
      <c r="R50" s="4">
        <v>0</v>
      </c>
      <c r="S50" s="1">
        <v>0</v>
      </c>
      <c r="T50" s="63">
        <f t="shared" si="0"/>
        <v>3</v>
      </c>
      <c r="U50">
        <v>0</v>
      </c>
      <c r="V50" s="63">
        <f t="shared" si="1"/>
        <v>3</v>
      </c>
      <c r="W50">
        <f t="shared" si="2"/>
        <v>3</v>
      </c>
    </row>
    <row r="51" spans="1:23">
      <c r="A51" s="11">
        <v>40710</v>
      </c>
      <c r="B51">
        <v>6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3</v>
      </c>
      <c r="I51" s="4">
        <v>0</v>
      </c>
      <c r="J51" s="4">
        <v>0</v>
      </c>
      <c r="K51" s="4">
        <v>0</v>
      </c>
      <c r="L51" s="4">
        <v>2</v>
      </c>
      <c r="M51" s="4">
        <v>0</v>
      </c>
      <c r="N51" s="4">
        <v>0</v>
      </c>
      <c r="O51" s="4">
        <v>2</v>
      </c>
      <c r="P51" s="4">
        <v>0</v>
      </c>
      <c r="Q51" s="4">
        <v>0</v>
      </c>
      <c r="R51" s="4">
        <v>0</v>
      </c>
      <c r="S51" s="4">
        <v>0</v>
      </c>
      <c r="T51" s="63">
        <f t="shared" si="0"/>
        <v>13</v>
      </c>
      <c r="U51">
        <v>2</v>
      </c>
      <c r="V51" s="63">
        <f t="shared" si="1"/>
        <v>15</v>
      </c>
      <c r="W51">
        <f t="shared" si="2"/>
        <v>15</v>
      </c>
    </row>
    <row r="52" spans="1:23">
      <c r="A52" s="11">
        <v>40711</v>
      </c>
      <c r="B52">
        <v>3.33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</v>
      </c>
      <c r="J52" s="4">
        <v>0</v>
      </c>
      <c r="K52" s="4">
        <v>0</v>
      </c>
      <c r="L52" s="4">
        <v>0.67</v>
      </c>
      <c r="M52" s="4">
        <v>0.67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63">
        <f t="shared" si="0"/>
        <v>4.67</v>
      </c>
      <c r="U52">
        <v>3.67</v>
      </c>
      <c r="V52" s="63">
        <f t="shared" si="1"/>
        <v>8.34</v>
      </c>
      <c r="W52">
        <f t="shared" si="2"/>
        <v>8.34</v>
      </c>
    </row>
    <row r="53" spans="1:23">
      <c r="A53" s="11">
        <v>40712</v>
      </c>
      <c r="B53">
        <v>3.33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</v>
      </c>
      <c r="I53" s="4">
        <v>0</v>
      </c>
      <c r="J53" s="4">
        <v>0</v>
      </c>
      <c r="K53" s="4">
        <v>0</v>
      </c>
      <c r="L53" s="4">
        <v>0.67</v>
      </c>
      <c r="M53" s="4">
        <v>0.67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63">
        <f t="shared" si="0"/>
        <v>4.67</v>
      </c>
      <c r="U53">
        <v>3.67</v>
      </c>
      <c r="V53" s="63">
        <f t="shared" si="1"/>
        <v>8.34</v>
      </c>
      <c r="W53">
        <f t="shared" si="2"/>
        <v>8.34</v>
      </c>
    </row>
    <row r="54" spans="1:23">
      <c r="A54" s="11">
        <v>40713</v>
      </c>
      <c r="B54">
        <v>3.33</v>
      </c>
      <c r="C54">
        <v>0</v>
      </c>
      <c r="D54">
        <v>0</v>
      </c>
      <c r="E54">
        <v>0</v>
      </c>
      <c r="F54">
        <v>0</v>
      </c>
      <c r="G54">
        <v>0</v>
      </c>
      <c r="H54" s="4">
        <v>0</v>
      </c>
      <c r="I54" s="4">
        <v>0</v>
      </c>
      <c r="J54" s="4">
        <v>0</v>
      </c>
      <c r="K54" s="4">
        <v>0</v>
      </c>
      <c r="L54" s="4">
        <v>0.67</v>
      </c>
      <c r="M54" s="4">
        <v>0.67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63">
        <f t="shared" si="0"/>
        <v>4.67</v>
      </c>
      <c r="U54">
        <v>3.67</v>
      </c>
      <c r="V54" s="63">
        <f t="shared" si="1"/>
        <v>8.34</v>
      </c>
      <c r="W54">
        <f t="shared" si="2"/>
        <v>8.34</v>
      </c>
    </row>
    <row r="55" spans="1:23">
      <c r="A55" s="11">
        <v>40714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3">
        <f t="shared" si="0"/>
        <v>0</v>
      </c>
      <c r="U55">
        <v>2</v>
      </c>
      <c r="V55" s="63">
        <f t="shared" si="1"/>
        <v>2</v>
      </c>
      <c r="W55">
        <f t="shared" si="2"/>
        <v>2</v>
      </c>
    </row>
    <row r="56" spans="1:23">
      <c r="A56" s="11">
        <v>40715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1</v>
      </c>
      <c r="U56">
        <v>1</v>
      </c>
      <c r="V56" s="63">
        <f t="shared" si="1"/>
        <v>2</v>
      </c>
      <c r="W56">
        <f t="shared" si="2"/>
        <v>2</v>
      </c>
    </row>
    <row r="57" spans="1:23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f t="shared" si="0"/>
        <v>0</v>
      </c>
      <c r="U57">
        <v>0</v>
      </c>
      <c r="V57" s="63">
        <f t="shared" si="1"/>
        <v>0</v>
      </c>
      <c r="W57">
        <f t="shared" si="2"/>
        <v>0</v>
      </c>
    </row>
    <row r="58" spans="1:23">
      <c r="A58" s="11">
        <v>40717</v>
      </c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3">
        <f t="shared" si="0"/>
        <v>3</v>
      </c>
      <c r="U58">
        <v>1</v>
      </c>
      <c r="V58" s="63">
        <f t="shared" si="1"/>
        <v>4</v>
      </c>
      <c r="W58">
        <f t="shared" si="2"/>
        <v>4</v>
      </c>
    </row>
    <row r="59" spans="1:23">
      <c r="A59" s="11">
        <v>40718</v>
      </c>
      <c r="B59">
        <v>3.67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5.33</v>
      </c>
      <c r="P59">
        <v>0</v>
      </c>
      <c r="Q59">
        <v>0</v>
      </c>
      <c r="R59">
        <v>0</v>
      </c>
      <c r="S59">
        <v>0</v>
      </c>
      <c r="T59" s="63">
        <f t="shared" si="0"/>
        <v>10</v>
      </c>
      <c r="U59">
        <v>0.33</v>
      </c>
      <c r="V59" s="63">
        <f t="shared" si="1"/>
        <v>10.33</v>
      </c>
      <c r="W59">
        <f t="shared" si="2"/>
        <v>10.33</v>
      </c>
    </row>
    <row r="60" spans="1:23">
      <c r="A60" s="11">
        <v>40719</v>
      </c>
      <c r="B60">
        <v>3.67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5.33</v>
      </c>
      <c r="P60">
        <v>0</v>
      </c>
      <c r="Q60">
        <v>0</v>
      </c>
      <c r="R60">
        <v>0</v>
      </c>
      <c r="S60">
        <v>0</v>
      </c>
      <c r="T60" s="63">
        <f t="shared" si="0"/>
        <v>10</v>
      </c>
      <c r="U60">
        <v>0.33</v>
      </c>
      <c r="V60" s="63">
        <f t="shared" si="1"/>
        <v>10.33</v>
      </c>
      <c r="W60">
        <f t="shared" si="2"/>
        <v>10.33</v>
      </c>
    </row>
    <row r="61" spans="1:23">
      <c r="A61" s="11">
        <v>40720</v>
      </c>
      <c r="B61">
        <v>3.67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5.33</v>
      </c>
      <c r="P61">
        <v>0</v>
      </c>
      <c r="Q61">
        <v>0</v>
      </c>
      <c r="R61">
        <v>0</v>
      </c>
      <c r="S61">
        <v>0</v>
      </c>
      <c r="T61" s="63">
        <f t="shared" si="0"/>
        <v>10</v>
      </c>
      <c r="U61">
        <v>0.33</v>
      </c>
      <c r="V61" s="63">
        <f t="shared" si="1"/>
        <v>10.33</v>
      </c>
      <c r="W61">
        <f t="shared" si="2"/>
        <v>10.33</v>
      </c>
    </row>
    <row r="62" spans="1:23">
      <c r="A62" s="11">
        <v>40721</v>
      </c>
      <c r="B62">
        <v>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2</v>
      </c>
      <c r="P62">
        <v>0</v>
      </c>
      <c r="Q62">
        <v>0</v>
      </c>
      <c r="R62">
        <v>0</v>
      </c>
      <c r="S62">
        <v>0</v>
      </c>
      <c r="T62" s="63">
        <f t="shared" si="0"/>
        <v>11</v>
      </c>
      <c r="U62">
        <v>0</v>
      </c>
      <c r="V62" s="63">
        <f t="shared" si="1"/>
        <v>11</v>
      </c>
      <c r="W62">
        <f t="shared" si="2"/>
        <v>11</v>
      </c>
    </row>
    <row r="63" spans="1:23">
      <c r="A63" s="11">
        <v>40722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</v>
      </c>
      <c r="M63">
        <v>0</v>
      </c>
      <c r="N63">
        <v>0</v>
      </c>
      <c r="O63">
        <v>20</v>
      </c>
      <c r="P63">
        <v>0</v>
      </c>
      <c r="Q63">
        <v>0</v>
      </c>
      <c r="R63">
        <v>0</v>
      </c>
      <c r="S63">
        <v>0</v>
      </c>
      <c r="T63" s="63">
        <f t="shared" si="0"/>
        <v>27</v>
      </c>
      <c r="U63">
        <v>2</v>
      </c>
      <c r="V63" s="63">
        <f t="shared" si="1"/>
        <v>29</v>
      </c>
      <c r="W63">
        <f t="shared" si="2"/>
        <v>29</v>
      </c>
    </row>
    <row r="64" spans="1:23">
      <c r="A64" s="11">
        <v>40723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3">
        <f t="shared" si="0"/>
        <v>2</v>
      </c>
      <c r="U64">
        <v>1</v>
      </c>
      <c r="V64" s="63">
        <f t="shared" si="1"/>
        <v>3</v>
      </c>
      <c r="W64">
        <f t="shared" si="2"/>
        <v>3</v>
      </c>
    </row>
    <row r="65" spans="1:23">
      <c r="A65" s="11">
        <v>40724</v>
      </c>
      <c r="B65">
        <v>16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2</v>
      </c>
      <c r="M65">
        <v>0</v>
      </c>
      <c r="N65">
        <v>0</v>
      </c>
      <c r="O65">
        <v>1</v>
      </c>
      <c r="P65">
        <v>0</v>
      </c>
      <c r="Q65">
        <v>0</v>
      </c>
      <c r="R65">
        <v>1</v>
      </c>
      <c r="S65">
        <v>0</v>
      </c>
      <c r="T65" s="63">
        <f t="shared" si="0"/>
        <v>22</v>
      </c>
      <c r="U65">
        <v>1</v>
      </c>
      <c r="V65" s="63">
        <f t="shared" si="1"/>
        <v>23</v>
      </c>
      <c r="W65">
        <f t="shared" si="2"/>
        <v>23</v>
      </c>
    </row>
    <row r="66" spans="1:23">
      <c r="A66" s="11">
        <v>40725</v>
      </c>
      <c r="B66">
        <v>10</v>
      </c>
      <c r="C66">
        <v>1.75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1.25</v>
      </c>
      <c r="N66">
        <v>0</v>
      </c>
      <c r="O66">
        <v>0.25</v>
      </c>
      <c r="P66">
        <v>0</v>
      </c>
      <c r="Q66">
        <v>0</v>
      </c>
      <c r="R66">
        <v>0</v>
      </c>
      <c r="S66">
        <v>0</v>
      </c>
      <c r="T66" s="63">
        <f t="shared" si="0"/>
        <v>14.25</v>
      </c>
      <c r="U66">
        <v>5.75</v>
      </c>
      <c r="V66" s="63">
        <f t="shared" si="1"/>
        <v>20</v>
      </c>
      <c r="W66">
        <f t="shared" si="2"/>
        <v>20</v>
      </c>
    </row>
    <row r="67" spans="1:23">
      <c r="A67" s="11">
        <v>40726</v>
      </c>
      <c r="B67">
        <v>10</v>
      </c>
      <c r="C67">
        <v>1.75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1.25</v>
      </c>
      <c r="N67">
        <v>0</v>
      </c>
      <c r="O67">
        <v>0.25</v>
      </c>
      <c r="P67">
        <v>0</v>
      </c>
      <c r="Q67">
        <v>0</v>
      </c>
      <c r="R67">
        <v>0</v>
      </c>
      <c r="S67">
        <v>0</v>
      </c>
      <c r="T67" s="63">
        <f t="shared" si="0"/>
        <v>14.25</v>
      </c>
      <c r="U67">
        <v>5.75</v>
      </c>
      <c r="V67" s="63">
        <f t="shared" si="1"/>
        <v>20</v>
      </c>
      <c r="W67">
        <f t="shared" si="2"/>
        <v>20</v>
      </c>
    </row>
    <row r="68" spans="1:23">
      <c r="A68" s="11">
        <v>40727</v>
      </c>
      <c r="B68">
        <v>10</v>
      </c>
      <c r="C68">
        <v>1.75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1.25</v>
      </c>
      <c r="N68">
        <v>0</v>
      </c>
      <c r="O68">
        <v>0.25</v>
      </c>
      <c r="P68">
        <v>0</v>
      </c>
      <c r="Q68">
        <v>0</v>
      </c>
      <c r="R68">
        <v>0</v>
      </c>
      <c r="S68">
        <v>0</v>
      </c>
      <c r="T68" s="63">
        <f t="shared" si="0"/>
        <v>14.25</v>
      </c>
      <c r="U68">
        <v>5.75</v>
      </c>
      <c r="V68" s="63">
        <f t="shared" si="1"/>
        <v>20</v>
      </c>
      <c r="W68">
        <f t="shared" si="2"/>
        <v>20</v>
      </c>
    </row>
    <row r="69" spans="1:23">
      <c r="A69" s="11">
        <v>40728</v>
      </c>
      <c r="B69">
        <v>10</v>
      </c>
      <c r="C69">
        <v>1.75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1.25</v>
      </c>
      <c r="N69">
        <v>0</v>
      </c>
      <c r="O69">
        <v>0.25</v>
      </c>
      <c r="P69">
        <v>0</v>
      </c>
      <c r="Q69">
        <v>0</v>
      </c>
      <c r="R69">
        <v>0</v>
      </c>
      <c r="S69">
        <v>0</v>
      </c>
      <c r="T69" s="63">
        <f t="shared" si="0"/>
        <v>14.25</v>
      </c>
      <c r="U69">
        <v>5.75</v>
      </c>
      <c r="V69" s="63">
        <f t="shared" si="1"/>
        <v>20</v>
      </c>
      <c r="W69">
        <f t="shared" si="2"/>
        <v>20</v>
      </c>
    </row>
    <row r="70" spans="1:23">
      <c r="A70" s="11">
        <v>40729</v>
      </c>
      <c r="B70">
        <v>41</v>
      </c>
      <c r="C70">
        <v>2</v>
      </c>
      <c r="D70">
        <v>1</v>
      </c>
      <c r="E70">
        <v>0</v>
      </c>
      <c r="F70">
        <v>3</v>
      </c>
      <c r="G70">
        <v>1</v>
      </c>
      <c r="H70">
        <v>0</v>
      </c>
      <c r="I70">
        <v>2</v>
      </c>
      <c r="J70">
        <v>0</v>
      </c>
      <c r="K70">
        <v>0</v>
      </c>
      <c r="L70">
        <v>18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0</v>
      </c>
      <c r="T70" s="63">
        <f t="shared" si="0"/>
        <v>70</v>
      </c>
      <c r="U70">
        <v>70</v>
      </c>
      <c r="V70" s="63">
        <f t="shared" si="1"/>
        <v>140</v>
      </c>
      <c r="W70">
        <f t="shared" si="2"/>
        <v>140</v>
      </c>
    </row>
    <row r="71" spans="1:23">
      <c r="A71" s="11">
        <v>40730</v>
      </c>
      <c r="B71">
        <v>207</v>
      </c>
      <c r="C71">
        <v>5</v>
      </c>
      <c r="D71">
        <v>0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2</v>
      </c>
      <c r="P71">
        <v>0</v>
      </c>
      <c r="Q71">
        <v>0</v>
      </c>
      <c r="R71">
        <v>0</v>
      </c>
      <c r="S71">
        <v>0</v>
      </c>
      <c r="T71" s="63">
        <f t="shared" si="0"/>
        <v>219</v>
      </c>
      <c r="U71">
        <v>46</v>
      </c>
      <c r="V71" s="63">
        <f t="shared" si="1"/>
        <v>265</v>
      </c>
      <c r="W71">
        <f t="shared" si="2"/>
        <v>265</v>
      </c>
    </row>
    <row r="72" spans="1:23">
      <c r="A72" s="11">
        <v>40731</v>
      </c>
      <c r="B72">
        <v>44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 s="63">
        <f t="shared" si="0"/>
        <v>46</v>
      </c>
      <c r="U72">
        <v>33</v>
      </c>
      <c r="V72" s="63">
        <f t="shared" si="1"/>
        <v>79</v>
      </c>
      <c r="W72">
        <f t="shared" si="2"/>
        <v>79</v>
      </c>
    </row>
    <row r="73" spans="1:23">
      <c r="A73" s="11">
        <v>40732</v>
      </c>
      <c r="B73">
        <v>64</v>
      </c>
      <c r="C73">
        <v>1</v>
      </c>
      <c r="D73">
        <v>0</v>
      </c>
      <c r="E73">
        <v>1.33</v>
      </c>
      <c r="F73">
        <v>0.33</v>
      </c>
      <c r="G73">
        <v>0</v>
      </c>
      <c r="H73">
        <v>0</v>
      </c>
      <c r="I73">
        <v>1.66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0.66</v>
      </c>
      <c r="S73">
        <v>0</v>
      </c>
      <c r="T73" s="63">
        <f t="shared" ref="T73:T136" si="3">SUM(B73:S73)</f>
        <v>68.97999999999999</v>
      </c>
      <c r="U73">
        <v>20.66</v>
      </c>
      <c r="V73" s="63">
        <f t="shared" si="1"/>
        <v>89.639999999999986</v>
      </c>
      <c r="W73">
        <f t="shared" si="2"/>
        <v>89.639999999999986</v>
      </c>
    </row>
    <row r="74" spans="1:23">
      <c r="A74" s="11">
        <v>40733</v>
      </c>
      <c r="B74">
        <v>64</v>
      </c>
      <c r="C74">
        <v>1</v>
      </c>
      <c r="D74">
        <v>0</v>
      </c>
      <c r="E74">
        <v>1.33</v>
      </c>
      <c r="F74">
        <v>0.33</v>
      </c>
      <c r="G74">
        <v>0</v>
      </c>
      <c r="H74">
        <v>0</v>
      </c>
      <c r="I74">
        <v>1.66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0.66</v>
      </c>
      <c r="S74">
        <v>0</v>
      </c>
      <c r="T74" s="63">
        <f t="shared" si="3"/>
        <v>68.97999999999999</v>
      </c>
      <c r="U74">
        <v>20.66</v>
      </c>
      <c r="V74" s="63">
        <f t="shared" ref="V74:V137" si="4">SUM(T74+U74)</f>
        <v>89.639999999999986</v>
      </c>
      <c r="W74">
        <f t="shared" si="2"/>
        <v>89.639999999999986</v>
      </c>
    </row>
    <row r="75" spans="1:23">
      <c r="A75" s="11">
        <v>40734</v>
      </c>
      <c r="B75">
        <v>64</v>
      </c>
      <c r="C75">
        <v>1</v>
      </c>
      <c r="D75">
        <v>0</v>
      </c>
      <c r="E75">
        <v>1.33</v>
      </c>
      <c r="F75">
        <v>0.33</v>
      </c>
      <c r="G75">
        <v>0</v>
      </c>
      <c r="H75">
        <v>0</v>
      </c>
      <c r="I75">
        <v>1.66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0.66</v>
      </c>
      <c r="S75">
        <v>0</v>
      </c>
      <c r="T75" s="63">
        <f t="shared" si="3"/>
        <v>68.97999999999999</v>
      </c>
      <c r="U75">
        <v>20.66</v>
      </c>
      <c r="V75" s="63">
        <f t="shared" si="4"/>
        <v>89.639999999999986</v>
      </c>
      <c r="W75">
        <f t="shared" si="2"/>
        <v>89.639999999999986</v>
      </c>
    </row>
    <row r="76" spans="1:23">
      <c r="A76" s="11">
        <v>40735</v>
      </c>
      <c r="B76">
        <v>60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63">
        <f t="shared" si="3"/>
        <v>67</v>
      </c>
      <c r="U76">
        <v>58</v>
      </c>
      <c r="V76" s="63">
        <f t="shared" si="4"/>
        <v>125</v>
      </c>
      <c r="W76">
        <f t="shared" si="2"/>
        <v>125</v>
      </c>
    </row>
    <row r="77" spans="1:23">
      <c r="A77" s="11">
        <v>40736</v>
      </c>
      <c r="B77">
        <v>20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7</v>
      </c>
      <c r="S77">
        <v>0</v>
      </c>
      <c r="T77" s="63">
        <f t="shared" si="3"/>
        <v>31</v>
      </c>
      <c r="U77">
        <v>27</v>
      </c>
      <c r="V77" s="63">
        <f>SUM(T77+U77)</f>
        <v>58</v>
      </c>
      <c r="W77">
        <f t="shared" si="2"/>
        <v>58</v>
      </c>
    </row>
    <row r="78" spans="1:23">
      <c r="A78" s="11">
        <v>40737</v>
      </c>
      <c r="B78">
        <v>12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</v>
      </c>
      <c r="P78">
        <v>0</v>
      </c>
      <c r="Q78">
        <v>0</v>
      </c>
      <c r="R78">
        <v>3</v>
      </c>
      <c r="S78">
        <v>0</v>
      </c>
      <c r="T78" s="63">
        <f t="shared" si="3"/>
        <v>17</v>
      </c>
      <c r="U78">
        <v>6</v>
      </c>
      <c r="V78" s="63">
        <f>SUM(T78+U78)</f>
        <v>23</v>
      </c>
      <c r="W78">
        <f t="shared" si="2"/>
        <v>23</v>
      </c>
    </row>
    <row r="79" spans="1:23">
      <c r="A79" s="11">
        <v>40738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 s="63">
        <f t="shared" si="3"/>
        <v>2</v>
      </c>
      <c r="U79">
        <v>0</v>
      </c>
      <c r="V79" s="63">
        <f t="shared" si="4"/>
        <v>2</v>
      </c>
      <c r="W79">
        <f t="shared" si="2"/>
        <v>2</v>
      </c>
    </row>
    <row r="80" spans="1:23">
      <c r="A80" s="11">
        <v>40739</v>
      </c>
      <c r="B80">
        <v>48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0.66</v>
      </c>
      <c r="J80">
        <v>0</v>
      </c>
      <c r="K80">
        <v>0</v>
      </c>
      <c r="L80">
        <v>0.33</v>
      </c>
      <c r="M80">
        <v>0</v>
      </c>
      <c r="N80">
        <v>0</v>
      </c>
      <c r="O80">
        <v>0</v>
      </c>
      <c r="P80">
        <v>0</v>
      </c>
      <c r="Q80">
        <v>0</v>
      </c>
      <c r="R80">
        <v>2.33</v>
      </c>
      <c r="S80">
        <v>0</v>
      </c>
      <c r="T80" s="63">
        <f t="shared" si="3"/>
        <v>51.319999999999993</v>
      </c>
      <c r="U80">
        <v>2.33</v>
      </c>
      <c r="V80" s="63">
        <f t="shared" si="4"/>
        <v>53.649999999999991</v>
      </c>
      <c r="W80">
        <f t="shared" si="2"/>
        <v>53.649999999999991</v>
      </c>
    </row>
    <row r="81" spans="1:23">
      <c r="A81" s="11">
        <v>40740</v>
      </c>
      <c r="B81">
        <v>48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0.66</v>
      </c>
      <c r="J81">
        <v>0</v>
      </c>
      <c r="K81">
        <v>0</v>
      </c>
      <c r="L81">
        <v>0.33</v>
      </c>
      <c r="M81">
        <v>0</v>
      </c>
      <c r="N81">
        <v>0</v>
      </c>
      <c r="O81">
        <v>0</v>
      </c>
      <c r="P81">
        <v>0</v>
      </c>
      <c r="Q81">
        <v>0</v>
      </c>
      <c r="R81">
        <v>2.33</v>
      </c>
      <c r="S81">
        <v>0</v>
      </c>
      <c r="T81" s="63">
        <f t="shared" si="3"/>
        <v>51.319999999999993</v>
      </c>
      <c r="U81">
        <v>2.33</v>
      </c>
      <c r="V81" s="63">
        <f t="shared" si="4"/>
        <v>53.649999999999991</v>
      </c>
      <c r="W81">
        <f t="shared" si="2"/>
        <v>53.649999999999991</v>
      </c>
    </row>
    <row r="82" spans="1:23">
      <c r="A82" s="11">
        <v>40741</v>
      </c>
      <c r="B82">
        <v>48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0.66</v>
      </c>
      <c r="J82">
        <v>0</v>
      </c>
      <c r="K82">
        <v>0</v>
      </c>
      <c r="L82">
        <v>0.33</v>
      </c>
      <c r="M82">
        <v>0</v>
      </c>
      <c r="N82">
        <v>0</v>
      </c>
      <c r="O82">
        <v>0</v>
      </c>
      <c r="P82">
        <v>0</v>
      </c>
      <c r="Q82">
        <v>0</v>
      </c>
      <c r="R82">
        <v>2.33</v>
      </c>
      <c r="S82">
        <v>0</v>
      </c>
      <c r="T82" s="63">
        <f t="shared" si="3"/>
        <v>51.319999999999993</v>
      </c>
      <c r="U82">
        <v>2.33</v>
      </c>
      <c r="V82" s="63">
        <f t="shared" si="4"/>
        <v>53.649999999999991</v>
      </c>
      <c r="W82">
        <f t="shared" si="2"/>
        <v>53.649999999999991</v>
      </c>
    </row>
    <row r="83" spans="1:23">
      <c r="A83" s="11">
        <v>40742</v>
      </c>
      <c r="B83">
        <v>32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0</v>
      </c>
      <c r="T83" s="63">
        <f t="shared" si="3"/>
        <v>35</v>
      </c>
      <c r="U83">
        <v>2</v>
      </c>
      <c r="V83" s="63">
        <f t="shared" si="4"/>
        <v>37</v>
      </c>
      <c r="W83">
        <f t="shared" si="2"/>
        <v>37</v>
      </c>
    </row>
    <row r="84" spans="1:23">
      <c r="A84" s="11">
        <v>40743</v>
      </c>
      <c r="B84">
        <v>15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2</v>
      </c>
      <c r="S84" s="1">
        <v>0</v>
      </c>
      <c r="T84" s="63">
        <f t="shared" si="3"/>
        <v>21</v>
      </c>
      <c r="U84">
        <v>1</v>
      </c>
      <c r="V84" s="63">
        <f>SUM(T84+U84)</f>
        <v>22</v>
      </c>
      <c r="W84">
        <f t="shared" si="2"/>
        <v>22</v>
      </c>
    </row>
    <row r="85" spans="1:23">
      <c r="A85" s="11">
        <v>40744</v>
      </c>
      <c r="B85">
        <v>44</v>
      </c>
      <c r="C85">
        <v>3</v>
      </c>
      <c r="D85">
        <v>0</v>
      </c>
      <c r="E85">
        <v>3</v>
      </c>
      <c r="F85">
        <v>0</v>
      </c>
      <c r="G85">
        <v>0</v>
      </c>
      <c r="H85">
        <v>0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4">
        <v>0</v>
      </c>
      <c r="T85" s="63">
        <f t="shared" si="3"/>
        <v>53</v>
      </c>
      <c r="U85">
        <v>7</v>
      </c>
      <c r="V85" s="63">
        <f>SUM(T85+U85)</f>
        <v>60</v>
      </c>
      <c r="W85">
        <f t="shared" si="2"/>
        <v>60</v>
      </c>
    </row>
    <row r="86" spans="1:23">
      <c r="A86" s="11">
        <v>40745</v>
      </c>
      <c r="B86">
        <v>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4">
        <v>0</v>
      </c>
      <c r="T86" s="63">
        <f t="shared" si="3"/>
        <v>35</v>
      </c>
      <c r="U86">
        <v>6</v>
      </c>
      <c r="V86" s="63">
        <f t="shared" si="4"/>
        <v>41</v>
      </c>
      <c r="W86">
        <f t="shared" si="2"/>
        <v>41</v>
      </c>
    </row>
    <row r="87" spans="1:23">
      <c r="A87" s="11">
        <v>40746</v>
      </c>
      <c r="B87">
        <v>21.67</v>
      </c>
      <c r="C87">
        <v>0.67</v>
      </c>
      <c r="D87">
        <v>0</v>
      </c>
      <c r="E87">
        <v>0</v>
      </c>
      <c r="F87">
        <v>0</v>
      </c>
      <c r="G87">
        <v>0</v>
      </c>
      <c r="H87">
        <v>0</v>
      </c>
      <c r="I87">
        <v>1.67</v>
      </c>
      <c r="J87">
        <v>0</v>
      </c>
      <c r="K87">
        <v>0</v>
      </c>
      <c r="L87">
        <v>1.33</v>
      </c>
      <c r="M87">
        <v>0</v>
      </c>
      <c r="N87">
        <v>0</v>
      </c>
      <c r="O87">
        <v>0.33</v>
      </c>
      <c r="P87">
        <v>0</v>
      </c>
      <c r="Q87">
        <v>0</v>
      </c>
      <c r="R87">
        <v>0</v>
      </c>
      <c r="S87" s="4">
        <v>0</v>
      </c>
      <c r="T87" s="63">
        <f t="shared" si="3"/>
        <v>25.67</v>
      </c>
      <c r="U87">
        <v>3.33</v>
      </c>
      <c r="V87" s="63">
        <f t="shared" si="4"/>
        <v>29</v>
      </c>
      <c r="W87">
        <f t="shared" si="2"/>
        <v>29</v>
      </c>
    </row>
    <row r="88" spans="1:23">
      <c r="A88" s="11">
        <v>40747</v>
      </c>
      <c r="B88">
        <v>21.67</v>
      </c>
      <c r="C88">
        <v>0.67</v>
      </c>
      <c r="D88">
        <v>0</v>
      </c>
      <c r="E88">
        <v>0</v>
      </c>
      <c r="F88">
        <v>0</v>
      </c>
      <c r="G88">
        <v>0</v>
      </c>
      <c r="H88">
        <v>0</v>
      </c>
      <c r="I88">
        <v>1.67</v>
      </c>
      <c r="J88">
        <v>0</v>
      </c>
      <c r="K88">
        <v>0</v>
      </c>
      <c r="L88">
        <v>1.33</v>
      </c>
      <c r="M88">
        <v>0</v>
      </c>
      <c r="N88">
        <v>0</v>
      </c>
      <c r="O88">
        <v>0.33</v>
      </c>
      <c r="P88">
        <v>0</v>
      </c>
      <c r="Q88">
        <v>0</v>
      </c>
      <c r="R88">
        <v>0</v>
      </c>
      <c r="S88" s="4">
        <v>0</v>
      </c>
      <c r="T88" s="63">
        <f t="shared" si="3"/>
        <v>25.67</v>
      </c>
      <c r="U88">
        <v>3.33</v>
      </c>
      <c r="V88" s="63">
        <f t="shared" si="4"/>
        <v>29</v>
      </c>
      <c r="W88">
        <f t="shared" ref="W88:W152" si="5">SUM(V88)</f>
        <v>29</v>
      </c>
    </row>
    <row r="89" spans="1:23">
      <c r="A89" s="11">
        <v>40748</v>
      </c>
      <c r="B89">
        <v>21.67</v>
      </c>
      <c r="C89">
        <v>0.67</v>
      </c>
      <c r="D89">
        <v>0</v>
      </c>
      <c r="E89">
        <v>0</v>
      </c>
      <c r="F89">
        <v>0</v>
      </c>
      <c r="G89">
        <v>0</v>
      </c>
      <c r="H89">
        <v>0</v>
      </c>
      <c r="I89">
        <v>1.67</v>
      </c>
      <c r="J89">
        <v>0</v>
      </c>
      <c r="K89">
        <v>0</v>
      </c>
      <c r="L89">
        <v>1.33</v>
      </c>
      <c r="M89">
        <v>0</v>
      </c>
      <c r="N89">
        <v>0</v>
      </c>
      <c r="O89">
        <v>0.33</v>
      </c>
      <c r="P89">
        <v>0</v>
      </c>
      <c r="Q89">
        <v>0</v>
      </c>
      <c r="R89">
        <v>0</v>
      </c>
      <c r="S89" s="4">
        <v>0</v>
      </c>
      <c r="T89" s="63">
        <f t="shared" si="3"/>
        <v>25.67</v>
      </c>
      <c r="U89">
        <v>3.33</v>
      </c>
      <c r="V89" s="63">
        <f t="shared" si="4"/>
        <v>29</v>
      </c>
      <c r="W89">
        <f t="shared" si="5"/>
        <v>29</v>
      </c>
    </row>
    <row r="90" spans="1:23">
      <c r="A90" s="11">
        <v>40749</v>
      </c>
      <c r="B90">
        <v>38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v>0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4">
        <v>0</v>
      </c>
      <c r="T90" s="63">
        <f t="shared" si="3"/>
        <v>43</v>
      </c>
      <c r="U90">
        <v>22</v>
      </c>
      <c r="V90" s="63">
        <f t="shared" si="4"/>
        <v>65</v>
      </c>
      <c r="W90">
        <f t="shared" si="5"/>
        <v>65</v>
      </c>
    </row>
    <row r="91" spans="1:23">
      <c r="A91" s="11">
        <v>40750</v>
      </c>
      <c r="B91">
        <v>41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9</v>
      </c>
      <c r="J91">
        <v>0</v>
      </c>
      <c r="K91">
        <v>0</v>
      </c>
      <c r="L91">
        <v>2</v>
      </c>
      <c r="M91">
        <v>1</v>
      </c>
      <c r="N91">
        <v>0</v>
      </c>
      <c r="O91">
        <v>0</v>
      </c>
      <c r="P91">
        <v>0</v>
      </c>
      <c r="Q91">
        <v>0</v>
      </c>
      <c r="R91">
        <v>3</v>
      </c>
      <c r="S91" s="4">
        <v>0</v>
      </c>
      <c r="T91" s="63">
        <f t="shared" si="3"/>
        <v>56</v>
      </c>
      <c r="U91">
        <v>22</v>
      </c>
      <c r="V91" s="63">
        <f>SUM(T91+U91)</f>
        <v>78</v>
      </c>
      <c r="W91">
        <f t="shared" si="5"/>
        <v>78</v>
      </c>
    </row>
    <row r="92" spans="1:23">
      <c r="A92" s="11">
        <v>40751</v>
      </c>
      <c r="B92">
        <v>91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16</v>
      </c>
      <c r="S92" s="4">
        <v>0</v>
      </c>
      <c r="T92" s="63">
        <f t="shared" si="3"/>
        <v>116</v>
      </c>
      <c r="U92">
        <v>27</v>
      </c>
      <c r="V92" s="63">
        <f>SUM(T92+U92)</f>
        <v>143</v>
      </c>
      <c r="W92">
        <f t="shared" si="5"/>
        <v>143</v>
      </c>
    </row>
    <row r="93" spans="1:23">
      <c r="A93" s="11">
        <v>40752</v>
      </c>
      <c r="B93">
        <v>161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4">
        <v>0</v>
      </c>
      <c r="T93" s="63">
        <f t="shared" si="3"/>
        <v>164</v>
      </c>
      <c r="U93">
        <v>24</v>
      </c>
      <c r="V93" s="63">
        <f t="shared" si="4"/>
        <v>188</v>
      </c>
      <c r="W93">
        <f t="shared" si="5"/>
        <v>188</v>
      </c>
    </row>
    <row r="94" spans="1:23">
      <c r="A94" s="11">
        <v>40753</v>
      </c>
      <c r="B94">
        <v>15.666</v>
      </c>
      <c r="C94">
        <v>0</v>
      </c>
      <c r="D94">
        <v>0</v>
      </c>
      <c r="E94">
        <v>0.33</v>
      </c>
      <c r="F94">
        <v>0</v>
      </c>
      <c r="G94">
        <v>0</v>
      </c>
      <c r="H94" s="1">
        <v>1.33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1">
        <v>0</v>
      </c>
      <c r="O94" s="4">
        <v>0</v>
      </c>
      <c r="P94" s="4">
        <v>0</v>
      </c>
      <c r="Q94" s="1">
        <v>0</v>
      </c>
      <c r="R94" s="4">
        <v>0</v>
      </c>
      <c r="S94" s="1">
        <v>0</v>
      </c>
      <c r="T94" s="63">
        <f t="shared" si="3"/>
        <v>17.326000000000001</v>
      </c>
      <c r="U94">
        <v>2</v>
      </c>
      <c r="V94" s="63">
        <f t="shared" si="4"/>
        <v>19.326000000000001</v>
      </c>
      <c r="W94">
        <f t="shared" si="5"/>
        <v>19.326000000000001</v>
      </c>
    </row>
    <row r="95" spans="1:23">
      <c r="A95" s="11">
        <v>40754</v>
      </c>
      <c r="B95">
        <v>15.666</v>
      </c>
      <c r="C95">
        <v>0</v>
      </c>
      <c r="D95">
        <v>0</v>
      </c>
      <c r="E95">
        <v>0.33</v>
      </c>
      <c r="F95">
        <v>0</v>
      </c>
      <c r="G95">
        <v>0</v>
      </c>
      <c r="H95" s="1">
        <v>1.33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1">
        <v>0</v>
      </c>
      <c r="O95" s="4">
        <v>0</v>
      </c>
      <c r="P95" s="4">
        <v>0</v>
      </c>
      <c r="Q95" s="1">
        <v>0</v>
      </c>
      <c r="R95" s="4">
        <v>0</v>
      </c>
      <c r="S95" s="1">
        <v>0</v>
      </c>
      <c r="T95" s="63">
        <f t="shared" si="3"/>
        <v>17.326000000000001</v>
      </c>
      <c r="U95">
        <v>2</v>
      </c>
      <c r="V95" s="63">
        <f t="shared" si="4"/>
        <v>19.326000000000001</v>
      </c>
      <c r="W95">
        <f t="shared" si="5"/>
        <v>19.326000000000001</v>
      </c>
    </row>
    <row r="96" spans="1:23">
      <c r="A96" s="11">
        <v>40755</v>
      </c>
      <c r="B96">
        <v>15.666</v>
      </c>
      <c r="C96">
        <v>0</v>
      </c>
      <c r="D96">
        <v>0</v>
      </c>
      <c r="E96">
        <v>0.33</v>
      </c>
      <c r="F96">
        <v>0</v>
      </c>
      <c r="G96">
        <v>0</v>
      </c>
      <c r="H96" s="1">
        <v>1.33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1">
        <v>0</v>
      </c>
      <c r="O96" s="4">
        <v>0</v>
      </c>
      <c r="P96" s="4">
        <v>0</v>
      </c>
      <c r="Q96" s="1">
        <v>0</v>
      </c>
      <c r="R96" s="4">
        <v>0</v>
      </c>
      <c r="S96" s="1">
        <v>0</v>
      </c>
      <c r="T96" s="63">
        <f t="shared" si="3"/>
        <v>17.326000000000001</v>
      </c>
      <c r="U96">
        <v>2</v>
      </c>
      <c r="V96" s="63">
        <f t="shared" si="4"/>
        <v>19.326000000000001</v>
      </c>
      <c r="W96">
        <f t="shared" si="5"/>
        <v>19.326000000000001</v>
      </c>
    </row>
    <row r="97" spans="1:23">
      <c r="A97" s="11">
        <v>40756</v>
      </c>
      <c r="B97">
        <v>9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2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63">
        <f t="shared" si="3"/>
        <v>11</v>
      </c>
      <c r="U97">
        <v>1</v>
      </c>
      <c r="V97" s="63">
        <f t="shared" si="4"/>
        <v>12</v>
      </c>
      <c r="W97">
        <f t="shared" si="5"/>
        <v>12</v>
      </c>
    </row>
    <row r="98" spans="1:23">
      <c r="A98" s="11">
        <v>40757</v>
      </c>
      <c r="B98">
        <v>6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63">
        <f t="shared" si="3"/>
        <v>7</v>
      </c>
      <c r="U98">
        <v>0</v>
      </c>
      <c r="V98" s="63">
        <f t="shared" si="4"/>
        <v>7</v>
      </c>
      <c r="W98">
        <f t="shared" si="5"/>
        <v>7</v>
      </c>
    </row>
    <row r="99" spans="1:23">
      <c r="A99" s="11">
        <v>40758</v>
      </c>
      <c r="B99">
        <v>4</v>
      </c>
      <c r="C99">
        <v>0</v>
      </c>
      <c r="D99">
        <v>0</v>
      </c>
      <c r="E99">
        <v>0</v>
      </c>
      <c r="F99">
        <v>0</v>
      </c>
      <c r="G99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63">
        <f t="shared" si="3"/>
        <v>4</v>
      </c>
      <c r="U99">
        <v>1</v>
      </c>
      <c r="V99" s="63">
        <f t="shared" si="4"/>
        <v>5</v>
      </c>
      <c r="W99">
        <f t="shared" si="5"/>
        <v>5</v>
      </c>
    </row>
    <row r="100" spans="1:23">
      <c r="A100" s="11">
        <v>40759</v>
      </c>
      <c r="B100">
        <v>21</v>
      </c>
      <c r="C100">
        <v>2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2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3"/>
        <v>25</v>
      </c>
      <c r="U100">
        <v>2</v>
      </c>
      <c r="V100" s="63">
        <f t="shared" si="4"/>
        <v>27</v>
      </c>
      <c r="W100">
        <f t="shared" si="5"/>
        <v>27</v>
      </c>
    </row>
    <row r="101" spans="1:23">
      <c r="A101" s="11">
        <v>40760</v>
      </c>
      <c r="B101">
        <v>9</v>
      </c>
      <c r="C101">
        <v>0.3</v>
      </c>
      <c r="D101">
        <v>0</v>
      </c>
      <c r="E101">
        <v>0.3</v>
      </c>
      <c r="F101">
        <v>0</v>
      </c>
      <c r="G101">
        <v>0</v>
      </c>
      <c r="H101" s="1">
        <v>0</v>
      </c>
      <c r="I101" s="4">
        <v>2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0.67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3"/>
        <v>12.270000000000001</v>
      </c>
      <c r="U101">
        <v>2.33</v>
      </c>
      <c r="V101" s="63">
        <f t="shared" si="4"/>
        <v>14.600000000000001</v>
      </c>
      <c r="W101">
        <f t="shared" si="5"/>
        <v>14.600000000000001</v>
      </c>
    </row>
    <row r="102" spans="1:23">
      <c r="A102" s="11">
        <v>40761</v>
      </c>
      <c r="B102">
        <v>9</v>
      </c>
      <c r="C102">
        <v>0.3</v>
      </c>
      <c r="D102">
        <v>0</v>
      </c>
      <c r="E102">
        <v>0.3</v>
      </c>
      <c r="F102">
        <v>0</v>
      </c>
      <c r="G102">
        <v>0</v>
      </c>
      <c r="H102" s="1">
        <v>0</v>
      </c>
      <c r="I102" s="4">
        <v>2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0.67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3"/>
        <v>12.270000000000001</v>
      </c>
      <c r="U102">
        <v>2.33</v>
      </c>
      <c r="V102" s="63">
        <f t="shared" si="4"/>
        <v>14.600000000000001</v>
      </c>
      <c r="W102">
        <f t="shared" si="5"/>
        <v>14.600000000000001</v>
      </c>
    </row>
    <row r="103" spans="1:23">
      <c r="A103" s="11">
        <v>40762</v>
      </c>
      <c r="B103">
        <v>9</v>
      </c>
      <c r="C103">
        <v>0.3</v>
      </c>
      <c r="D103">
        <v>0</v>
      </c>
      <c r="E103">
        <v>0.3</v>
      </c>
      <c r="F103">
        <v>0</v>
      </c>
      <c r="G103">
        <v>0</v>
      </c>
      <c r="H103" s="1">
        <v>0</v>
      </c>
      <c r="I103" s="4">
        <v>2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0.67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3"/>
        <v>12.270000000000001</v>
      </c>
      <c r="U103">
        <v>2.33</v>
      </c>
      <c r="V103" s="63">
        <f t="shared" si="4"/>
        <v>14.600000000000001</v>
      </c>
      <c r="W103">
        <f t="shared" si="5"/>
        <v>14.600000000000001</v>
      </c>
    </row>
    <row r="104" spans="1:23">
      <c r="A104" s="11">
        <v>40763</v>
      </c>
      <c r="B104">
        <v>6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2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3"/>
        <v>9</v>
      </c>
      <c r="U104">
        <v>2</v>
      </c>
      <c r="V104" s="63">
        <f t="shared" si="4"/>
        <v>11</v>
      </c>
      <c r="W104">
        <f t="shared" si="5"/>
        <v>11</v>
      </c>
    </row>
    <row r="105" spans="1:23">
      <c r="A105" s="11">
        <v>40764</v>
      </c>
      <c r="B105">
        <v>34</v>
      </c>
      <c r="C105">
        <v>0</v>
      </c>
      <c r="D105">
        <v>0</v>
      </c>
      <c r="E105">
        <v>0</v>
      </c>
      <c r="F105">
        <v>1</v>
      </c>
      <c r="G105">
        <v>0</v>
      </c>
      <c r="H105" s="4">
        <v>0</v>
      </c>
      <c r="I105" s="4">
        <v>3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1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3"/>
        <v>40</v>
      </c>
      <c r="U105">
        <v>30</v>
      </c>
      <c r="V105" s="63">
        <f t="shared" si="4"/>
        <v>70</v>
      </c>
      <c r="W105">
        <f t="shared" si="5"/>
        <v>70</v>
      </c>
    </row>
    <row r="106" spans="1:23">
      <c r="A106" s="11">
        <v>40765</v>
      </c>
      <c r="B106" t="s">
        <v>31</v>
      </c>
      <c r="C106" t="s">
        <v>31</v>
      </c>
      <c r="D106" t="s">
        <v>31</v>
      </c>
      <c r="E106" t="s">
        <v>31</v>
      </c>
      <c r="F106" t="s">
        <v>31</v>
      </c>
      <c r="G106" t="s">
        <v>31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31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 s="63">
        <f t="shared" si="3"/>
        <v>0</v>
      </c>
      <c r="U106">
        <v>0</v>
      </c>
      <c r="V106" s="63">
        <f t="shared" si="4"/>
        <v>0</v>
      </c>
      <c r="W106">
        <f t="shared" si="5"/>
        <v>0</v>
      </c>
    </row>
    <row r="107" spans="1:23">
      <c r="A107" s="11">
        <v>40766</v>
      </c>
      <c r="B107">
        <v>30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3">
        <f t="shared" si="3"/>
        <v>32</v>
      </c>
      <c r="U107">
        <v>11</v>
      </c>
      <c r="V107" s="63">
        <f t="shared" ref="V107:V108" si="6">SUM(T107+U107)</f>
        <v>43</v>
      </c>
      <c r="W107">
        <f t="shared" ref="W107:W108" si="7">SUM(V107)</f>
        <v>43</v>
      </c>
    </row>
    <row r="108" spans="1:23">
      <c r="A108" s="11">
        <v>40767</v>
      </c>
      <c r="B108">
        <v>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4">
        <v>0.66</v>
      </c>
      <c r="J108" s="4">
        <v>0</v>
      </c>
      <c r="K108" s="4">
        <v>0</v>
      </c>
      <c r="L108" s="4">
        <v>0.33</v>
      </c>
      <c r="M108" s="4">
        <v>0</v>
      </c>
      <c r="N108" s="4">
        <v>0</v>
      </c>
      <c r="O108" s="4">
        <v>0.33</v>
      </c>
      <c r="P108" s="4">
        <v>0</v>
      </c>
      <c r="Q108" s="4">
        <v>0</v>
      </c>
      <c r="R108" s="4">
        <v>0</v>
      </c>
      <c r="S108" s="4">
        <v>0</v>
      </c>
      <c r="T108" s="63">
        <f t="shared" si="3"/>
        <v>19.319999999999997</v>
      </c>
      <c r="U108">
        <v>1.66</v>
      </c>
      <c r="V108" s="63">
        <f t="shared" si="6"/>
        <v>20.979999999999997</v>
      </c>
      <c r="W108">
        <f t="shared" si="7"/>
        <v>20.979999999999997</v>
      </c>
    </row>
    <row r="109" spans="1:23">
      <c r="A109" s="11">
        <v>40768</v>
      </c>
      <c r="B109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4">
        <v>0.66</v>
      </c>
      <c r="J109" s="4">
        <v>0</v>
      </c>
      <c r="K109" s="4">
        <v>0</v>
      </c>
      <c r="L109" s="4">
        <v>0.33</v>
      </c>
      <c r="M109" s="4">
        <v>0</v>
      </c>
      <c r="N109" s="4">
        <v>0</v>
      </c>
      <c r="O109" s="4">
        <v>0.33</v>
      </c>
      <c r="P109" s="4">
        <v>0</v>
      </c>
      <c r="Q109" s="4">
        <v>0</v>
      </c>
      <c r="R109" s="4">
        <v>0</v>
      </c>
      <c r="S109" s="4">
        <v>0</v>
      </c>
      <c r="T109" s="63">
        <f t="shared" si="3"/>
        <v>19.319999999999997</v>
      </c>
      <c r="U109">
        <v>1.66</v>
      </c>
      <c r="V109" s="63">
        <f t="shared" si="4"/>
        <v>20.979999999999997</v>
      </c>
      <c r="W109">
        <f t="shared" si="5"/>
        <v>20.979999999999997</v>
      </c>
    </row>
    <row r="110" spans="1:23">
      <c r="A110" s="11">
        <v>40769</v>
      </c>
      <c r="B110">
        <v>18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4">
        <v>0.66</v>
      </c>
      <c r="J110" s="4">
        <v>0</v>
      </c>
      <c r="K110" s="4">
        <v>0</v>
      </c>
      <c r="L110" s="4">
        <v>0.33</v>
      </c>
      <c r="M110" s="4">
        <v>0</v>
      </c>
      <c r="N110" s="4">
        <v>0</v>
      </c>
      <c r="O110" s="4">
        <v>0.33</v>
      </c>
      <c r="P110" s="4">
        <v>0</v>
      </c>
      <c r="Q110" s="4">
        <v>0</v>
      </c>
      <c r="R110" s="4">
        <v>0</v>
      </c>
      <c r="S110" s="4">
        <v>0</v>
      </c>
      <c r="T110" s="63">
        <f t="shared" si="3"/>
        <v>19.319999999999997</v>
      </c>
      <c r="U110">
        <v>1.66</v>
      </c>
      <c r="V110" s="63">
        <f t="shared" si="4"/>
        <v>20.979999999999997</v>
      </c>
      <c r="W110">
        <f t="shared" si="5"/>
        <v>20.979999999999997</v>
      </c>
    </row>
    <row r="111" spans="1:23">
      <c r="A111" s="11">
        <v>40770</v>
      </c>
      <c r="B111">
        <v>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63">
        <f t="shared" si="3"/>
        <v>25</v>
      </c>
      <c r="U111">
        <v>1</v>
      </c>
      <c r="V111" s="63">
        <f t="shared" si="4"/>
        <v>26</v>
      </c>
      <c r="W111">
        <f t="shared" si="5"/>
        <v>26</v>
      </c>
    </row>
    <row r="112" spans="1:23">
      <c r="A112" s="11">
        <v>40771</v>
      </c>
      <c r="B112">
        <v>22</v>
      </c>
      <c r="C112" s="4">
        <v>2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7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2</v>
      </c>
      <c r="P112" s="4">
        <v>0</v>
      </c>
      <c r="Q112" s="4">
        <v>0</v>
      </c>
      <c r="R112" s="4">
        <v>0</v>
      </c>
      <c r="S112" s="4">
        <v>0</v>
      </c>
      <c r="T112" s="63">
        <f t="shared" si="3"/>
        <v>33</v>
      </c>
      <c r="U112">
        <v>3</v>
      </c>
      <c r="V112" s="63">
        <f t="shared" si="4"/>
        <v>36</v>
      </c>
      <c r="W112">
        <f t="shared" si="5"/>
        <v>36</v>
      </c>
    </row>
    <row r="113" spans="1:23">
      <c r="A113" s="11">
        <v>40772</v>
      </c>
      <c r="B113">
        <v>14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2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>
        <v>0</v>
      </c>
      <c r="Q113" s="4">
        <v>0</v>
      </c>
      <c r="R113" s="4">
        <v>0</v>
      </c>
      <c r="S113" s="4">
        <v>0</v>
      </c>
      <c r="T113" s="63">
        <f>SUM(B113:S113)</f>
        <v>17</v>
      </c>
      <c r="U113">
        <v>1</v>
      </c>
      <c r="V113" s="63">
        <f t="shared" si="4"/>
        <v>18</v>
      </c>
      <c r="W113">
        <f t="shared" si="5"/>
        <v>18</v>
      </c>
    </row>
    <row r="114" spans="1:23">
      <c r="A114" s="11">
        <v>40773</v>
      </c>
      <c r="B114">
        <v>21</v>
      </c>
      <c r="C114" s="4">
        <v>1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3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5</v>
      </c>
      <c r="P114" s="4">
        <v>0</v>
      </c>
      <c r="Q114" s="4">
        <v>0</v>
      </c>
      <c r="R114" s="4">
        <v>0</v>
      </c>
      <c r="S114" s="4">
        <v>0</v>
      </c>
      <c r="T114" s="63">
        <f t="shared" si="3"/>
        <v>30</v>
      </c>
      <c r="U114">
        <v>0</v>
      </c>
      <c r="V114" s="63">
        <f t="shared" si="4"/>
        <v>30</v>
      </c>
      <c r="W114">
        <f t="shared" si="5"/>
        <v>30</v>
      </c>
    </row>
    <row r="115" spans="1:23">
      <c r="A115" s="11">
        <v>40774</v>
      </c>
      <c r="B115">
        <v>7.67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8</v>
      </c>
      <c r="J115" s="4">
        <v>0</v>
      </c>
      <c r="K115" s="4">
        <v>0</v>
      </c>
      <c r="L115" s="4">
        <v>1.33</v>
      </c>
      <c r="M115" s="4">
        <v>0</v>
      </c>
      <c r="N115" s="4">
        <v>0</v>
      </c>
      <c r="O115" s="4">
        <v>15.33</v>
      </c>
      <c r="P115" s="4">
        <v>0</v>
      </c>
      <c r="Q115" s="4">
        <v>0</v>
      </c>
      <c r="R115" s="4">
        <v>0</v>
      </c>
      <c r="S115" s="4">
        <v>0</v>
      </c>
      <c r="T115" s="63">
        <f t="shared" si="3"/>
        <v>32.33</v>
      </c>
      <c r="U115">
        <v>3</v>
      </c>
      <c r="V115" s="63">
        <f t="shared" si="4"/>
        <v>35.33</v>
      </c>
      <c r="W115">
        <f t="shared" si="5"/>
        <v>35.33</v>
      </c>
    </row>
    <row r="116" spans="1:23">
      <c r="A116" s="11">
        <v>40775</v>
      </c>
      <c r="B116">
        <v>7.67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8</v>
      </c>
      <c r="J116" s="4">
        <v>0</v>
      </c>
      <c r="K116" s="4">
        <v>0</v>
      </c>
      <c r="L116" s="4">
        <v>1.33</v>
      </c>
      <c r="M116" s="4">
        <v>0</v>
      </c>
      <c r="N116" s="4">
        <v>0</v>
      </c>
      <c r="O116" s="4">
        <v>15.33</v>
      </c>
      <c r="P116" s="4">
        <v>0</v>
      </c>
      <c r="Q116" s="4">
        <v>0</v>
      </c>
      <c r="R116" s="4">
        <v>0</v>
      </c>
      <c r="S116" s="4">
        <v>0</v>
      </c>
      <c r="T116" s="63">
        <f t="shared" si="3"/>
        <v>32.33</v>
      </c>
      <c r="U116">
        <v>3</v>
      </c>
      <c r="V116" s="63">
        <f t="shared" si="4"/>
        <v>35.33</v>
      </c>
      <c r="W116">
        <f t="shared" si="5"/>
        <v>35.33</v>
      </c>
    </row>
    <row r="117" spans="1:23">
      <c r="A117" s="11">
        <v>40776</v>
      </c>
      <c r="B117">
        <v>7.67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8</v>
      </c>
      <c r="J117" s="4">
        <v>0</v>
      </c>
      <c r="K117" s="4">
        <v>0</v>
      </c>
      <c r="L117" s="4">
        <v>1.33</v>
      </c>
      <c r="M117" s="4">
        <v>0</v>
      </c>
      <c r="N117" s="4">
        <v>0</v>
      </c>
      <c r="O117" s="4">
        <v>15.33</v>
      </c>
      <c r="P117" s="4">
        <v>0</v>
      </c>
      <c r="Q117" s="4">
        <v>0</v>
      </c>
      <c r="R117" s="4">
        <v>0</v>
      </c>
      <c r="S117" s="4">
        <v>0</v>
      </c>
      <c r="T117" s="63">
        <f t="shared" si="3"/>
        <v>32.33</v>
      </c>
      <c r="U117">
        <v>3</v>
      </c>
      <c r="V117" s="63">
        <f t="shared" si="4"/>
        <v>35.33</v>
      </c>
      <c r="W117">
        <f t="shared" si="5"/>
        <v>35.33</v>
      </c>
    </row>
    <row r="118" spans="1:23">
      <c r="A118" s="11">
        <v>40777</v>
      </c>
      <c r="B118">
        <v>19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12">
        <v>0</v>
      </c>
      <c r="I118" s="8">
        <v>4</v>
      </c>
      <c r="J118" s="4">
        <v>0</v>
      </c>
      <c r="K118" s="4">
        <v>0</v>
      </c>
      <c r="L118" s="4">
        <v>0</v>
      </c>
      <c r="M118" s="4">
        <v>0</v>
      </c>
      <c r="N118" s="12">
        <v>0</v>
      </c>
      <c r="O118" s="8">
        <v>1</v>
      </c>
      <c r="P118" s="4">
        <v>0</v>
      </c>
      <c r="Q118" s="12">
        <v>0</v>
      </c>
      <c r="R118" s="8">
        <v>0</v>
      </c>
      <c r="S118" s="12">
        <v>0</v>
      </c>
      <c r="T118" s="63">
        <f t="shared" si="3"/>
        <v>24</v>
      </c>
      <c r="U118">
        <v>1</v>
      </c>
      <c r="V118" s="63">
        <f t="shared" si="4"/>
        <v>25</v>
      </c>
      <c r="W118">
        <f t="shared" si="5"/>
        <v>25</v>
      </c>
    </row>
    <row r="119" spans="1:23">
      <c r="A119" s="11">
        <v>40778</v>
      </c>
      <c r="B119">
        <v>9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12">
        <v>0</v>
      </c>
      <c r="I119" s="8">
        <v>4</v>
      </c>
      <c r="J119" s="4">
        <v>0</v>
      </c>
      <c r="K119" s="4">
        <v>0</v>
      </c>
      <c r="L119" s="4">
        <v>0</v>
      </c>
      <c r="M119" s="4">
        <v>0</v>
      </c>
      <c r="N119" s="12">
        <v>0</v>
      </c>
      <c r="O119" s="8">
        <v>15</v>
      </c>
      <c r="P119" s="4">
        <v>0</v>
      </c>
      <c r="Q119" s="12">
        <v>0</v>
      </c>
      <c r="R119" s="8">
        <v>0</v>
      </c>
      <c r="S119" s="12">
        <v>0</v>
      </c>
      <c r="T119" s="63">
        <f t="shared" si="3"/>
        <v>28</v>
      </c>
      <c r="U119">
        <v>2</v>
      </c>
      <c r="V119" s="63">
        <f>SUM(T119+U119)</f>
        <v>30</v>
      </c>
      <c r="W119">
        <f t="shared" si="5"/>
        <v>30</v>
      </c>
    </row>
    <row r="120" spans="1:23">
      <c r="A120" s="11">
        <v>40779</v>
      </c>
      <c r="B120">
        <v>11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6</v>
      </c>
      <c r="J120" s="4">
        <v>1</v>
      </c>
      <c r="K120" s="4">
        <v>0</v>
      </c>
      <c r="L120" s="4">
        <v>0</v>
      </c>
      <c r="M120" s="4">
        <v>1</v>
      </c>
      <c r="N120" s="4">
        <v>0</v>
      </c>
      <c r="O120" s="4">
        <v>25</v>
      </c>
      <c r="P120" s="4">
        <v>0</v>
      </c>
      <c r="Q120" s="4">
        <v>0</v>
      </c>
      <c r="R120" s="4">
        <v>0</v>
      </c>
      <c r="S120" s="4">
        <v>0</v>
      </c>
      <c r="T120" s="63">
        <f t="shared" si="3"/>
        <v>44</v>
      </c>
      <c r="U120">
        <v>6</v>
      </c>
      <c r="V120" s="63">
        <f>SUM(T120+U120)</f>
        <v>50</v>
      </c>
      <c r="W120">
        <f t="shared" si="5"/>
        <v>50</v>
      </c>
    </row>
    <row r="121" spans="1:23">
      <c r="A121" s="11">
        <v>40780</v>
      </c>
      <c r="B121">
        <v>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4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9</v>
      </c>
      <c r="P121" s="4">
        <v>0</v>
      </c>
      <c r="Q121" s="4">
        <v>0</v>
      </c>
      <c r="R121" s="4">
        <v>0</v>
      </c>
      <c r="S121" s="4">
        <v>0</v>
      </c>
      <c r="T121" s="63">
        <f t="shared" si="3"/>
        <v>22</v>
      </c>
      <c r="U121">
        <v>3</v>
      </c>
      <c r="V121" s="63">
        <f t="shared" si="4"/>
        <v>25</v>
      </c>
      <c r="W121">
        <f t="shared" si="5"/>
        <v>25</v>
      </c>
    </row>
    <row r="122" spans="1:23">
      <c r="A122" s="11">
        <v>40781</v>
      </c>
      <c r="B122">
        <v>16</v>
      </c>
      <c r="C122" s="4">
        <v>0.33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3.66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5.66</v>
      </c>
      <c r="P122" s="4">
        <v>0</v>
      </c>
      <c r="Q122" s="4">
        <v>0</v>
      </c>
      <c r="R122" s="4">
        <v>0</v>
      </c>
      <c r="S122" s="4">
        <v>0</v>
      </c>
      <c r="T122" s="63">
        <f t="shared" si="3"/>
        <v>25.65</v>
      </c>
      <c r="U122">
        <v>3.33</v>
      </c>
      <c r="V122" s="63">
        <f t="shared" si="4"/>
        <v>28.979999999999997</v>
      </c>
      <c r="W122">
        <f t="shared" si="5"/>
        <v>28.979999999999997</v>
      </c>
    </row>
    <row r="123" spans="1:23">
      <c r="A123" s="11">
        <v>40782</v>
      </c>
      <c r="B123">
        <v>16</v>
      </c>
      <c r="C123" s="4">
        <v>0.33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3.66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5.66</v>
      </c>
      <c r="P123" s="4">
        <v>0</v>
      </c>
      <c r="Q123" s="4">
        <v>0</v>
      </c>
      <c r="R123" s="4">
        <v>0</v>
      </c>
      <c r="S123" s="4">
        <v>0</v>
      </c>
      <c r="T123" s="63">
        <f t="shared" si="3"/>
        <v>25.65</v>
      </c>
      <c r="U123">
        <v>3.33</v>
      </c>
      <c r="V123" s="63">
        <f>SUM(T123+U123)</f>
        <v>28.979999999999997</v>
      </c>
      <c r="W123">
        <f t="shared" si="5"/>
        <v>28.979999999999997</v>
      </c>
    </row>
    <row r="124" spans="1:23">
      <c r="A124" s="11">
        <v>40783</v>
      </c>
      <c r="B124">
        <v>16</v>
      </c>
      <c r="C124" s="4">
        <v>0.33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3.66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5.66</v>
      </c>
      <c r="P124" s="4">
        <v>0</v>
      </c>
      <c r="Q124" s="4">
        <v>0</v>
      </c>
      <c r="R124" s="4">
        <v>0</v>
      </c>
      <c r="S124" s="4">
        <v>0</v>
      </c>
      <c r="T124" s="63">
        <f t="shared" si="3"/>
        <v>25.65</v>
      </c>
      <c r="U124">
        <v>3.33</v>
      </c>
      <c r="V124" s="63">
        <f t="shared" si="4"/>
        <v>28.979999999999997</v>
      </c>
      <c r="W124">
        <f t="shared" si="5"/>
        <v>28.979999999999997</v>
      </c>
    </row>
    <row r="125" spans="1:23">
      <c r="A125" s="11">
        <v>40784</v>
      </c>
      <c r="B125">
        <v>3</v>
      </c>
      <c r="C125" s="4">
        <v>1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4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2</v>
      </c>
      <c r="P125" s="4">
        <v>0</v>
      </c>
      <c r="Q125" s="4">
        <v>0</v>
      </c>
      <c r="R125" s="4">
        <v>0</v>
      </c>
      <c r="S125" s="4">
        <v>0</v>
      </c>
      <c r="T125" s="63">
        <f t="shared" si="3"/>
        <v>10</v>
      </c>
      <c r="U125">
        <v>5</v>
      </c>
      <c r="V125" s="63">
        <f t="shared" si="4"/>
        <v>15</v>
      </c>
      <c r="W125">
        <f t="shared" si="5"/>
        <v>15</v>
      </c>
    </row>
    <row r="126" spans="1:23">
      <c r="A126" s="11">
        <v>40785</v>
      </c>
      <c r="B126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2</v>
      </c>
      <c r="P126" s="4">
        <v>0</v>
      </c>
      <c r="Q126" s="4">
        <v>0</v>
      </c>
      <c r="R126" s="4">
        <v>0</v>
      </c>
      <c r="S126" s="4">
        <v>0</v>
      </c>
      <c r="T126" s="63">
        <f t="shared" si="3"/>
        <v>3</v>
      </c>
      <c r="U126">
        <v>0</v>
      </c>
      <c r="V126" s="63">
        <f>SUM(T126+U126)</f>
        <v>3</v>
      </c>
      <c r="W126">
        <f t="shared" si="5"/>
        <v>3</v>
      </c>
    </row>
    <row r="127" spans="1:23">
      <c r="A127" s="11">
        <v>40786</v>
      </c>
      <c r="B127">
        <v>1</v>
      </c>
      <c r="C127" s="4">
        <v>1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0</v>
      </c>
      <c r="Q127" s="4">
        <v>0</v>
      </c>
      <c r="R127" s="4">
        <v>0</v>
      </c>
      <c r="S127" s="4">
        <v>0</v>
      </c>
      <c r="T127" s="63">
        <f t="shared" si="3"/>
        <v>3</v>
      </c>
      <c r="U127">
        <v>0</v>
      </c>
      <c r="V127" s="63">
        <f>SUM(T127+U127)</f>
        <v>3</v>
      </c>
      <c r="W127">
        <f t="shared" si="5"/>
        <v>3</v>
      </c>
    </row>
    <row r="128" spans="1:23">
      <c r="A128" s="11">
        <v>40787</v>
      </c>
      <c r="B128">
        <v>2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13</v>
      </c>
      <c r="P128" s="4">
        <v>0</v>
      </c>
      <c r="Q128" s="4">
        <v>0</v>
      </c>
      <c r="R128" s="4">
        <v>0</v>
      </c>
      <c r="S128" s="4">
        <v>0</v>
      </c>
      <c r="T128" s="63">
        <f t="shared" si="3"/>
        <v>16</v>
      </c>
      <c r="U128">
        <v>1</v>
      </c>
      <c r="V128" s="63">
        <f>SUM(T128+U128)</f>
        <v>17</v>
      </c>
      <c r="W128">
        <f t="shared" ref="W128" si="8">SUM(V128)</f>
        <v>17</v>
      </c>
    </row>
    <row r="129" spans="1:23">
      <c r="A129" s="11">
        <v>40788</v>
      </c>
      <c r="B129">
        <v>2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8.75</v>
      </c>
      <c r="P129" s="4">
        <v>0</v>
      </c>
      <c r="Q129" s="4">
        <v>0</v>
      </c>
      <c r="R129" s="4">
        <v>0</v>
      </c>
      <c r="S129" s="4">
        <v>0</v>
      </c>
      <c r="T129" s="63">
        <f t="shared" si="3"/>
        <v>10.75</v>
      </c>
      <c r="U129">
        <v>1.5</v>
      </c>
      <c r="V129" s="63">
        <f t="shared" si="4"/>
        <v>12.25</v>
      </c>
      <c r="W129">
        <f t="shared" si="5"/>
        <v>12.25</v>
      </c>
    </row>
    <row r="130" spans="1:23">
      <c r="A130" s="11">
        <v>40789</v>
      </c>
      <c r="B130">
        <v>2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8.75</v>
      </c>
      <c r="P130" s="4">
        <v>0</v>
      </c>
      <c r="Q130" s="4">
        <v>0</v>
      </c>
      <c r="R130" s="4">
        <v>0</v>
      </c>
      <c r="S130" s="4">
        <v>0</v>
      </c>
      <c r="T130" s="63">
        <f t="shared" si="3"/>
        <v>10.75</v>
      </c>
      <c r="U130">
        <v>1.5</v>
      </c>
      <c r="V130" s="63">
        <f t="shared" si="4"/>
        <v>12.25</v>
      </c>
      <c r="W130">
        <f t="shared" si="5"/>
        <v>12.25</v>
      </c>
    </row>
    <row r="131" spans="1:23">
      <c r="A131" s="11">
        <v>40790</v>
      </c>
      <c r="B131">
        <v>2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8.75</v>
      </c>
      <c r="P131" s="4">
        <v>0</v>
      </c>
      <c r="Q131" s="4">
        <v>0</v>
      </c>
      <c r="R131" s="4">
        <v>0</v>
      </c>
      <c r="S131" s="4">
        <v>0</v>
      </c>
      <c r="T131" s="63">
        <f t="shared" si="3"/>
        <v>10.75</v>
      </c>
      <c r="U131">
        <v>1.5</v>
      </c>
      <c r="V131" s="63">
        <f t="shared" si="4"/>
        <v>12.25</v>
      </c>
      <c r="W131">
        <f t="shared" si="5"/>
        <v>12.25</v>
      </c>
    </row>
    <row r="132" spans="1:23">
      <c r="A132" s="11">
        <v>40791</v>
      </c>
      <c r="B132">
        <v>2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8.75</v>
      </c>
      <c r="P132" s="4">
        <v>0</v>
      </c>
      <c r="Q132" s="4">
        <v>0</v>
      </c>
      <c r="R132" s="4">
        <v>0</v>
      </c>
      <c r="S132" s="4">
        <v>0</v>
      </c>
      <c r="T132" s="63">
        <f t="shared" si="3"/>
        <v>10.75</v>
      </c>
      <c r="U132">
        <v>1.5</v>
      </c>
      <c r="V132" s="63">
        <f t="shared" si="4"/>
        <v>12.25</v>
      </c>
      <c r="W132">
        <f t="shared" si="5"/>
        <v>12.25</v>
      </c>
    </row>
    <row r="133" spans="1:23">
      <c r="A133" s="11">
        <v>40792</v>
      </c>
      <c r="B133">
        <v>2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2</v>
      </c>
      <c r="P133" s="4">
        <v>0</v>
      </c>
      <c r="Q133" s="4">
        <v>0</v>
      </c>
      <c r="R133" s="4">
        <v>0</v>
      </c>
      <c r="S133" s="4">
        <v>0</v>
      </c>
      <c r="T133" s="63">
        <f t="shared" si="3"/>
        <v>4</v>
      </c>
      <c r="U133">
        <v>5</v>
      </c>
      <c r="V133" s="63">
        <f t="shared" si="4"/>
        <v>9</v>
      </c>
      <c r="W133">
        <f t="shared" si="5"/>
        <v>9</v>
      </c>
    </row>
    <row r="134" spans="1:23">
      <c r="A134" s="11">
        <v>40793</v>
      </c>
      <c r="B134">
        <v>4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4">
        <v>0</v>
      </c>
      <c r="T134" s="63">
        <f t="shared" si="3"/>
        <v>6</v>
      </c>
      <c r="U134">
        <v>1</v>
      </c>
      <c r="V134" s="63">
        <f t="shared" si="4"/>
        <v>7</v>
      </c>
      <c r="W134">
        <f t="shared" si="5"/>
        <v>7</v>
      </c>
    </row>
    <row r="135" spans="1:23">
      <c r="A135" s="11">
        <v>40794</v>
      </c>
      <c r="B135">
        <v>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>
        <v>0</v>
      </c>
      <c r="Q135" s="4">
        <v>0</v>
      </c>
      <c r="R135" s="4">
        <v>0</v>
      </c>
      <c r="S135" s="4">
        <v>0</v>
      </c>
      <c r="T135" s="63">
        <f t="shared" si="3"/>
        <v>5</v>
      </c>
      <c r="U135">
        <v>1</v>
      </c>
      <c r="V135" s="63">
        <f t="shared" si="4"/>
        <v>6</v>
      </c>
      <c r="W135">
        <f t="shared" si="5"/>
        <v>6</v>
      </c>
    </row>
    <row r="136" spans="1:23">
      <c r="A136" s="11">
        <v>40795</v>
      </c>
      <c r="B136">
        <v>3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0.33</v>
      </c>
      <c r="J136" s="4">
        <v>2.33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0</v>
      </c>
      <c r="Q136" s="4">
        <v>0</v>
      </c>
      <c r="R136" s="4">
        <v>0</v>
      </c>
      <c r="S136" s="4">
        <v>0</v>
      </c>
      <c r="T136" s="63">
        <f t="shared" si="3"/>
        <v>6.66</v>
      </c>
      <c r="U136">
        <v>3.33</v>
      </c>
      <c r="V136" s="63">
        <f t="shared" si="4"/>
        <v>9.99</v>
      </c>
      <c r="W136">
        <f t="shared" si="5"/>
        <v>9.99</v>
      </c>
    </row>
    <row r="137" spans="1:23">
      <c r="A137" s="11">
        <v>40796</v>
      </c>
      <c r="B137">
        <v>3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0.33</v>
      </c>
      <c r="J137" s="4">
        <v>2.33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4">
        <v>0</v>
      </c>
      <c r="T137" s="63">
        <f t="shared" ref="T137:T151" si="9">SUM(B137:S137)</f>
        <v>6.66</v>
      </c>
      <c r="U137">
        <v>3.33</v>
      </c>
      <c r="V137" s="63">
        <f t="shared" si="4"/>
        <v>9.99</v>
      </c>
      <c r="W137">
        <f t="shared" si="5"/>
        <v>9.99</v>
      </c>
    </row>
    <row r="138" spans="1:23">
      <c r="A138" s="11">
        <v>40797</v>
      </c>
      <c r="B138">
        <v>3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0.33</v>
      </c>
      <c r="J138" s="4">
        <v>2.33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0</v>
      </c>
      <c r="S138" s="4">
        <v>0</v>
      </c>
      <c r="T138" s="63">
        <f t="shared" si="9"/>
        <v>6.66</v>
      </c>
      <c r="U138">
        <v>3.33</v>
      </c>
      <c r="V138" s="63">
        <f t="shared" ref="V138:V146" si="10">SUM(T138+U138)</f>
        <v>9.99</v>
      </c>
      <c r="W138">
        <f t="shared" si="5"/>
        <v>9.99</v>
      </c>
    </row>
    <row r="139" spans="1:23">
      <c r="A139" s="11">
        <v>40798</v>
      </c>
      <c r="B139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4">
        <v>0</v>
      </c>
      <c r="T139" s="63">
        <f t="shared" si="9"/>
        <v>1</v>
      </c>
      <c r="U139">
        <v>0</v>
      </c>
      <c r="V139" s="63">
        <f t="shared" si="10"/>
        <v>1</v>
      </c>
      <c r="W139">
        <f t="shared" si="5"/>
        <v>1</v>
      </c>
    </row>
    <row r="140" spans="1:23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9"/>
        <v>0</v>
      </c>
      <c r="U140">
        <v>0</v>
      </c>
      <c r="V140" s="63">
        <f t="shared" si="10"/>
        <v>0</v>
      </c>
      <c r="W140">
        <f t="shared" si="5"/>
        <v>0</v>
      </c>
    </row>
    <row r="141" spans="1:23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0</v>
      </c>
      <c r="S141">
        <v>0</v>
      </c>
      <c r="T141" s="63">
        <f t="shared" si="9"/>
        <v>2</v>
      </c>
      <c r="U141">
        <v>0</v>
      </c>
      <c r="V141" s="63">
        <f t="shared" si="10"/>
        <v>2</v>
      </c>
      <c r="W141">
        <f t="shared" si="5"/>
        <v>2</v>
      </c>
    </row>
    <row r="142" spans="1:23">
      <c r="A142" s="11">
        <v>40801</v>
      </c>
      <c r="B142"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</v>
      </c>
      <c r="P142">
        <v>0</v>
      </c>
      <c r="Q142">
        <v>0</v>
      </c>
      <c r="R142">
        <v>0</v>
      </c>
      <c r="S142">
        <v>0</v>
      </c>
      <c r="T142" s="63">
        <f t="shared" si="9"/>
        <v>4</v>
      </c>
      <c r="U142">
        <v>0</v>
      </c>
      <c r="V142" s="63">
        <f t="shared" si="10"/>
        <v>4</v>
      </c>
      <c r="W142">
        <f t="shared" si="5"/>
        <v>4</v>
      </c>
    </row>
    <row r="143" spans="1:23">
      <c r="A143" s="11">
        <v>40802</v>
      </c>
      <c r="B143"/>
      <c r="I143"/>
      <c r="O143"/>
      <c r="R143"/>
      <c r="T143" s="63">
        <f t="shared" si="9"/>
        <v>0</v>
      </c>
      <c r="U143">
        <v>0</v>
      </c>
      <c r="V143" s="63">
        <f t="shared" si="10"/>
        <v>0</v>
      </c>
      <c r="W143">
        <f t="shared" si="5"/>
        <v>0</v>
      </c>
    </row>
    <row r="144" spans="1:23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4"/>
      <c r="S144" s="4"/>
      <c r="T144" s="63">
        <f t="shared" si="9"/>
        <v>0</v>
      </c>
      <c r="U144">
        <v>0</v>
      </c>
      <c r="V144" s="63">
        <f t="shared" si="10"/>
        <v>0</v>
      </c>
      <c r="W144">
        <f t="shared" si="5"/>
        <v>0</v>
      </c>
    </row>
    <row r="145" spans="1:23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4"/>
      <c r="S145" s="4"/>
      <c r="T145" s="63">
        <f t="shared" si="9"/>
        <v>0</v>
      </c>
      <c r="U145">
        <v>0</v>
      </c>
      <c r="V145" s="63">
        <f t="shared" si="10"/>
        <v>0</v>
      </c>
      <c r="W145">
        <f t="shared" si="5"/>
        <v>0</v>
      </c>
    </row>
    <row r="146" spans="1:23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4"/>
      <c r="S146" s="4"/>
      <c r="T146" s="63">
        <f t="shared" si="9"/>
        <v>0</v>
      </c>
      <c r="U146">
        <v>0</v>
      </c>
      <c r="V146" s="63">
        <f t="shared" si="10"/>
        <v>0</v>
      </c>
      <c r="W146">
        <f t="shared" si="5"/>
        <v>0</v>
      </c>
    </row>
    <row r="147" spans="1:23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4"/>
      <c r="S147" s="4"/>
      <c r="T147" s="63">
        <f t="shared" si="9"/>
        <v>0</v>
      </c>
      <c r="U147">
        <v>0</v>
      </c>
      <c r="V147" s="63">
        <f t="shared" ref="V147:V152" si="11">SUM(T147+U147)</f>
        <v>0</v>
      </c>
      <c r="W147">
        <f t="shared" si="5"/>
        <v>0</v>
      </c>
    </row>
    <row r="148" spans="1:23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4"/>
      <c r="S148" s="4"/>
      <c r="T148" s="63">
        <f t="shared" si="9"/>
        <v>0</v>
      </c>
      <c r="U148">
        <v>0</v>
      </c>
      <c r="V148" s="63">
        <f t="shared" si="11"/>
        <v>0</v>
      </c>
      <c r="W148">
        <f t="shared" si="5"/>
        <v>0</v>
      </c>
    </row>
    <row r="149" spans="1:23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4"/>
      <c r="S149" s="4"/>
      <c r="T149" s="63">
        <f t="shared" si="9"/>
        <v>0</v>
      </c>
      <c r="U149">
        <v>0</v>
      </c>
      <c r="V149" s="63">
        <f t="shared" si="11"/>
        <v>0</v>
      </c>
      <c r="W149">
        <f t="shared" si="5"/>
        <v>0</v>
      </c>
    </row>
    <row r="150" spans="1:23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4"/>
      <c r="S150" s="4"/>
      <c r="T150" s="63">
        <f t="shared" si="9"/>
        <v>0</v>
      </c>
      <c r="U150">
        <v>0</v>
      </c>
      <c r="V150" s="63">
        <f t="shared" si="11"/>
        <v>0</v>
      </c>
      <c r="W150">
        <f t="shared" si="5"/>
        <v>0</v>
      </c>
    </row>
    <row r="151" spans="1:23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4"/>
      <c r="S151" s="4"/>
      <c r="T151" s="63">
        <f t="shared" si="9"/>
        <v>0</v>
      </c>
      <c r="U151">
        <v>0</v>
      </c>
      <c r="V151" s="63">
        <f t="shared" si="11"/>
        <v>0</v>
      </c>
      <c r="W151">
        <f t="shared" si="5"/>
        <v>0</v>
      </c>
    </row>
    <row r="152" spans="1:23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4"/>
      <c r="S152" s="4"/>
      <c r="T152" s="63">
        <f t="shared" ref="T152" si="12">SUM(B152:S152)</f>
        <v>0</v>
      </c>
      <c r="U152">
        <v>0</v>
      </c>
      <c r="V152" s="63">
        <f t="shared" si="11"/>
        <v>0</v>
      </c>
      <c r="W152">
        <f t="shared" si="5"/>
        <v>0</v>
      </c>
    </row>
    <row r="153" spans="1:23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3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3">
      <c r="A155" t="s">
        <v>68</v>
      </c>
      <c r="B155">
        <f t="shared" ref="B155:W155" si="13">SUM(B9:B132)</f>
        <v>1810.998</v>
      </c>
      <c r="C155">
        <f t="shared" si="13"/>
        <v>36.909999999999997</v>
      </c>
      <c r="D155">
        <f t="shared" si="13"/>
        <v>1</v>
      </c>
      <c r="E155">
        <f t="shared" si="13"/>
        <v>18.88</v>
      </c>
      <c r="F155">
        <f t="shared" si="13"/>
        <v>7.98</v>
      </c>
      <c r="G155">
        <f t="shared" si="13"/>
        <v>1</v>
      </c>
      <c r="H155">
        <f t="shared" si="13"/>
        <v>6.99</v>
      </c>
      <c r="I155">
        <f t="shared" si="13"/>
        <v>134.92999999999998</v>
      </c>
      <c r="J155">
        <f t="shared" si="13"/>
        <v>8.01</v>
      </c>
      <c r="K155">
        <f t="shared" si="13"/>
        <v>0</v>
      </c>
      <c r="L155">
        <f t="shared" si="13"/>
        <v>70.979999999999976</v>
      </c>
      <c r="M155">
        <f t="shared" si="13"/>
        <v>11.01</v>
      </c>
      <c r="N155">
        <f t="shared" si="13"/>
        <v>0</v>
      </c>
      <c r="O155">
        <f t="shared" si="13"/>
        <v>511.97</v>
      </c>
      <c r="P155">
        <f t="shared" si="13"/>
        <v>0</v>
      </c>
      <c r="Q155">
        <f t="shared" si="13"/>
        <v>0</v>
      </c>
      <c r="R155">
        <f t="shared" si="13"/>
        <v>44.97</v>
      </c>
      <c r="S155">
        <f t="shared" si="13"/>
        <v>0</v>
      </c>
      <c r="T155">
        <f t="shared" si="13"/>
        <v>2665.6280000000011</v>
      </c>
      <c r="U155">
        <f t="shared" si="13"/>
        <v>678.94000000000017</v>
      </c>
      <c r="V155">
        <f t="shared" si="13"/>
        <v>3344.5679999999993</v>
      </c>
      <c r="W155">
        <f t="shared" si="13"/>
        <v>3332.5679999999993</v>
      </c>
    </row>
    <row r="156" spans="1:23">
      <c r="B156"/>
      <c r="H156" s="1"/>
      <c r="I156"/>
      <c r="N156" s="1"/>
      <c r="O156"/>
      <c r="Q156" s="1"/>
      <c r="R156"/>
      <c r="S156" s="1"/>
      <c r="T156"/>
    </row>
    <row r="157" spans="1:23">
      <c r="B157"/>
      <c r="H157" s="1"/>
      <c r="I157"/>
      <c r="N157" s="1"/>
      <c r="O157"/>
      <c r="Q157" s="1"/>
      <c r="R157"/>
      <c r="S157" s="1"/>
      <c r="T157"/>
    </row>
    <row r="158" spans="1:23">
      <c r="B158"/>
      <c r="H158" s="1"/>
      <c r="I158"/>
      <c r="N158" s="1"/>
      <c r="O158"/>
      <c r="Q158" s="1"/>
      <c r="R158"/>
      <c r="S158" s="1"/>
      <c r="T158"/>
    </row>
    <row r="159" spans="1:23">
      <c r="B159"/>
      <c r="H159" s="1"/>
      <c r="I159"/>
      <c r="N159" s="1"/>
      <c r="O159"/>
      <c r="Q159" s="1"/>
      <c r="R159"/>
      <c r="S159" s="1"/>
      <c r="T159"/>
    </row>
    <row r="160" spans="1:23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6742.1059999999979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V165"/>
  <sheetViews>
    <sheetView zoomScale="70" zoomScaleNormal="70" workbookViewId="0">
      <pane ySplit="1605" topLeftCell="A120" activePane="bottomLeft"/>
      <selection sqref="A1:C1"/>
      <selection pane="bottomLeft" activeCell="U142" sqref="U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113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114</v>
      </c>
      <c r="B3" s="73"/>
      <c r="C3" s="73"/>
      <c r="E3" s="71" t="s">
        <v>115</v>
      </c>
      <c r="F3" s="71"/>
      <c r="H3" s="1"/>
      <c r="I3"/>
      <c r="N3" s="1"/>
      <c r="O3"/>
      <c r="Q3" s="1"/>
      <c r="R3"/>
      <c r="S3" s="1"/>
      <c r="T3"/>
    </row>
    <row r="4" spans="1:22">
      <c r="A4" s="73" t="s">
        <v>77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116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3">
        <f>SUM(B9:S9)</f>
        <v>0</v>
      </c>
      <c r="U9" s="4">
        <v>0</v>
      </c>
      <c r="V9" s="63">
        <f t="shared" ref="V9:V72" si="0">SUM(T9+U9)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3">
        <f t="shared" ref="T10:T73" si="1">SUM(B10:S10)</f>
        <v>0</v>
      </c>
      <c r="U10" s="4">
        <v>0</v>
      </c>
      <c r="V10" s="63">
        <f t="shared" si="0"/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3">
        <f t="shared" si="1"/>
        <v>0</v>
      </c>
      <c r="U11" s="4">
        <v>0</v>
      </c>
      <c r="V11" s="63">
        <f t="shared" si="0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3">
        <f t="shared" si="1"/>
        <v>0</v>
      </c>
      <c r="U12" s="4">
        <v>0</v>
      </c>
      <c r="V12" s="63">
        <f t="shared" si="0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1"/>
        <v>0</v>
      </c>
      <c r="U13" s="4">
        <v>0</v>
      </c>
      <c r="V13" s="63">
        <f t="shared" si="0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1"/>
        <v>0</v>
      </c>
      <c r="U14" s="4">
        <v>0</v>
      </c>
      <c r="V14" s="63">
        <f t="shared" si="0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1"/>
        <v>0</v>
      </c>
      <c r="U15" s="4">
        <v>0</v>
      </c>
      <c r="V15" s="63">
        <f t="shared" si="0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1"/>
        <v>0</v>
      </c>
      <c r="U16" s="4">
        <v>0</v>
      </c>
      <c r="V16" s="63">
        <f t="shared" si="0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1"/>
        <v>0</v>
      </c>
      <c r="U17" s="4">
        <v>0</v>
      </c>
      <c r="V17" s="63">
        <f t="shared" si="0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1"/>
        <v>0</v>
      </c>
      <c r="U18" s="4">
        <v>0</v>
      </c>
      <c r="V18" s="63">
        <f t="shared" si="0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1"/>
        <v>0</v>
      </c>
      <c r="U19" s="4">
        <v>0</v>
      </c>
      <c r="V19" s="63">
        <f t="shared" si="0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1"/>
        <v>0</v>
      </c>
      <c r="U20" s="4">
        <v>0</v>
      </c>
      <c r="V20" s="63">
        <f t="shared" si="0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1"/>
        <v>0</v>
      </c>
      <c r="U21" s="4">
        <v>0</v>
      </c>
      <c r="V21" s="63">
        <f t="shared" si="0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 t="shared" si="1"/>
        <v>0</v>
      </c>
      <c r="U22" s="4">
        <v>19</v>
      </c>
      <c r="V22" s="63">
        <f t="shared" si="0"/>
        <v>19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0.75</v>
      </c>
      <c r="P23" s="4">
        <v>0</v>
      </c>
      <c r="Q23" s="1">
        <v>0</v>
      </c>
      <c r="R23" s="4">
        <v>0</v>
      </c>
      <c r="S23" s="1">
        <v>0</v>
      </c>
      <c r="T23" s="63">
        <f t="shared" si="1"/>
        <v>0.75</v>
      </c>
      <c r="U23" s="4">
        <v>0.5</v>
      </c>
      <c r="V23" s="63">
        <f t="shared" si="0"/>
        <v>1.25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0.75</v>
      </c>
      <c r="P24" s="4">
        <v>0</v>
      </c>
      <c r="Q24" s="1">
        <v>0</v>
      </c>
      <c r="R24" s="4">
        <v>0</v>
      </c>
      <c r="S24" s="1">
        <v>0</v>
      </c>
      <c r="T24" s="63">
        <f t="shared" si="1"/>
        <v>0.75</v>
      </c>
      <c r="U24" s="4">
        <v>0.5</v>
      </c>
      <c r="V24" s="63">
        <f t="shared" si="0"/>
        <v>1.25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0.75</v>
      </c>
      <c r="P25" s="4">
        <v>0</v>
      </c>
      <c r="Q25" s="1">
        <v>0</v>
      </c>
      <c r="R25" s="4">
        <v>0</v>
      </c>
      <c r="S25" s="1">
        <v>0</v>
      </c>
      <c r="T25" s="63">
        <f t="shared" si="1"/>
        <v>0.75</v>
      </c>
      <c r="U25" s="4">
        <v>0.5</v>
      </c>
      <c r="V25" s="63">
        <f t="shared" si="0"/>
        <v>1.25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0.75</v>
      </c>
      <c r="P26" s="4">
        <v>0</v>
      </c>
      <c r="Q26" s="1">
        <v>0</v>
      </c>
      <c r="R26" s="4">
        <v>0</v>
      </c>
      <c r="S26" s="1">
        <v>0</v>
      </c>
      <c r="T26" s="63">
        <f t="shared" si="1"/>
        <v>0.75</v>
      </c>
      <c r="U26" s="4">
        <v>0.5</v>
      </c>
      <c r="V26" s="63">
        <f t="shared" si="0"/>
        <v>1.25</v>
      </c>
    </row>
    <row r="27" spans="1:22">
      <c r="A27" s="11">
        <v>40686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 s="12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2">
        <v>0</v>
      </c>
      <c r="O27" s="4">
        <v>0</v>
      </c>
      <c r="P27" s="4">
        <v>0</v>
      </c>
      <c r="Q27" s="12">
        <v>0</v>
      </c>
      <c r="R27" s="4">
        <v>0</v>
      </c>
      <c r="S27" s="12">
        <v>0</v>
      </c>
      <c r="T27" s="63">
        <f t="shared" si="1"/>
        <v>1</v>
      </c>
      <c r="U27" s="4">
        <v>0</v>
      </c>
      <c r="V27" s="63">
        <f t="shared" si="0"/>
        <v>1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1"/>
        <v>0</v>
      </c>
      <c r="U28" s="4">
        <v>0</v>
      </c>
      <c r="V28" s="63">
        <f t="shared" si="0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1"/>
        <v>0</v>
      </c>
      <c r="U29" s="4">
        <v>0</v>
      </c>
      <c r="V29" s="63">
        <f t="shared" si="0"/>
        <v>0</v>
      </c>
    </row>
    <row r="30" spans="1:22">
      <c r="A30" s="11">
        <v>40689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63">
        <f t="shared" si="1"/>
        <v>1</v>
      </c>
      <c r="U30" s="4">
        <v>0</v>
      </c>
      <c r="V30" s="63">
        <f t="shared" si="0"/>
        <v>1</v>
      </c>
    </row>
    <row r="31" spans="1:22">
      <c r="A31" s="11">
        <v>40690</v>
      </c>
      <c r="B31">
        <v>0</v>
      </c>
      <c r="C31">
        <v>0.25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0.25</v>
      </c>
      <c r="M31" s="4">
        <v>0</v>
      </c>
      <c r="N31" s="1">
        <v>0</v>
      </c>
      <c r="O31" s="4">
        <v>0.25</v>
      </c>
      <c r="P31" s="4">
        <v>0</v>
      </c>
      <c r="Q31" s="1">
        <v>0</v>
      </c>
      <c r="R31" s="4">
        <v>0</v>
      </c>
      <c r="S31" s="1">
        <v>0</v>
      </c>
      <c r="T31" s="63">
        <f t="shared" si="1"/>
        <v>0.75</v>
      </c>
      <c r="U31" s="4">
        <v>0.25</v>
      </c>
      <c r="V31" s="63">
        <f t="shared" si="0"/>
        <v>1</v>
      </c>
    </row>
    <row r="32" spans="1:22">
      <c r="A32" s="11">
        <v>40691</v>
      </c>
      <c r="B32">
        <v>0</v>
      </c>
      <c r="C32">
        <v>0.25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0.25</v>
      </c>
      <c r="M32" s="4">
        <v>0</v>
      </c>
      <c r="N32" s="1">
        <v>0</v>
      </c>
      <c r="O32" s="4">
        <v>0.25</v>
      </c>
      <c r="P32" s="4">
        <v>0</v>
      </c>
      <c r="Q32" s="1">
        <v>0</v>
      </c>
      <c r="R32" s="4">
        <v>0</v>
      </c>
      <c r="S32" s="1">
        <v>0</v>
      </c>
      <c r="T32" s="63">
        <f t="shared" si="1"/>
        <v>0.75</v>
      </c>
      <c r="U32" s="4">
        <v>0.25</v>
      </c>
      <c r="V32" s="63">
        <f t="shared" si="0"/>
        <v>1</v>
      </c>
    </row>
    <row r="33" spans="1:22">
      <c r="A33" s="11">
        <v>40692</v>
      </c>
      <c r="B33">
        <v>0</v>
      </c>
      <c r="C33">
        <v>0.25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0.25</v>
      </c>
      <c r="M33" s="4">
        <v>0</v>
      </c>
      <c r="N33" s="1">
        <v>0</v>
      </c>
      <c r="O33" s="4">
        <v>0.25</v>
      </c>
      <c r="P33" s="4">
        <v>0</v>
      </c>
      <c r="Q33" s="1">
        <v>0</v>
      </c>
      <c r="R33" s="4">
        <v>0</v>
      </c>
      <c r="S33" s="1">
        <v>0</v>
      </c>
      <c r="T33" s="63">
        <f t="shared" si="1"/>
        <v>0.75</v>
      </c>
      <c r="U33" s="4">
        <v>0.25</v>
      </c>
      <c r="V33" s="63">
        <f t="shared" si="0"/>
        <v>1</v>
      </c>
    </row>
    <row r="34" spans="1:22">
      <c r="A34" s="11">
        <v>40693</v>
      </c>
      <c r="B34">
        <v>0</v>
      </c>
      <c r="C34">
        <v>0.25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0.25</v>
      </c>
      <c r="M34" s="4">
        <v>0</v>
      </c>
      <c r="N34" s="1">
        <v>0</v>
      </c>
      <c r="O34" s="4">
        <v>0.25</v>
      </c>
      <c r="P34" s="4">
        <v>0</v>
      </c>
      <c r="Q34" s="1">
        <v>0</v>
      </c>
      <c r="R34" s="4">
        <v>0</v>
      </c>
      <c r="S34" s="1">
        <v>0</v>
      </c>
      <c r="T34" s="63">
        <f t="shared" si="1"/>
        <v>0.75</v>
      </c>
      <c r="U34" s="4">
        <v>0.25</v>
      </c>
      <c r="V34" s="63">
        <f t="shared" si="0"/>
        <v>1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63">
        <f t="shared" si="1"/>
        <v>0</v>
      </c>
      <c r="U35" s="4">
        <v>0</v>
      </c>
      <c r="V35" s="63">
        <f t="shared" si="0"/>
        <v>0</v>
      </c>
    </row>
    <row r="36" spans="1:2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63">
        <f t="shared" si="1"/>
        <v>0</v>
      </c>
      <c r="U36" s="4">
        <v>0</v>
      </c>
      <c r="V36" s="63">
        <f t="shared" si="0"/>
        <v>0</v>
      </c>
    </row>
    <row r="37" spans="1:2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2</v>
      </c>
      <c r="P37" s="4">
        <v>0</v>
      </c>
      <c r="Q37" s="4">
        <v>0</v>
      </c>
      <c r="R37" s="4">
        <v>0</v>
      </c>
      <c r="S37" s="4">
        <v>0</v>
      </c>
      <c r="T37" s="63">
        <f t="shared" si="1"/>
        <v>2</v>
      </c>
      <c r="U37" s="4">
        <v>0</v>
      </c>
      <c r="V37" s="63">
        <f t="shared" si="0"/>
        <v>2</v>
      </c>
    </row>
    <row r="38" spans="1:2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3">
        <f t="shared" si="1"/>
        <v>0</v>
      </c>
      <c r="U38" s="4">
        <v>0</v>
      </c>
      <c r="V38" s="63">
        <f t="shared" si="0"/>
        <v>0</v>
      </c>
    </row>
    <row r="39" spans="1:2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3">
        <f t="shared" si="1"/>
        <v>0</v>
      </c>
      <c r="U39" s="4">
        <v>0</v>
      </c>
      <c r="V39" s="63">
        <f t="shared" si="0"/>
        <v>0</v>
      </c>
    </row>
    <row r="40" spans="1:2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3">
        <f t="shared" si="1"/>
        <v>0</v>
      </c>
      <c r="U40" s="4">
        <v>0</v>
      </c>
      <c r="V40" s="63">
        <f t="shared" si="0"/>
        <v>0</v>
      </c>
    </row>
    <row r="41" spans="1:2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3">
        <f t="shared" si="1"/>
        <v>0</v>
      </c>
      <c r="U41" s="4">
        <v>0</v>
      </c>
      <c r="V41" s="63">
        <f t="shared" si="0"/>
        <v>0</v>
      </c>
    </row>
    <row r="42" spans="1:2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3">
        <f t="shared" si="1"/>
        <v>0</v>
      </c>
      <c r="U42" s="4">
        <v>0</v>
      </c>
      <c r="V42" s="63">
        <f t="shared" si="0"/>
        <v>0</v>
      </c>
    </row>
    <row r="43" spans="1:22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1</v>
      </c>
      <c r="P43" s="4">
        <v>0</v>
      </c>
      <c r="Q43" s="1">
        <v>0</v>
      </c>
      <c r="R43" s="4">
        <v>0</v>
      </c>
      <c r="S43" s="1">
        <v>0</v>
      </c>
      <c r="T43" s="63">
        <f t="shared" si="1"/>
        <v>1</v>
      </c>
      <c r="U43" s="4">
        <v>0</v>
      </c>
      <c r="V43" s="63">
        <f t="shared" si="0"/>
        <v>1</v>
      </c>
    </row>
    <row r="44" spans="1:22">
      <c r="A44" s="11">
        <v>40703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63">
        <f t="shared" si="1"/>
        <v>1</v>
      </c>
      <c r="U44" s="4">
        <v>2</v>
      </c>
      <c r="V44" s="63">
        <f t="shared" si="0"/>
        <v>3</v>
      </c>
    </row>
    <row r="45" spans="1:22">
      <c r="A45" s="11">
        <v>40704</v>
      </c>
      <c r="B45">
        <v>1.67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3">
        <f t="shared" si="1"/>
        <v>1.67</v>
      </c>
      <c r="U45" s="4">
        <v>1</v>
      </c>
      <c r="V45" s="63">
        <f t="shared" si="0"/>
        <v>2.67</v>
      </c>
    </row>
    <row r="46" spans="1:22">
      <c r="A46" s="11">
        <v>40705</v>
      </c>
      <c r="B46">
        <v>1.67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3">
        <f t="shared" si="1"/>
        <v>1.67</v>
      </c>
      <c r="U46" s="4">
        <v>1</v>
      </c>
      <c r="V46" s="63">
        <f t="shared" si="0"/>
        <v>2.67</v>
      </c>
    </row>
    <row r="47" spans="1:22">
      <c r="A47" s="11">
        <v>40706</v>
      </c>
      <c r="B47">
        <v>1.67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3">
        <f t="shared" si="1"/>
        <v>1.67</v>
      </c>
      <c r="U47" s="4">
        <v>1</v>
      </c>
      <c r="V47" s="63">
        <f t="shared" si="0"/>
        <v>2.67</v>
      </c>
    </row>
    <row r="48" spans="1:22">
      <c r="A48" s="11">
        <v>40707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 s="63">
        <f t="shared" si="1"/>
        <v>3</v>
      </c>
      <c r="U48" s="4">
        <v>6</v>
      </c>
      <c r="V48" s="63">
        <f t="shared" si="0"/>
        <v>9</v>
      </c>
    </row>
    <row r="49" spans="1:22">
      <c r="A49" s="11">
        <v>40708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63">
        <f t="shared" si="1"/>
        <v>2</v>
      </c>
      <c r="U49" s="4">
        <v>3</v>
      </c>
      <c r="V49" s="63">
        <f t="shared" si="0"/>
        <v>5</v>
      </c>
    </row>
    <row r="50" spans="1:22">
      <c r="A50" s="11">
        <v>40709</v>
      </c>
      <c r="B50">
        <v>3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1">
        <v>0</v>
      </c>
      <c r="O50" s="4">
        <v>0</v>
      </c>
      <c r="P50" s="4">
        <v>0</v>
      </c>
      <c r="Q50" s="1">
        <v>0</v>
      </c>
      <c r="R50" s="4">
        <v>0</v>
      </c>
      <c r="S50" s="1">
        <v>0</v>
      </c>
      <c r="T50" s="63">
        <f t="shared" si="1"/>
        <v>3</v>
      </c>
      <c r="U50" s="4">
        <v>5</v>
      </c>
      <c r="V50" s="63">
        <f t="shared" si="0"/>
        <v>8</v>
      </c>
    </row>
    <row r="51" spans="1:22">
      <c r="A51" s="11">
        <v>40710</v>
      </c>
      <c r="B51" s="22">
        <v>11</v>
      </c>
      <c r="C51" s="22">
        <v>2</v>
      </c>
      <c r="D51" s="22">
        <v>0</v>
      </c>
      <c r="E51" s="22">
        <v>0</v>
      </c>
      <c r="F51" s="22">
        <v>0</v>
      </c>
      <c r="G51" s="22">
        <v>0</v>
      </c>
      <c r="H51" s="24">
        <v>0</v>
      </c>
      <c r="I51" s="24">
        <v>1</v>
      </c>
      <c r="J51" s="24">
        <v>0</v>
      </c>
      <c r="K51" s="24">
        <v>0</v>
      </c>
      <c r="L51" s="24">
        <v>2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63">
        <f t="shared" si="1"/>
        <v>16</v>
      </c>
      <c r="U51" s="4">
        <v>14</v>
      </c>
      <c r="V51" s="63">
        <f t="shared" si="0"/>
        <v>30</v>
      </c>
    </row>
    <row r="52" spans="1:22">
      <c r="A52" s="11">
        <v>40711</v>
      </c>
      <c r="B52" s="22">
        <v>19.329999999999998</v>
      </c>
      <c r="C52" s="22">
        <v>0</v>
      </c>
      <c r="D52" s="22">
        <v>0</v>
      </c>
      <c r="E52" s="22">
        <v>0</v>
      </c>
      <c r="F52" s="22">
        <v>0.33</v>
      </c>
      <c r="G52" s="22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0.33</v>
      </c>
      <c r="M52" s="24">
        <v>0</v>
      </c>
      <c r="N52" s="24">
        <v>0</v>
      </c>
      <c r="O52" s="24">
        <v>2</v>
      </c>
      <c r="P52" s="24">
        <v>0</v>
      </c>
      <c r="Q52" s="24">
        <v>0</v>
      </c>
      <c r="R52" s="24">
        <v>0.33</v>
      </c>
      <c r="S52" s="24">
        <v>0</v>
      </c>
      <c r="T52" s="63">
        <f t="shared" si="1"/>
        <v>22.319999999999993</v>
      </c>
      <c r="U52" s="4">
        <v>18.329999999999998</v>
      </c>
      <c r="V52" s="63">
        <f t="shared" si="0"/>
        <v>40.649999999999991</v>
      </c>
    </row>
    <row r="53" spans="1:22">
      <c r="A53" s="11">
        <v>40712</v>
      </c>
      <c r="B53" s="22">
        <v>19.329999999999998</v>
      </c>
      <c r="C53" s="22">
        <v>0</v>
      </c>
      <c r="D53" s="22">
        <v>0</v>
      </c>
      <c r="E53" s="22">
        <v>0</v>
      </c>
      <c r="F53" s="22">
        <v>0.33</v>
      </c>
      <c r="G53" s="22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0.33</v>
      </c>
      <c r="M53" s="24">
        <v>0</v>
      </c>
      <c r="N53" s="24">
        <v>0</v>
      </c>
      <c r="O53" s="24">
        <v>2</v>
      </c>
      <c r="P53" s="24">
        <v>0</v>
      </c>
      <c r="Q53" s="24">
        <v>0</v>
      </c>
      <c r="R53" s="24">
        <v>0.33</v>
      </c>
      <c r="S53" s="24">
        <v>0</v>
      </c>
      <c r="T53" s="63">
        <f t="shared" si="1"/>
        <v>22.319999999999993</v>
      </c>
      <c r="U53" s="4">
        <v>18.329999999999998</v>
      </c>
      <c r="V53" s="63">
        <f t="shared" si="0"/>
        <v>40.649999999999991</v>
      </c>
    </row>
    <row r="54" spans="1:22">
      <c r="A54" s="11">
        <v>40713</v>
      </c>
      <c r="B54" s="22">
        <v>19.329999999999998</v>
      </c>
      <c r="C54" s="22">
        <v>0</v>
      </c>
      <c r="D54" s="22">
        <v>0</v>
      </c>
      <c r="E54" s="22">
        <v>0</v>
      </c>
      <c r="F54" s="22">
        <v>0.33</v>
      </c>
      <c r="G54" s="22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0.33</v>
      </c>
      <c r="M54" s="24">
        <v>0</v>
      </c>
      <c r="N54" s="24">
        <v>0</v>
      </c>
      <c r="O54" s="24">
        <v>2</v>
      </c>
      <c r="P54" s="24">
        <v>0</v>
      </c>
      <c r="Q54" s="24">
        <v>0</v>
      </c>
      <c r="R54" s="24">
        <v>0.33</v>
      </c>
      <c r="S54" s="24">
        <v>0</v>
      </c>
      <c r="T54" s="63">
        <f t="shared" si="1"/>
        <v>22.319999999999993</v>
      </c>
      <c r="U54" s="4">
        <v>18.329999999999998</v>
      </c>
      <c r="V54" s="63">
        <f t="shared" si="0"/>
        <v>40.649999999999991</v>
      </c>
    </row>
    <row r="55" spans="1:22">
      <c r="A55" s="11">
        <v>40714</v>
      </c>
      <c r="B55" s="22">
        <v>13</v>
      </c>
      <c r="C55" s="22">
        <v>1</v>
      </c>
      <c r="D55" s="22">
        <v>0</v>
      </c>
      <c r="E55" s="22">
        <v>0</v>
      </c>
      <c r="F55" s="22">
        <v>0</v>
      </c>
      <c r="G55" s="22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1</v>
      </c>
      <c r="S55" s="24">
        <v>0</v>
      </c>
      <c r="T55" s="63">
        <f t="shared" si="1"/>
        <v>15</v>
      </c>
      <c r="U55" s="4">
        <v>9</v>
      </c>
      <c r="V55" s="63">
        <f t="shared" si="0"/>
        <v>24</v>
      </c>
    </row>
    <row r="56" spans="1:22">
      <c r="A56" s="11">
        <v>40715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1</v>
      </c>
      <c r="S56" s="24">
        <v>0</v>
      </c>
      <c r="T56" s="63">
        <f t="shared" si="1"/>
        <v>1</v>
      </c>
      <c r="U56" s="4">
        <v>1</v>
      </c>
      <c r="V56" s="63">
        <f t="shared" si="0"/>
        <v>2</v>
      </c>
    </row>
    <row r="57" spans="1:22">
      <c r="A57" s="11">
        <v>40716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63">
        <f t="shared" si="1"/>
        <v>0</v>
      </c>
      <c r="U57" s="4">
        <v>0</v>
      </c>
      <c r="V57" s="63">
        <f t="shared" si="0"/>
        <v>0</v>
      </c>
    </row>
    <row r="58" spans="1:22">
      <c r="A58" s="11">
        <v>40717</v>
      </c>
      <c r="B58" s="22">
        <v>11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4">
        <v>0</v>
      </c>
      <c r="I58" s="24">
        <v>1</v>
      </c>
      <c r="J58" s="24">
        <v>0</v>
      </c>
      <c r="K58" s="24">
        <v>0</v>
      </c>
      <c r="L58" s="24">
        <v>3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63">
        <f t="shared" si="1"/>
        <v>15</v>
      </c>
      <c r="U58" s="4">
        <v>4</v>
      </c>
      <c r="V58" s="63">
        <f t="shared" si="0"/>
        <v>19</v>
      </c>
    </row>
    <row r="59" spans="1:22">
      <c r="A59" s="11">
        <v>40718</v>
      </c>
      <c r="B59" s="22">
        <v>0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63">
        <f t="shared" si="1"/>
        <v>0</v>
      </c>
      <c r="U59" s="4">
        <v>0</v>
      </c>
      <c r="V59" s="63">
        <f t="shared" si="0"/>
        <v>0</v>
      </c>
    </row>
    <row r="60" spans="1:22">
      <c r="A60" s="11">
        <v>40719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63">
        <f t="shared" si="1"/>
        <v>0</v>
      </c>
      <c r="U60" s="4">
        <v>0</v>
      </c>
      <c r="V60" s="63">
        <f t="shared" si="0"/>
        <v>0</v>
      </c>
    </row>
    <row r="61" spans="1:22">
      <c r="A61" s="11">
        <v>40720</v>
      </c>
      <c r="B61" s="22">
        <v>0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63">
        <f t="shared" si="1"/>
        <v>0</v>
      </c>
      <c r="U61" s="4">
        <v>0</v>
      </c>
      <c r="V61" s="63">
        <f t="shared" si="0"/>
        <v>0</v>
      </c>
    </row>
    <row r="62" spans="1:22">
      <c r="A62" s="11">
        <v>40721</v>
      </c>
      <c r="B62" s="22">
        <v>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1</v>
      </c>
      <c r="N62" s="22">
        <v>0</v>
      </c>
      <c r="O62" s="22">
        <v>1</v>
      </c>
      <c r="P62" s="22">
        <v>0</v>
      </c>
      <c r="Q62" s="22">
        <v>0</v>
      </c>
      <c r="R62" s="22">
        <v>0</v>
      </c>
      <c r="S62" s="22">
        <v>0</v>
      </c>
      <c r="T62" s="63">
        <f t="shared" si="1"/>
        <v>5</v>
      </c>
      <c r="U62" s="4">
        <v>1</v>
      </c>
      <c r="V62" s="63">
        <f t="shared" si="0"/>
        <v>6</v>
      </c>
    </row>
    <row r="63" spans="1:22">
      <c r="A63" s="11">
        <v>40722</v>
      </c>
      <c r="B63" s="22">
        <v>6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1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63">
        <f t="shared" si="1"/>
        <v>7</v>
      </c>
      <c r="U63" s="4">
        <v>7</v>
      </c>
      <c r="V63" s="63">
        <f t="shared" si="0"/>
        <v>14</v>
      </c>
    </row>
    <row r="64" spans="1:22">
      <c r="A64" s="11">
        <v>40723</v>
      </c>
      <c r="B64" s="22">
        <v>1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63">
        <f t="shared" si="1"/>
        <v>1</v>
      </c>
      <c r="U64" s="4">
        <v>12</v>
      </c>
      <c r="V64" s="63">
        <f t="shared" si="0"/>
        <v>13</v>
      </c>
    </row>
    <row r="65" spans="1:22">
      <c r="A65" s="11">
        <v>40724</v>
      </c>
      <c r="B65" s="22">
        <v>25</v>
      </c>
      <c r="C65" s="22">
        <v>3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1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63">
        <f t="shared" si="1"/>
        <v>29</v>
      </c>
      <c r="U65" s="4">
        <v>8</v>
      </c>
      <c r="V65" s="63">
        <f t="shared" si="0"/>
        <v>37</v>
      </c>
    </row>
    <row r="66" spans="1:22">
      <c r="A66" s="11">
        <v>40725</v>
      </c>
      <c r="B66" s="22">
        <v>20.75</v>
      </c>
      <c r="C66" s="22">
        <v>0</v>
      </c>
      <c r="D66" s="22">
        <v>0</v>
      </c>
      <c r="E66" s="22">
        <v>0</v>
      </c>
      <c r="F66" s="22">
        <v>0.75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1.25</v>
      </c>
      <c r="P66" s="22">
        <v>0</v>
      </c>
      <c r="Q66" s="22">
        <v>0</v>
      </c>
      <c r="R66" s="22">
        <v>2.25</v>
      </c>
      <c r="S66" s="22">
        <v>0</v>
      </c>
      <c r="T66" s="63">
        <f t="shared" si="1"/>
        <v>25</v>
      </c>
      <c r="U66" s="4">
        <v>7</v>
      </c>
      <c r="V66" s="63">
        <f t="shared" si="0"/>
        <v>32</v>
      </c>
    </row>
    <row r="67" spans="1:22">
      <c r="A67" s="11">
        <v>40726</v>
      </c>
      <c r="B67" s="22">
        <v>20.75</v>
      </c>
      <c r="C67" s="22">
        <v>0</v>
      </c>
      <c r="D67" s="22">
        <v>0</v>
      </c>
      <c r="E67" s="22">
        <v>0</v>
      </c>
      <c r="F67" s="22">
        <v>0.75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1.25</v>
      </c>
      <c r="P67" s="22">
        <v>0</v>
      </c>
      <c r="Q67" s="22">
        <v>0</v>
      </c>
      <c r="R67" s="22">
        <v>2.25</v>
      </c>
      <c r="S67" s="22">
        <v>0</v>
      </c>
      <c r="T67" s="63">
        <f t="shared" si="1"/>
        <v>25</v>
      </c>
      <c r="U67" s="4">
        <v>7</v>
      </c>
      <c r="V67" s="63">
        <f t="shared" si="0"/>
        <v>32</v>
      </c>
    </row>
    <row r="68" spans="1:22">
      <c r="A68" s="11">
        <v>40727</v>
      </c>
      <c r="B68" s="22">
        <v>20.75</v>
      </c>
      <c r="C68" s="22">
        <v>0</v>
      </c>
      <c r="D68" s="22">
        <v>0</v>
      </c>
      <c r="E68" s="22">
        <v>0</v>
      </c>
      <c r="F68" s="22">
        <v>0.75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1.25</v>
      </c>
      <c r="P68" s="22">
        <v>0</v>
      </c>
      <c r="Q68" s="22">
        <v>0</v>
      </c>
      <c r="R68" s="22">
        <v>2.25</v>
      </c>
      <c r="S68" s="22">
        <v>0</v>
      </c>
      <c r="T68" s="63">
        <f t="shared" si="1"/>
        <v>25</v>
      </c>
      <c r="U68" s="4">
        <v>7</v>
      </c>
      <c r="V68" s="63">
        <f t="shared" si="0"/>
        <v>32</v>
      </c>
    </row>
    <row r="69" spans="1:22">
      <c r="A69" s="11">
        <v>40728</v>
      </c>
      <c r="B69" s="22">
        <v>20.75</v>
      </c>
      <c r="C69" s="22">
        <v>0</v>
      </c>
      <c r="D69" s="22">
        <v>0</v>
      </c>
      <c r="E69" s="22">
        <v>0</v>
      </c>
      <c r="F69" s="22">
        <v>0.75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1.25</v>
      </c>
      <c r="P69" s="22">
        <v>0</v>
      </c>
      <c r="Q69" s="22">
        <v>0</v>
      </c>
      <c r="R69" s="22">
        <v>2.25</v>
      </c>
      <c r="S69" s="22">
        <v>0</v>
      </c>
      <c r="T69" s="63">
        <f t="shared" si="1"/>
        <v>25</v>
      </c>
      <c r="U69" s="4">
        <v>7</v>
      </c>
      <c r="V69" s="63">
        <f t="shared" si="0"/>
        <v>32</v>
      </c>
    </row>
    <row r="70" spans="1:22">
      <c r="A70" s="11">
        <v>40729</v>
      </c>
      <c r="B70" s="22">
        <v>19</v>
      </c>
      <c r="C70" s="22">
        <v>3</v>
      </c>
      <c r="D70" s="22">
        <v>0</v>
      </c>
      <c r="E70" s="22">
        <v>0</v>
      </c>
      <c r="F70" s="22">
        <v>2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1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2</v>
      </c>
      <c r="S70" s="22">
        <v>0</v>
      </c>
      <c r="T70" s="63">
        <f t="shared" si="1"/>
        <v>27</v>
      </c>
      <c r="U70" s="4">
        <v>16</v>
      </c>
      <c r="V70" s="63">
        <f t="shared" si="0"/>
        <v>43</v>
      </c>
    </row>
    <row r="71" spans="1:22">
      <c r="A71" s="11">
        <v>40730</v>
      </c>
      <c r="B71" s="22">
        <v>40</v>
      </c>
      <c r="C71" s="22">
        <v>8</v>
      </c>
      <c r="D71" s="22">
        <v>0</v>
      </c>
      <c r="E71" s="22">
        <v>0</v>
      </c>
      <c r="F71" s="22">
        <v>1</v>
      </c>
      <c r="G71" s="22">
        <v>0</v>
      </c>
      <c r="H71" s="22">
        <v>0</v>
      </c>
      <c r="I71" s="22">
        <v>1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1</v>
      </c>
      <c r="P71" s="22">
        <v>0</v>
      </c>
      <c r="Q71" s="22">
        <v>0</v>
      </c>
      <c r="R71" s="22">
        <v>0</v>
      </c>
      <c r="S71" s="22">
        <v>0</v>
      </c>
      <c r="T71" s="63">
        <f t="shared" si="1"/>
        <v>51</v>
      </c>
      <c r="U71" s="4">
        <v>31</v>
      </c>
      <c r="V71" s="63">
        <f t="shared" si="0"/>
        <v>82</v>
      </c>
    </row>
    <row r="72" spans="1:22">
      <c r="A72" s="11">
        <v>40731</v>
      </c>
      <c r="B72" s="22">
        <v>45</v>
      </c>
      <c r="C72" s="22">
        <v>1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1</v>
      </c>
      <c r="J72" s="22">
        <v>0</v>
      </c>
      <c r="K72" s="22">
        <v>0</v>
      </c>
      <c r="L72" s="22">
        <v>1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63">
        <f t="shared" si="1"/>
        <v>48</v>
      </c>
      <c r="U72" s="4">
        <v>27</v>
      </c>
      <c r="V72" s="63">
        <f t="shared" si="0"/>
        <v>75</v>
      </c>
    </row>
    <row r="73" spans="1:22">
      <c r="A73" s="11">
        <v>40732</v>
      </c>
      <c r="B73" s="22">
        <v>44</v>
      </c>
      <c r="C73" s="22">
        <v>0</v>
      </c>
      <c r="D73" s="22">
        <v>0</v>
      </c>
      <c r="E73" s="22">
        <v>0.66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1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63">
        <f t="shared" si="1"/>
        <v>45.66</v>
      </c>
      <c r="U73" s="4">
        <v>19.329999999999998</v>
      </c>
      <c r="V73" s="63">
        <f t="shared" ref="V73:V136" si="2">SUM(T73+U73)</f>
        <v>64.989999999999995</v>
      </c>
    </row>
    <row r="74" spans="1:22">
      <c r="A74" s="11">
        <v>40733</v>
      </c>
      <c r="B74" s="22">
        <v>44</v>
      </c>
      <c r="C74" s="22">
        <v>0</v>
      </c>
      <c r="D74" s="22">
        <v>0</v>
      </c>
      <c r="E74" s="22">
        <v>0.66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63">
        <f t="shared" ref="T74:T137" si="3">SUM(B74:S74)</f>
        <v>45.66</v>
      </c>
      <c r="U74" s="4">
        <v>19.329999999999998</v>
      </c>
      <c r="V74" s="63">
        <f t="shared" si="2"/>
        <v>64.989999999999995</v>
      </c>
    </row>
    <row r="75" spans="1:22">
      <c r="A75" s="11">
        <v>40734</v>
      </c>
      <c r="B75" s="22">
        <v>44</v>
      </c>
      <c r="C75" s="22">
        <v>0</v>
      </c>
      <c r="D75" s="22">
        <v>0</v>
      </c>
      <c r="E75" s="22">
        <v>0.66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1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63">
        <f t="shared" si="3"/>
        <v>45.66</v>
      </c>
      <c r="U75" s="4">
        <v>19.329999999999998</v>
      </c>
      <c r="V75" s="63">
        <f t="shared" si="2"/>
        <v>64.989999999999995</v>
      </c>
    </row>
    <row r="76" spans="1:22">
      <c r="A76" s="11">
        <v>40735</v>
      </c>
      <c r="B76" s="22">
        <v>6</v>
      </c>
      <c r="C76" s="22">
        <v>0</v>
      </c>
      <c r="D76" s="22">
        <v>0</v>
      </c>
      <c r="E76" s="22">
        <v>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2</v>
      </c>
      <c r="S76" s="22">
        <v>0</v>
      </c>
      <c r="T76" s="63">
        <f t="shared" si="3"/>
        <v>9</v>
      </c>
      <c r="U76" s="4">
        <v>3</v>
      </c>
      <c r="V76" s="63">
        <f t="shared" si="2"/>
        <v>12</v>
      </c>
    </row>
    <row r="77" spans="1:22">
      <c r="A77" s="11">
        <v>40736</v>
      </c>
      <c r="B77" s="22">
        <v>9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1</v>
      </c>
      <c r="J77" s="22">
        <v>0</v>
      </c>
      <c r="K77" s="22">
        <v>0</v>
      </c>
      <c r="L77" s="22">
        <v>3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2</v>
      </c>
      <c r="S77" s="22">
        <v>0</v>
      </c>
      <c r="T77" s="63">
        <f t="shared" si="3"/>
        <v>15</v>
      </c>
      <c r="U77" s="4">
        <v>8</v>
      </c>
      <c r="V77" s="63">
        <f t="shared" si="2"/>
        <v>23</v>
      </c>
    </row>
    <row r="78" spans="1:22">
      <c r="A78" s="11">
        <v>40737</v>
      </c>
      <c r="B78" s="22">
        <v>9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2</v>
      </c>
      <c r="S78" s="22">
        <v>0</v>
      </c>
      <c r="T78" s="63">
        <f t="shared" si="3"/>
        <v>11</v>
      </c>
      <c r="U78" s="4">
        <v>6</v>
      </c>
      <c r="V78" s="63">
        <f t="shared" si="2"/>
        <v>17</v>
      </c>
    </row>
    <row r="79" spans="1:22">
      <c r="A79" s="11">
        <v>40738</v>
      </c>
      <c r="B79" s="22">
        <v>7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2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1</v>
      </c>
      <c r="S79" s="22">
        <v>0</v>
      </c>
      <c r="T79" s="63">
        <f t="shared" si="3"/>
        <v>10</v>
      </c>
      <c r="U79" s="4">
        <v>3</v>
      </c>
      <c r="V79" s="63">
        <f t="shared" si="2"/>
        <v>13</v>
      </c>
    </row>
    <row r="80" spans="1:22">
      <c r="A80" s="11">
        <v>40739</v>
      </c>
      <c r="B80" s="22">
        <v>44.66</v>
      </c>
      <c r="C80" s="22">
        <v>0.33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1</v>
      </c>
      <c r="S80" s="22">
        <v>0</v>
      </c>
      <c r="T80" s="63">
        <f t="shared" si="3"/>
        <v>45.989999999999995</v>
      </c>
      <c r="U80" s="4">
        <v>5.66</v>
      </c>
      <c r="V80" s="63">
        <f t="shared" si="2"/>
        <v>51.649999999999991</v>
      </c>
    </row>
    <row r="81" spans="1:22">
      <c r="A81" s="11">
        <v>40740</v>
      </c>
      <c r="B81" s="22">
        <v>44.66</v>
      </c>
      <c r="C81" s="22">
        <v>0.33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1</v>
      </c>
      <c r="S81" s="22">
        <v>0</v>
      </c>
      <c r="T81" s="63">
        <f t="shared" si="3"/>
        <v>45.989999999999995</v>
      </c>
      <c r="U81" s="4">
        <v>5.66</v>
      </c>
      <c r="V81" s="63">
        <f t="shared" si="2"/>
        <v>51.649999999999991</v>
      </c>
    </row>
    <row r="82" spans="1:22">
      <c r="A82" s="11">
        <v>40741</v>
      </c>
      <c r="B82" s="22">
        <v>44.66</v>
      </c>
      <c r="C82" s="22">
        <v>0.33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1</v>
      </c>
      <c r="S82" s="22">
        <v>0</v>
      </c>
      <c r="T82" s="63">
        <f t="shared" si="3"/>
        <v>45.989999999999995</v>
      </c>
      <c r="U82" s="4">
        <v>5.66</v>
      </c>
      <c r="V82" s="63">
        <f t="shared" si="2"/>
        <v>51.649999999999991</v>
      </c>
    </row>
    <row r="83" spans="1:22">
      <c r="A83" s="11">
        <v>40742</v>
      </c>
      <c r="B83" s="22">
        <v>25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1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63">
        <f t="shared" si="3"/>
        <v>26</v>
      </c>
      <c r="U83" s="4">
        <v>8</v>
      </c>
      <c r="V83" s="63">
        <f t="shared" si="2"/>
        <v>34</v>
      </c>
    </row>
    <row r="84" spans="1:22">
      <c r="A84" s="11">
        <v>40743</v>
      </c>
      <c r="B84" s="22">
        <v>16</v>
      </c>
      <c r="C84" s="22">
        <v>1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4</v>
      </c>
      <c r="J84" s="22">
        <v>0</v>
      </c>
      <c r="K84" s="22">
        <v>0</v>
      </c>
      <c r="L84" s="22">
        <v>2</v>
      </c>
      <c r="M84" s="22">
        <v>0</v>
      </c>
      <c r="N84" s="22">
        <v>0</v>
      </c>
      <c r="O84" s="22">
        <v>1</v>
      </c>
      <c r="P84" s="22">
        <v>0</v>
      </c>
      <c r="Q84" s="22">
        <v>0</v>
      </c>
      <c r="R84" s="22">
        <v>0</v>
      </c>
      <c r="S84" s="22">
        <v>0</v>
      </c>
      <c r="T84" s="63">
        <f t="shared" si="3"/>
        <v>24</v>
      </c>
      <c r="U84" s="4">
        <v>2</v>
      </c>
      <c r="V84" s="63">
        <f t="shared" si="2"/>
        <v>26</v>
      </c>
    </row>
    <row r="85" spans="1:22">
      <c r="A85" s="11">
        <v>40744</v>
      </c>
      <c r="B85" s="22">
        <v>53</v>
      </c>
      <c r="C85" s="22">
        <v>2</v>
      </c>
      <c r="D85" s="22">
        <v>0</v>
      </c>
      <c r="E85" s="22">
        <v>1</v>
      </c>
      <c r="F85" s="22">
        <v>0</v>
      </c>
      <c r="G85" s="22">
        <v>0</v>
      </c>
      <c r="H85" s="22">
        <v>0</v>
      </c>
      <c r="I85" s="22">
        <v>14</v>
      </c>
      <c r="J85" s="22">
        <v>0</v>
      </c>
      <c r="K85" s="22">
        <v>0</v>
      </c>
      <c r="L85" s="22">
        <v>2</v>
      </c>
      <c r="M85" s="22">
        <v>0</v>
      </c>
      <c r="N85" s="22">
        <v>0</v>
      </c>
      <c r="O85" s="22">
        <v>1</v>
      </c>
      <c r="P85" s="22">
        <v>0</v>
      </c>
      <c r="Q85" s="22">
        <v>0</v>
      </c>
      <c r="R85" s="22">
        <v>1</v>
      </c>
      <c r="S85" s="22">
        <v>0</v>
      </c>
      <c r="T85" s="63">
        <f t="shared" si="3"/>
        <v>74</v>
      </c>
      <c r="U85" s="4">
        <v>18</v>
      </c>
      <c r="V85" s="63">
        <f t="shared" si="2"/>
        <v>92</v>
      </c>
    </row>
    <row r="86" spans="1:22">
      <c r="A86" s="11">
        <v>40745</v>
      </c>
      <c r="B86" s="22">
        <v>29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7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63">
        <f t="shared" si="3"/>
        <v>36</v>
      </c>
      <c r="U86" s="4">
        <v>15</v>
      </c>
      <c r="V86" s="63">
        <f t="shared" si="2"/>
        <v>51</v>
      </c>
    </row>
    <row r="87" spans="1:22">
      <c r="A87" s="11">
        <v>40746</v>
      </c>
      <c r="B87" s="22">
        <v>16.329999999999998</v>
      </c>
      <c r="C87" s="22">
        <v>0.33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3.33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63">
        <f t="shared" si="3"/>
        <v>19.989999999999995</v>
      </c>
      <c r="U87" s="4">
        <v>4.33</v>
      </c>
      <c r="V87" s="63">
        <f t="shared" si="2"/>
        <v>24.319999999999993</v>
      </c>
    </row>
    <row r="88" spans="1:22">
      <c r="A88" s="11">
        <v>40747</v>
      </c>
      <c r="B88" s="22">
        <v>16.329999999999998</v>
      </c>
      <c r="C88" s="22">
        <v>0.33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3.33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63">
        <f t="shared" si="3"/>
        <v>19.989999999999995</v>
      </c>
      <c r="U88" s="4">
        <v>4.33</v>
      </c>
      <c r="V88" s="63">
        <f t="shared" si="2"/>
        <v>24.319999999999993</v>
      </c>
    </row>
    <row r="89" spans="1:22">
      <c r="A89" s="11">
        <v>40748</v>
      </c>
      <c r="B89" s="22">
        <v>16.329999999999998</v>
      </c>
      <c r="C89" s="22">
        <v>0.33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3.33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63">
        <f t="shared" si="3"/>
        <v>19.989999999999995</v>
      </c>
      <c r="U89" s="4">
        <v>4.33</v>
      </c>
      <c r="V89" s="63">
        <f t="shared" si="2"/>
        <v>24.319999999999993</v>
      </c>
    </row>
    <row r="90" spans="1:22">
      <c r="A90" s="11">
        <v>40749</v>
      </c>
      <c r="B90" s="22">
        <v>38</v>
      </c>
      <c r="C90" s="22">
        <v>3</v>
      </c>
      <c r="D90" s="22">
        <v>0</v>
      </c>
      <c r="E90" s="22">
        <v>1</v>
      </c>
      <c r="F90" s="22">
        <v>0</v>
      </c>
      <c r="G90" s="22">
        <v>0</v>
      </c>
      <c r="H90" s="22">
        <v>0</v>
      </c>
      <c r="I90" s="22">
        <v>1</v>
      </c>
      <c r="J90" s="22">
        <v>0</v>
      </c>
      <c r="K90" s="22">
        <v>0</v>
      </c>
      <c r="L90" s="22">
        <v>0</v>
      </c>
      <c r="M90" s="22">
        <v>1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63">
        <f t="shared" si="3"/>
        <v>44</v>
      </c>
      <c r="U90" s="4">
        <v>21</v>
      </c>
      <c r="V90" s="63">
        <f t="shared" si="2"/>
        <v>65</v>
      </c>
    </row>
    <row r="91" spans="1:22">
      <c r="A91" s="11">
        <v>40750</v>
      </c>
      <c r="B91" s="22">
        <v>28</v>
      </c>
      <c r="C91" s="22">
        <v>1</v>
      </c>
      <c r="D91" s="22">
        <v>0</v>
      </c>
      <c r="E91" s="22">
        <v>2</v>
      </c>
      <c r="F91" s="22">
        <v>0</v>
      </c>
      <c r="G91" s="22">
        <v>0</v>
      </c>
      <c r="H91" s="22">
        <v>0</v>
      </c>
      <c r="I91" s="22">
        <v>3</v>
      </c>
      <c r="J91" s="22">
        <v>0</v>
      </c>
      <c r="K91" s="22">
        <v>0</v>
      </c>
      <c r="L91" s="22">
        <v>2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1</v>
      </c>
      <c r="S91" s="22">
        <v>0</v>
      </c>
      <c r="T91" s="63">
        <f t="shared" si="3"/>
        <v>37</v>
      </c>
      <c r="U91" s="4">
        <v>12</v>
      </c>
      <c r="V91" s="63">
        <f t="shared" si="2"/>
        <v>49</v>
      </c>
    </row>
    <row r="92" spans="1:22">
      <c r="A92" s="11">
        <v>40751</v>
      </c>
      <c r="B92" s="22">
        <v>49</v>
      </c>
      <c r="C92" s="22">
        <v>3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1</v>
      </c>
      <c r="J92" s="22">
        <v>0</v>
      </c>
      <c r="K92" s="22">
        <v>0</v>
      </c>
      <c r="L92" s="22">
        <v>2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63">
        <f t="shared" si="3"/>
        <v>55</v>
      </c>
      <c r="U92" s="4">
        <v>14</v>
      </c>
      <c r="V92" s="63">
        <f t="shared" si="2"/>
        <v>69</v>
      </c>
    </row>
    <row r="93" spans="1:22">
      <c r="A93" s="11">
        <v>40752</v>
      </c>
      <c r="B93" s="22">
        <v>76</v>
      </c>
      <c r="C93" s="22">
        <v>4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1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63">
        <f t="shared" si="3"/>
        <v>81</v>
      </c>
      <c r="U93" s="4">
        <v>15</v>
      </c>
      <c r="V93" s="63">
        <f t="shared" si="2"/>
        <v>96</v>
      </c>
    </row>
    <row r="94" spans="1:22">
      <c r="A94" s="11">
        <v>40753</v>
      </c>
      <c r="B94" s="22">
        <v>13.66</v>
      </c>
      <c r="C94" s="22">
        <v>2.66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63">
        <f t="shared" si="3"/>
        <v>16.32</v>
      </c>
      <c r="U94" s="4">
        <v>3.33</v>
      </c>
      <c r="V94" s="63">
        <f t="shared" si="2"/>
        <v>19.649999999999999</v>
      </c>
    </row>
    <row r="95" spans="1:22">
      <c r="A95" s="11">
        <v>40754</v>
      </c>
      <c r="B95" s="22">
        <v>13.66</v>
      </c>
      <c r="C95" s="22">
        <v>2.66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63">
        <f t="shared" si="3"/>
        <v>16.32</v>
      </c>
      <c r="U95" s="4">
        <v>3.33</v>
      </c>
      <c r="V95" s="63">
        <f t="shared" si="2"/>
        <v>19.649999999999999</v>
      </c>
    </row>
    <row r="96" spans="1:22">
      <c r="A96" s="11">
        <v>40755</v>
      </c>
      <c r="B96" s="22">
        <v>13.66</v>
      </c>
      <c r="C96" s="22">
        <v>2.66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63">
        <f t="shared" si="3"/>
        <v>16.32</v>
      </c>
      <c r="U96" s="4">
        <v>3.33</v>
      </c>
      <c r="V96" s="63">
        <f t="shared" si="2"/>
        <v>19.649999999999999</v>
      </c>
    </row>
    <row r="97" spans="1:22">
      <c r="A97" s="11">
        <v>40756</v>
      </c>
      <c r="B97" s="22">
        <v>9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63">
        <f t="shared" si="3"/>
        <v>9</v>
      </c>
      <c r="U97" s="4">
        <v>0</v>
      </c>
      <c r="V97" s="63">
        <f t="shared" si="2"/>
        <v>9</v>
      </c>
    </row>
    <row r="98" spans="1:22">
      <c r="A98" s="11">
        <v>40757</v>
      </c>
      <c r="B98" s="22">
        <v>8</v>
      </c>
      <c r="C98" s="22">
        <v>1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63">
        <f t="shared" si="3"/>
        <v>9</v>
      </c>
      <c r="U98" s="4">
        <v>0</v>
      </c>
      <c r="V98" s="63">
        <f t="shared" si="2"/>
        <v>9</v>
      </c>
    </row>
    <row r="99" spans="1:22">
      <c r="A99" s="11">
        <v>40758</v>
      </c>
      <c r="B99" s="22">
        <v>13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4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63">
        <f t="shared" si="3"/>
        <v>17</v>
      </c>
      <c r="U99" s="4">
        <v>1</v>
      </c>
      <c r="V99" s="63">
        <f t="shared" si="2"/>
        <v>18</v>
      </c>
    </row>
    <row r="100" spans="1:22">
      <c r="A100" s="11">
        <v>40759</v>
      </c>
      <c r="B100" s="22">
        <v>5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1">
        <v>0</v>
      </c>
      <c r="I100" s="53">
        <v>2</v>
      </c>
      <c r="J100" s="53">
        <v>0</v>
      </c>
      <c r="K100" s="53">
        <v>0</v>
      </c>
      <c r="L100" s="53">
        <v>0</v>
      </c>
      <c r="M100" s="53">
        <v>0</v>
      </c>
      <c r="N100" s="1">
        <v>0</v>
      </c>
      <c r="O100" s="53">
        <v>0</v>
      </c>
      <c r="P100" s="53">
        <v>0</v>
      </c>
      <c r="Q100" s="1">
        <v>0</v>
      </c>
      <c r="R100" s="53">
        <v>0</v>
      </c>
      <c r="S100" s="1">
        <v>0</v>
      </c>
      <c r="T100" s="63">
        <f t="shared" si="3"/>
        <v>7</v>
      </c>
      <c r="U100" s="4">
        <v>0</v>
      </c>
      <c r="V100" s="63">
        <f t="shared" si="2"/>
        <v>7</v>
      </c>
    </row>
    <row r="101" spans="1:22">
      <c r="A101" s="11">
        <v>40760</v>
      </c>
      <c r="B101" s="22">
        <v>9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1">
        <v>0</v>
      </c>
      <c r="I101" s="53">
        <v>0.3</v>
      </c>
      <c r="J101" s="53">
        <v>0</v>
      </c>
      <c r="K101" s="53">
        <v>0</v>
      </c>
      <c r="L101" s="53">
        <v>0</v>
      </c>
      <c r="M101" s="53">
        <v>0</v>
      </c>
      <c r="N101" s="1">
        <v>0</v>
      </c>
      <c r="O101" s="53">
        <v>0</v>
      </c>
      <c r="P101" s="53">
        <v>0</v>
      </c>
      <c r="Q101" s="1">
        <v>0</v>
      </c>
      <c r="R101" s="53">
        <v>0</v>
      </c>
      <c r="S101" s="1">
        <v>0</v>
      </c>
      <c r="T101" s="63">
        <f t="shared" si="3"/>
        <v>9.3000000000000007</v>
      </c>
      <c r="U101" s="4">
        <v>1.33</v>
      </c>
      <c r="V101" s="63">
        <f t="shared" si="2"/>
        <v>10.63</v>
      </c>
    </row>
    <row r="102" spans="1:22">
      <c r="A102" s="11">
        <v>40761</v>
      </c>
      <c r="B102" s="22">
        <v>9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1">
        <v>0</v>
      </c>
      <c r="I102" s="53">
        <v>0.3</v>
      </c>
      <c r="J102" s="53">
        <v>0</v>
      </c>
      <c r="K102" s="53">
        <v>0</v>
      </c>
      <c r="L102" s="53">
        <v>0</v>
      </c>
      <c r="M102" s="53">
        <v>0</v>
      </c>
      <c r="N102" s="1">
        <v>0</v>
      </c>
      <c r="O102" s="53">
        <v>0</v>
      </c>
      <c r="P102" s="53">
        <v>0</v>
      </c>
      <c r="Q102" s="1">
        <v>0</v>
      </c>
      <c r="R102" s="53">
        <v>0</v>
      </c>
      <c r="S102" s="1">
        <v>0</v>
      </c>
      <c r="T102" s="63">
        <f t="shared" si="3"/>
        <v>9.3000000000000007</v>
      </c>
      <c r="U102" s="4">
        <v>1.33</v>
      </c>
      <c r="V102" s="63">
        <f t="shared" si="2"/>
        <v>10.63</v>
      </c>
    </row>
    <row r="103" spans="1:22">
      <c r="A103" s="11">
        <v>40762</v>
      </c>
      <c r="B103" s="22">
        <v>9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1">
        <v>0</v>
      </c>
      <c r="I103" s="53">
        <v>0.3</v>
      </c>
      <c r="J103" s="53">
        <v>0</v>
      </c>
      <c r="K103" s="53">
        <v>0</v>
      </c>
      <c r="L103" s="53">
        <v>0</v>
      </c>
      <c r="M103" s="53">
        <v>0</v>
      </c>
      <c r="N103" s="1">
        <v>0</v>
      </c>
      <c r="O103" s="53">
        <v>0</v>
      </c>
      <c r="P103" s="53">
        <v>0</v>
      </c>
      <c r="Q103" s="1">
        <v>0</v>
      </c>
      <c r="R103" s="53">
        <v>0</v>
      </c>
      <c r="S103" s="1">
        <v>0</v>
      </c>
      <c r="T103" s="63">
        <f t="shared" si="3"/>
        <v>9.3000000000000007</v>
      </c>
      <c r="U103" s="4">
        <v>1.33</v>
      </c>
      <c r="V103" s="63">
        <f t="shared" si="2"/>
        <v>10.63</v>
      </c>
    </row>
    <row r="104" spans="1:22">
      <c r="A104" s="11">
        <v>40763</v>
      </c>
      <c r="B104" s="22">
        <v>16</v>
      </c>
      <c r="C104" s="22">
        <v>1</v>
      </c>
      <c r="D104" s="22">
        <v>0</v>
      </c>
      <c r="E104" s="22">
        <v>0</v>
      </c>
      <c r="F104" s="22">
        <v>0</v>
      </c>
      <c r="G104" s="22">
        <v>0</v>
      </c>
      <c r="H104" s="24">
        <v>0</v>
      </c>
      <c r="I104" s="24">
        <v>1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63">
        <f t="shared" si="3"/>
        <v>18</v>
      </c>
      <c r="U104" s="4">
        <v>36</v>
      </c>
      <c r="V104" s="63">
        <f t="shared" si="2"/>
        <v>54</v>
      </c>
    </row>
    <row r="105" spans="1:22">
      <c r="A105" s="11">
        <v>40764</v>
      </c>
      <c r="B105" s="22">
        <v>44</v>
      </c>
      <c r="C105" s="22">
        <v>1</v>
      </c>
      <c r="D105" s="22">
        <v>0</v>
      </c>
      <c r="E105" s="22">
        <v>0</v>
      </c>
      <c r="F105" s="22">
        <v>0</v>
      </c>
      <c r="G105" s="22">
        <v>0</v>
      </c>
      <c r="H105" s="24">
        <v>0</v>
      </c>
      <c r="I105" s="24">
        <v>1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63">
        <f t="shared" si="3"/>
        <v>46</v>
      </c>
      <c r="U105" s="4">
        <v>37</v>
      </c>
      <c r="V105" s="63">
        <f t="shared" si="2"/>
        <v>83</v>
      </c>
    </row>
    <row r="106" spans="1:22">
      <c r="A106" s="11">
        <v>40765</v>
      </c>
      <c r="B106" s="22">
        <v>15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4">
        <v>0</v>
      </c>
      <c r="I106" s="24">
        <v>3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63">
        <f t="shared" si="3"/>
        <v>18</v>
      </c>
      <c r="U106" s="4">
        <v>19</v>
      </c>
      <c r="V106" s="63">
        <f t="shared" si="2"/>
        <v>37</v>
      </c>
    </row>
    <row r="107" spans="1:22">
      <c r="A107" s="11">
        <v>40766</v>
      </c>
      <c r="B107" s="22">
        <v>19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63">
        <f t="shared" si="3"/>
        <v>19</v>
      </c>
      <c r="U107" s="4">
        <v>2</v>
      </c>
      <c r="V107" s="63">
        <f t="shared" si="2"/>
        <v>21</v>
      </c>
    </row>
    <row r="108" spans="1:22">
      <c r="A108" s="11">
        <v>40767</v>
      </c>
      <c r="B108" s="22">
        <v>8.66</v>
      </c>
      <c r="C108" s="22">
        <v>0</v>
      </c>
      <c r="D108" s="22">
        <v>0</v>
      </c>
      <c r="E108" s="22">
        <v>0.33</v>
      </c>
      <c r="F108" s="22">
        <v>0</v>
      </c>
      <c r="G108" s="22">
        <v>0</v>
      </c>
      <c r="H108" s="1">
        <v>0</v>
      </c>
      <c r="I108" s="53">
        <v>0.33</v>
      </c>
      <c r="J108" s="53">
        <v>0</v>
      </c>
      <c r="K108" s="53">
        <v>0</v>
      </c>
      <c r="L108" s="53">
        <v>0</v>
      </c>
      <c r="M108" s="53">
        <v>0</v>
      </c>
      <c r="N108" s="1">
        <v>0</v>
      </c>
      <c r="O108" s="53">
        <v>0</v>
      </c>
      <c r="P108" s="53">
        <v>0</v>
      </c>
      <c r="Q108" s="1">
        <v>0</v>
      </c>
      <c r="R108" s="53">
        <v>0</v>
      </c>
      <c r="S108" s="1">
        <v>0</v>
      </c>
      <c r="T108" s="63">
        <f t="shared" si="3"/>
        <v>9.32</v>
      </c>
      <c r="U108" s="4">
        <v>0.66</v>
      </c>
      <c r="V108" s="63">
        <f t="shared" si="2"/>
        <v>9.98</v>
      </c>
    </row>
    <row r="109" spans="1:22">
      <c r="A109" s="11">
        <v>40768</v>
      </c>
      <c r="B109" s="22">
        <v>8.66</v>
      </c>
      <c r="C109" s="22">
        <v>0</v>
      </c>
      <c r="D109" s="22">
        <v>0</v>
      </c>
      <c r="E109" s="22">
        <v>0.33</v>
      </c>
      <c r="F109" s="22">
        <v>0</v>
      </c>
      <c r="G109" s="22">
        <v>0</v>
      </c>
      <c r="H109" s="1">
        <v>0</v>
      </c>
      <c r="I109" s="53">
        <v>0.33</v>
      </c>
      <c r="J109" s="53">
        <v>0</v>
      </c>
      <c r="K109" s="53">
        <v>0</v>
      </c>
      <c r="L109" s="53">
        <v>0</v>
      </c>
      <c r="M109" s="53">
        <v>0</v>
      </c>
      <c r="N109" s="1">
        <v>0</v>
      </c>
      <c r="O109" s="53">
        <v>0</v>
      </c>
      <c r="P109" s="53">
        <v>0</v>
      </c>
      <c r="Q109" s="1">
        <v>0</v>
      </c>
      <c r="R109" s="53">
        <v>0</v>
      </c>
      <c r="S109" s="1">
        <v>0</v>
      </c>
      <c r="T109" s="63">
        <f t="shared" si="3"/>
        <v>9.32</v>
      </c>
      <c r="U109" s="4">
        <v>0.66</v>
      </c>
      <c r="V109" s="63">
        <f t="shared" si="2"/>
        <v>9.98</v>
      </c>
    </row>
    <row r="110" spans="1:22">
      <c r="A110" s="11">
        <v>40769</v>
      </c>
      <c r="B110" s="22">
        <v>8.66</v>
      </c>
      <c r="C110" s="22">
        <v>0</v>
      </c>
      <c r="D110" s="22">
        <v>0</v>
      </c>
      <c r="E110" s="22">
        <v>0.33</v>
      </c>
      <c r="F110" s="22">
        <v>0</v>
      </c>
      <c r="G110" s="22">
        <v>0</v>
      </c>
      <c r="H110" s="1">
        <v>0</v>
      </c>
      <c r="I110" s="53">
        <v>0.33</v>
      </c>
      <c r="J110" s="53">
        <v>0</v>
      </c>
      <c r="K110" s="53">
        <v>0</v>
      </c>
      <c r="L110" s="53">
        <v>0</v>
      </c>
      <c r="M110" s="53">
        <v>0</v>
      </c>
      <c r="N110" s="1">
        <v>0</v>
      </c>
      <c r="O110" s="53">
        <v>0</v>
      </c>
      <c r="P110" s="53">
        <v>0</v>
      </c>
      <c r="Q110" s="1">
        <v>0</v>
      </c>
      <c r="R110" s="53">
        <v>0</v>
      </c>
      <c r="S110" s="1">
        <v>0</v>
      </c>
      <c r="T110" s="63">
        <f t="shared" si="3"/>
        <v>9.32</v>
      </c>
      <c r="U110" s="4">
        <v>0.66</v>
      </c>
      <c r="V110" s="63">
        <f t="shared" si="2"/>
        <v>9.98</v>
      </c>
    </row>
    <row r="111" spans="1:22">
      <c r="A111" s="11">
        <v>40770</v>
      </c>
      <c r="B111" s="22">
        <v>7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63">
        <f t="shared" si="3"/>
        <v>7</v>
      </c>
      <c r="U111" s="4">
        <v>2</v>
      </c>
      <c r="V111" s="63">
        <f t="shared" si="2"/>
        <v>9</v>
      </c>
    </row>
    <row r="112" spans="1:22">
      <c r="A112" s="11">
        <v>40771</v>
      </c>
      <c r="B112" s="22">
        <v>17</v>
      </c>
      <c r="C112" s="22">
        <v>11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63">
        <f t="shared" si="3"/>
        <v>28</v>
      </c>
      <c r="U112" s="4">
        <v>7</v>
      </c>
      <c r="V112" s="63">
        <f t="shared" si="2"/>
        <v>35</v>
      </c>
    </row>
    <row r="113" spans="1:22">
      <c r="A113" s="11">
        <v>40772</v>
      </c>
      <c r="B113" s="22">
        <v>4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4">
        <v>0</v>
      </c>
      <c r="I113" s="24">
        <v>3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63">
        <f t="shared" si="3"/>
        <v>7</v>
      </c>
      <c r="U113" s="4">
        <v>3</v>
      </c>
      <c r="V113" s="63">
        <f t="shared" si="2"/>
        <v>10</v>
      </c>
    </row>
    <row r="114" spans="1:22">
      <c r="A114" s="11">
        <v>40773</v>
      </c>
      <c r="B114" s="22">
        <v>4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4">
        <v>0</v>
      </c>
      <c r="I114" s="24">
        <v>2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1</v>
      </c>
      <c r="P114" s="24">
        <v>0</v>
      </c>
      <c r="Q114" s="24">
        <v>0</v>
      </c>
      <c r="R114" s="24">
        <v>0</v>
      </c>
      <c r="S114" s="24">
        <v>0</v>
      </c>
      <c r="T114" s="63">
        <f t="shared" si="3"/>
        <v>7</v>
      </c>
      <c r="U114" s="4">
        <v>1</v>
      </c>
      <c r="V114" s="63">
        <f t="shared" si="2"/>
        <v>8</v>
      </c>
    </row>
    <row r="115" spans="1:22">
      <c r="A115" s="11">
        <v>40774</v>
      </c>
      <c r="B115" s="22">
        <v>3.33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4">
        <v>0</v>
      </c>
      <c r="I115" s="24">
        <v>1.67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2.33</v>
      </c>
      <c r="P115" s="24">
        <v>0</v>
      </c>
      <c r="Q115" s="24">
        <v>0</v>
      </c>
      <c r="R115" s="24">
        <v>0</v>
      </c>
      <c r="S115" s="24">
        <v>0</v>
      </c>
      <c r="T115" s="63">
        <f t="shared" si="3"/>
        <v>7.33</v>
      </c>
      <c r="U115" s="4">
        <v>0.33</v>
      </c>
      <c r="V115" s="63">
        <f t="shared" si="2"/>
        <v>7.66</v>
      </c>
    </row>
    <row r="116" spans="1:22">
      <c r="A116" s="11">
        <v>40775</v>
      </c>
      <c r="B116" s="22">
        <v>3.33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4">
        <v>0</v>
      </c>
      <c r="I116" s="24">
        <v>1.67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2.33</v>
      </c>
      <c r="P116" s="24">
        <v>0</v>
      </c>
      <c r="Q116" s="24">
        <v>0</v>
      </c>
      <c r="R116" s="24">
        <v>0</v>
      </c>
      <c r="S116" s="24">
        <v>0</v>
      </c>
      <c r="T116" s="63">
        <f t="shared" si="3"/>
        <v>7.33</v>
      </c>
      <c r="U116" s="4">
        <v>0.33</v>
      </c>
      <c r="V116" s="63">
        <f t="shared" si="2"/>
        <v>7.66</v>
      </c>
    </row>
    <row r="117" spans="1:22">
      <c r="A117" s="11">
        <v>40776</v>
      </c>
      <c r="B117" s="22">
        <v>3.33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4">
        <v>0</v>
      </c>
      <c r="I117" s="24">
        <v>1.67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2.33</v>
      </c>
      <c r="P117" s="24">
        <v>0</v>
      </c>
      <c r="Q117" s="24">
        <v>0</v>
      </c>
      <c r="R117" s="24">
        <v>0</v>
      </c>
      <c r="S117" s="24">
        <v>0</v>
      </c>
      <c r="T117" s="63">
        <f t="shared" si="3"/>
        <v>7.33</v>
      </c>
      <c r="U117" s="4">
        <v>0.33</v>
      </c>
      <c r="V117" s="63">
        <f t="shared" si="2"/>
        <v>7.66</v>
      </c>
    </row>
    <row r="118" spans="1:22">
      <c r="A118" s="11">
        <v>40777</v>
      </c>
      <c r="B118" s="22">
        <v>17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1">
        <v>0</v>
      </c>
      <c r="I118" s="53">
        <v>4</v>
      </c>
      <c r="J118" s="53">
        <v>0</v>
      </c>
      <c r="K118" s="53">
        <v>0</v>
      </c>
      <c r="L118" s="53">
        <v>0</v>
      </c>
      <c r="M118" s="53">
        <v>0</v>
      </c>
      <c r="N118" s="1">
        <v>0</v>
      </c>
      <c r="O118" s="53">
        <v>1</v>
      </c>
      <c r="P118" s="53">
        <v>0</v>
      </c>
      <c r="Q118" s="1">
        <v>0</v>
      </c>
      <c r="R118" s="53">
        <v>0</v>
      </c>
      <c r="S118" s="1">
        <v>0</v>
      </c>
      <c r="T118" s="63">
        <f t="shared" si="3"/>
        <v>22</v>
      </c>
      <c r="U118" s="4">
        <v>0</v>
      </c>
      <c r="V118" s="63">
        <f t="shared" si="2"/>
        <v>22</v>
      </c>
    </row>
    <row r="119" spans="1:22">
      <c r="A119" s="11">
        <v>40778</v>
      </c>
      <c r="B119" s="22">
        <v>14</v>
      </c>
      <c r="C119" s="22">
        <v>1</v>
      </c>
      <c r="D119" s="22">
        <v>0</v>
      </c>
      <c r="E119" s="22">
        <v>0</v>
      </c>
      <c r="F119" s="22">
        <v>0</v>
      </c>
      <c r="G119" s="22">
        <v>0</v>
      </c>
      <c r="H119" s="1">
        <v>0</v>
      </c>
      <c r="I119" s="53">
        <v>2</v>
      </c>
      <c r="J119" s="53">
        <v>0</v>
      </c>
      <c r="K119" s="53">
        <v>0</v>
      </c>
      <c r="L119" s="53">
        <v>0</v>
      </c>
      <c r="M119" s="53">
        <v>0</v>
      </c>
      <c r="N119" s="1">
        <v>0</v>
      </c>
      <c r="O119" s="53">
        <v>9</v>
      </c>
      <c r="P119" s="53">
        <v>0</v>
      </c>
      <c r="Q119" s="1">
        <v>0</v>
      </c>
      <c r="R119" s="53">
        <v>0</v>
      </c>
      <c r="S119" s="1">
        <v>0</v>
      </c>
      <c r="T119" s="63">
        <f t="shared" si="3"/>
        <v>26</v>
      </c>
      <c r="U119" s="4">
        <v>3</v>
      </c>
      <c r="V119" s="63">
        <f t="shared" si="2"/>
        <v>29</v>
      </c>
    </row>
    <row r="120" spans="1:22">
      <c r="A120" s="11">
        <v>40779</v>
      </c>
      <c r="B120" s="22">
        <v>2</v>
      </c>
      <c r="C120" s="22">
        <v>1</v>
      </c>
      <c r="D120" s="22">
        <v>0</v>
      </c>
      <c r="E120" s="22">
        <v>0</v>
      </c>
      <c r="F120" s="22">
        <v>0</v>
      </c>
      <c r="G120" s="22">
        <v>0</v>
      </c>
      <c r="H120" s="1">
        <v>0</v>
      </c>
      <c r="I120" s="53">
        <v>3</v>
      </c>
      <c r="J120" s="53">
        <v>0</v>
      </c>
      <c r="K120" s="53">
        <v>0</v>
      </c>
      <c r="L120" s="53">
        <v>0</v>
      </c>
      <c r="M120" s="53">
        <v>0</v>
      </c>
      <c r="N120" s="1">
        <v>0</v>
      </c>
      <c r="O120" s="53">
        <v>6</v>
      </c>
      <c r="P120" s="53">
        <v>0</v>
      </c>
      <c r="Q120" s="1">
        <v>0</v>
      </c>
      <c r="R120" s="53">
        <v>0</v>
      </c>
      <c r="S120" s="1">
        <v>0</v>
      </c>
      <c r="T120" s="63">
        <f t="shared" si="3"/>
        <v>12</v>
      </c>
      <c r="U120" s="4">
        <v>0</v>
      </c>
      <c r="V120" s="63">
        <f t="shared" si="2"/>
        <v>12</v>
      </c>
    </row>
    <row r="121" spans="1:22">
      <c r="A121" s="11">
        <v>40780</v>
      </c>
      <c r="B121" s="22">
        <v>4</v>
      </c>
      <c r="C121" s="22">
        <v>1</v>
      </c>
      <c r="D121" s="22">
        <v>0</v>
      </c>
      <c r="E121" s="22">
        <v>0</v>
      </c>
      <c r="F121" s="22">
        <v>0</v>
      </c>
      <c r="G121" s="22">
        <v>0</v>
      </c>
      <c r="H121" s="24">
        <v>0</v>
      </c>
      <c r="I121" s="24">
        <v>1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2</v>
      </c>
      <c r="P121" s="24">
        <v>0</v>
      </c>
      <c r="Q121" s="24">
        <v>0</v>
      </c>
      <c r="R121" s="24">
        <v>0</v>
      </c>
      <c r="S121" s="24">
        <v>0</v>
      </c>
      <c r="T121" s="63">
        <f t="shared" si="3"/>
        <v>8</v>
      </c>
      <c r="U121" s="4">
        <v>2</v>
      </c>
      <c r="V121" s="63">
        <f t="shared" si="2"/>
        <v>10</v>
      </c>
    </row>
    <row r="122" spans="1:22">
      <c r="A122" s="11">
        <v>40781</v>
      </c>
      <c r="B122" s="22">
        <v>6</v>
      </c>
      <c r="C122" s="22">
        <v>1.33</v>
      </c>
      <c r="D122" s="22">
        <v>0</v>
      </c>
      <c r="E122" s="22">
        <v>0</v>
      </c>
      <c r="F122" s="22">
        <v>0</v>
      </c>
      <c r="G122" s="22">
        <v>0</v>
      </c>
      <c r="H122" s="24">
        <v>0</v>
      </c>
      <c r="I122" s="24">
        <v>2.33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2.33</v>
      </c>
      <c r="P122" s="24">
        <v>0</v>
      </c>
      <c r="Q122" s="24">
        <v>0</v>
      </c>
      <c r="R122" s="24">
        <v>0</v>
      </c>
      <c r="S122" s="24">
        <v>0</v>
      </c>
      <c r="T122" s="63">
        <f t="shared" si="3"/>
        <v>11.99</v>
      </c>
      <c r="U122" s="4">
        <v>1.33</v>
      </c>
      <c r="V122" s="63">
        <f t="shared" si="2"/>
        <v>13.32</v>
      </c>
    </row>
    <row r="123" spans="1:22">
      <c r="A123" s="11">
        <v>40782</v>
      </c>
      <c r="B123" s="22">
        <v>6</v>
      </c>
      <c r="C123" s="22">
        <v>1.33</v>
      </c>
      <c r="D123" s="22">
        <v>0</v>
      </c>
      <c r="E123" s="22">
        <v>0</v>
      </c>
      <c r="F123" s="22">
        <v>0</v>
      </c>
      <c r="G123" s="22">
        <v>0</v>
      </c>
      <c r="H123" s="24">
        <v>0</v>
      </c>
      <c r="I123" s="24">
        <v>2.33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2.33</v>
      </c>
      <c r="P123" s="24">
        <v>0</v>
      </c>
      <c r="Q123" s="24">
        <v>0</v>
      </c>
      <c r="R123" s="24">
        <v>0</v>
      </c>
      <c r="S123" s="24">
        <v>0</v>
      </c>
      <c r="T123" s="63">
        <f t="shared" si="3"/>
        <v>11.99</v>
      </c>
      <c r="U123" s="4">
        <v>1.33</v>
      </c>
      <c r="V123" s="63">
        <f t="shared" si="2"/>
        <v>13.32</v>
      </c>
    </row>
    <row r="124" spans="1:22">
      <c r="A124" s="11">
        <v>40783</v>
      </c>
      <c r="B124" s="22">
        <v>6</v>
      </c>
      <c r="C124" s="22">
        <v>1.33</v>
      </c>
      <c r="D124" s="22">
        <v>0</v>
      </c>
      <c r="E124" s="22">
        <v>0</v>
      </c>
      <c r="F124" s="22">
        <v>0</v>
      </c>
      <c r="G124" s="22">
        <v>0</v>
      </c>
      <c r="H124" s="24">
        <v>0</v>
      </c>
      <c r="I124" s="24">
        <v>2.33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2.33</v>
      </c>
      <c r="P124" s="24">
        <v>0</v>
      </c>
      <c r="Q124" s="24">
        <v>0</v>
      </c>
      <c r="R124" s="24">
        <v>0</v>
      </c>
      <c r="S124" s="24">
        <v>0</v>
      </c>
      <c r="T124" s="63">
        <f t="shared" si="3"/>
        <v>11.99</v>
      </c>
      <c r="U124" s="4">
        <v>1.33</v>
      </c>
      <c r="V124" s="63">
        <f t="shared" si="2"/>
        <v>13.32</v>
      </c>
    </row>
    <row r="125" spans="1:22">
      <c r="A125" s="11">
        <v>40784</v>
      </c>
      <c r="B125" s="22">
        <v>1</v>
      </c>
      <c r="C125" s="22">
        <v>1</v>
      </c>
      <c r="D125" s="22">
        <v>0</v>
      </c>
      <c r="E125" s="22">
        <v>0</v>
      </c>
      <c r="F125" s="22">
        <v>0</v>
      </c>
      <c r="G125" s="22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63">
        <f t="shared" si="3"/>
        <v>2</v>
      </c>
      <c r="U125" s="4">
        <v>2</v>
      </c>
      <c r="V125" s="63">
        <f t="shared" si="2"/>
        <v>4</v>
      </c>
    </row>
    <row r="126" spans="1:22">
      <c r="A126" s="11">
        <v>40785</v>
      </c>
      <c r="B126" s="22">
        <v>0</v>
      </c>
      <c r="C126" s="22">
        <v>0</v>
      </c>
      <c r="D126" s="22">
        <v>0</v>
      </c>
      <c r="E126" s="22">
        <v>1</v>
      </c>
      <c r="F126" s="22">
        <v>0</v>
      </c>
      <c r="G126" s="22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63">
        <f t="shared" si="3"/>
        <v>1</v>
      </c>
      <c r="U126" s="4">
        <v>0</v>
      </c>
      <c r="V126" s="63">
        <f t="shared" si="2"/>
        <v>1</v>
      </c>
    </row>
    <row r="127" spans="1:22">
      <c r="A127" s="11">
        <v>40786</v>
      </c>
      <c r="B127" s="22">
        <v>4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1</v>
      </c>
      <c r="P127" s="24">
        <v>0</v>
      </c>
      <c r="Q127" s="24">
        <v>0</v>
      </c>
      <c r="R127" s="24">
        <v>0</v>
      </c>
      <c r="S127" s="24">
        <v>0</v>
      </c>
      <c r="T127" s="63">
        <f t="shared" si="3"/>
        <v>5</v>
      </c>
      <c r="U127" s="4">
        <v>0</v>
      </c>
      <c r="V127" s="63">
        <f t="shared" si="2"/>
        <v>5</v>
      </c>
    </row>
    <row r="128" spans="1:22">
      <c r="A128" s="11">
        <v>40787</v>
      </c>
      <c r="B128" s="22">
        <v>15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2</v>
      </c>
      <c r="P128" s="24">
        <v>0</v>
      </c>
      <c r="Q128" s="24">
        <v>0</v>
      </c>
      <c r="R128" s="24">
        <v>0</v>
      </c>
      <c r="S128" s="24">
        <v>0</v>
      </c>
      <c r="T128" s="63">
        <f t="shared" si="3"/>
        <v>17</v>
      </c>
      <c r="U128" s="4">
        <v>2</v>
      </c>
      <c r="V128" s="63">
        <f t="shared" si="2"/>
        <v>19</v>
      </c>
    </row>
    <row r="129" spans="1:22">
      <c r="A129" s="11">
        <v>40788</v>
      </c>
      <c r="B129" s="22">
        <v>2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4">
        <v>0</v>
      </c>
      <c r="I129" s="24">
        <v>0.75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3.25</v>
      </c>
      <c r="P129" s="24">
        <v>0</v>
      </c>
      <c r="Q129" s="24">
        <v>0</v>
      </c>
      <c r="R129" s="24">
        <v>0</v>
      </c>
      <c r="S129" s="24">
        <v>0</v>
      </c>
      <c r="T129" s="63">
        <f t="shared" si="3"/>
        <v>6</v>
      </c>
      <c r="U129" s="4">
        <v>0.25</v>
      </c>
      <c r="V129" s="63">
        <f t="shared" si="2"/>
        <v>6.25</v>
      </c>
    </row>
    <row r="130" spans="1:22">
      <c r="A130" s="11">
        <v>40789</v>
      </c>
      <c r="B130" s="22">
        <v>2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24">
        <v>0</v>
      </c>
      <c r="I130" s="24">
        <v>0.75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3.25</v>
      </c>
      <c r="P130" s="24">
        <v>0</v>
      </c>
      <c r="Q130" s="24">
        <v>0</v>
      </c>
      <c r="R130" s="24">
        <v>0</v>
      </c>
      <c r="S130" s="24">
        <v>0</v>
      </c>
      <c r="T130" s="63">
        <f t="shared" si="3"/>
        <v>6</v>
      </c>
      <c r="U130" s="4">
        <v>0.25</v>
      </c>
      <c r="V130" s="63">
        <f t="shared" si="2"/>
        <v>6.25</v>
      </c>
    </row>
    <row r="131" spans="1:22">
      <c r="A131" s="11">
        <v>40790</v>
      </c>
      <c r="B131" s="22">
        <v>2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4">
        <v>0</v>
      </c>
      <c r="I131" s="24">
        <v>0.75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3.25</v>
      </c>
      <c r="P131" s="24">
        <v>0</v>
      </c>
      <c r="Q131" s="24">
        <v>0</v>
      </c>
      <c r="R131" s="24">
        <v>0</v>
      </c>
      <c r="S131" s="24">
        <v>0</v>
      </c>
      <c r="T131" s="63">
        <f t="shared" si="3"/>
        <v>6</v>
      </c>
      <c r="U131" s="4">
        <v>0.25</v>
      </c>
      <c r="V131" s="63">
        <f t="shared" si="2"/>
        <v>6.25</v>
      </c>
    </row>
    <row r="132" spans="1:22">
      <c r="A132" s="11">
        <v>40791</v>
      </c>
      <c r="B132" s="22">
        <v>2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4">
        <v>0</v>
      </c>
      <c r="I132" s="24">
        <v>0.75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3.25</v>
      </c>
      <c r="P132" s="24">
        <v>0</v>
      </c>
      <c r="Q132" s="24">
        <v>0</v>
      </c>
      <c r="R132" s="24">
        <v>0</v>
      </c>
      <c r="S132" s="24">
        <v>0</v>
      </c>
      <c r="T132" s="63">
        <f t="shared" si="3"/>
        <v>6</v>
      </c>
      <c r="U132" s="4">
        <v>0.25</v>
      </c>
      <c r="V132" s="63">
        <f t="shared" si="2"/>
        <v>6.25</v>
      </c>
    </row>
    <row r="133" spans="1:22">
      <c r="A133" s="11">
        <v>40792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1</v>
      </c>
      <c r="P133" s="24">
        <v>0</v>
      </c>
      <c r="Q133" s="24">
        <v>0</v>
      </c>
      <c r="R133" s="24">
        <v>0</v>
      </c>
      <c r="S133" s="24">
        <v>0</v>
      </c>
      <c r="T133" s="63">
        <f>SUM(B133:S133)</f>
        <v>1</v>
      </c>
      <c r="U133" s="4">
        <v>2</v>
      </c>
      <c r="V133" s="63">
        <f t="shared" si="2"/>
        <v>3</v>
      </c>
    </row>
    <row r="134" spans="1:22">
      <c r="A134" s="11">
        <v>40793</v>
      </c>
      <c r="B134" s="22">
        <v>3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4">
        <v>0</v>
      </c>
      <c r="I134" s="24">
        <v>1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3</v>
      </c>
      <c r="P134" s="24">
        <v>0</v>
      </c>
      <c r="Q134" s="24">
        <v>0</v>
      </c>
      <c r="R134" s="24">
        <v>0</v>
      </c>
      <c r="S134" s="24">
        <v>0</v>
      </c>
      <c r="T134" s="63">
        <f t="shared" si="3"/>
        <v>7</v>
      </c>
      <c r="U134" s="4">
        <v>2</v>
      </c>
      <c r="V134" s="63">
        <f t="shared" si="2"/>
        <v>9</v>
      </c>
    </row>
    <row r="135" spans="1:22">
      <c r="A135" s="11">
        <v>40794</v>
      </c>
      <c r="B135" s="22">
        <v>2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2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63">
        <f t="shared" si="3"/>
        <v>4</v>
      </c>
      <c r="U135" s="4">
        <v>0</v>
      </c>
      <c r="V135" s="63">
        <f t="shared" si="2"/>
        <v>4</v>
      </c>
    </row>
    <row r="136" spans="1:22">
      <c r="A136" s="11">
        <v>40795</v>
      </c>
      <c r="B136" s="22">
        <v>3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1</v>
      </c>
      <c r="P136" s="24">
        <v>0</v>
      </c>
      <c r="Q136" s="24">
        <v>0</v>
      </c>
      <c r="R136" s="24">
        <v>0</v>
      </c>
      <c r="S136" s="24">
        <v>0</v>
      </c>
      <c r="T136" s="63">
        <f t="shared" si="3"/>
        <v>4</v>
      </c>
      <c r="U136" s="4">
        <v>1</v>
      </c>
      <c r="V136" s="63">
        <f t="shared" si="2"/>
        <v>5</v>
      </c>
    </row>
    <row r="137" spans="1:22">
      <c r="A137" s="11">
        <v>40796</v>
      </c>
      <c r="B137" s="22">
        <v>3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1</v>
      </c>
      <c r="P137" s="24">
        <v>0</v>
      </c>
      <c r="Q137" s="24">
        <v>0</v>
      </c>
      <c r="R137" s="24">
        <v>0</v>
      </c>
      <c r="S137" s="24">
        <v>0</v>
      </c>
      <c r="T137" s="63">
        <f t="shared" si="3"/>
        <v>4</v>
      </c>
      <c r="U137" s="4">
        <v>1</v>
      </c>
      <c r="V137" s="63">
        <f t="shared" ref="V137:V151" si="4">SUM(T137+U137)</f>
        <v>5</v>
      </c>
    </row>
    <row r="138" spans="1:22">
      <c r="A138" s="11">
        <v>40797</v>
      </c>
      <c r="B138" s="22">
        <v>3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1</v>
      </c>
      <c r="P138" s="24">
        <v>0</v>
      </c>
      <c r="Q138" s="24">
        <v>0</v>
      </c>
      <c r="R138" s="24">
        <v>0</v>
      </c>
      <c r="S138" s="24">
        <v>0</v>
      </c>
      <c r="T138" s="63">
        <f t="shared" ref="T138:T152" si="5">SUM(B138:S138)</f>
        <v>4</v>
      </c>
      <c r="U138" s="4">
        <v>1</v>
      </c>
      <c r="V138" s="63">
        <f t="shared" si="4"/>
        <v>5</v>
      </c>
    </row>
    <row r="139" spans="1:22">
      <c r="A139" s="11">
        <v>40798</v>
      </c>
      <c r="B139" s="22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v>0</v>
      </c>
      <c r="M139" s="24">
        <v>0</v>
      </c>
      <c r="N139" s="24">
        <v>0</v>
      </c>
      <c r="O139" s="24">
        <v>1</v>
      </c>
      <c r="P139" s="24">
        <v>0</v>
      </c>
      <c r="Q139" s="24">
        <v>0</v>
      </c>
      <c r="R139" s="24">
        <v>0</v>
      </c>
      <c r="S139" s="24">
        <v>0</v>
      </c>
      <c r="T139" s="63">
        <f t="shared" si="5"/>
        <v>1</v>
      </c>
      <c r="U139" s="4">
        <v>2</v>
      </c>
      <c r="V139" s="63">
        <f t="shared" si="4"/>
        <v>3</v>
      </c>
    </row>
    <row r="140" spans="1:22">
      <c r="A140" s="11">
        <v>40799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63">
        <f t="shared" si="5"/>
        <v>0</v>
      </c>
      <c r="U140" s="4">
        <v>0</v>
      </c>
      <c r="V140" s="63">
        <f t="shared" si="4"/>
        <v>0</v>
      </c>
    </row>
    <row r="141" spans="1:22">
      <c r="A141" s="11">
        <v>40800</v>
      </c>
      <c r="B141" s="22">
        <v>0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1</v>
      </c>
      <c r="P141" s="22">
        <v>0</v>
      </c>
      <c r="Q141" s="22">
        <v>0</v>
      </c>
      <c r="R141" s="22">
        <v>0</v>
      </c>
      <c r="S141" s="22">
        <v>0</v>
      </c>
      <c r="T141" s="63">
        <f t="shared" si="5"/>
        <v>1</v>
      </c>
      <c r="U141" s="4">
        <v>0</v>
      </c>
      <c r="V141" s="63">
        <f t="shared" si="4"/>
        <v>1</v>
      </c>
    </row>
    <row r="142" spans="1:22">
      <c r="A142" s="11">
        <v>40801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63">
        <f t="shared" si="5"/>
        <v>0</v>
      </c>
      <c r="U142" s="4">
        <v>1</v>
      </c>
      <c r="V142" s="63">
        <f t="shared" si="4"/>
        <v>1</v>
      </c>
    </row>
    <row r="143" spans="1:22">
      <c r="A143" s="11">
        <v>40802</v>
      </c>
      <c r="B143"/>
      <c r="I143"/>
      <c r="O143"/>
      <c r="R143"/>
      <c r="T143" s="63">
        <f t="shared" si="5"/>
        <v>0</v>
      </c>
      <c r="U143" s="4">
        <v>0</v>
      </c>
      <c r="V143" s="63">
        <f t="shared" si="4"/>
        <v>0</v>
      </c>
    </row>
    <row r="144" spans="1:2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4"/>
      <c r="S144" s="4"/>
      <c r="T144" s="63">
        <f t="shared" si="5"/>
        <v>0</v>
      </c>
      <c r="U144" s="4">
        <v>0</v>
      </c>
      <c r="V144" s="63">
        <f t="shared" si="4"/>
        <v>0</v>
      </c>
    </row>
    <row r="145" spans="1:2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4"/>
      <c r="S145" s="4"/>
      <c r="T145" s="63">
        <f t="shared" si="5"/>
        <v>0</v>
      </c>
      <c r="U145" s="4">
        <v>0</v>
      </c>
      <c r="V145" s="63">
        <f t="shared" si="4"/>
        <v>0</v>
      </c>
    </row>
    <row r="146" spans="1:2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4"/>
      <c r="S146" s="4"/>
      <c r="T146" s="63">
        <f t="shared" si="5"/>
        <v>0</v>
      </c>
      <c r="U146" s="4">
        <v>0</v>
      </c>
      <c r="V146" s="63">
        <f t="shared" si="4"/>
        <v>0</v>
      </c>
    </row>
    <row r="147" spans="1:2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4"/>
      <c r="S147" s="4"/>
      <c r="T147" s="63">
        <f t="shared" si="5"/>
        <v>0</v>
      </c>
      <c r="U147" s="4">
        <v>0</v>
      </c>
      <c r="V147" s="63">
        <f t="shared" si="4"/>
        <v>0</v>
      </c>
    </row>
    <row r="148" spans="1:2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4"/>
      <c r="S148" s="4"/>
      <c r="T148" s="63">
        <f t="shared" si="5"/>
        <v>0</v>
      </c>
      <c r="U148" s="4">
        <v>0</v>
      </c>
      <c r="V148" s="63">
        <f t="shared" si="4"/>
        <v>0</v>
      </c>
    </row>
    <row r="149" spans="1:2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4"/>
      <c r="S149" s="4"/>
      <c r="T149" s="63">
        <f t="shared" si="5"/>
        <v>0</v>
      </c>
      <c r="U149" s="4">
        <v>0</v>
      </c>
      <c r="V149" s="63">
        <f t="shared" si="4"/>
        <v>0</v>
      </c>
    </row>
    <row r="150" spans="1:2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4"/>
      <c r="S150" s="4"/>
      <c r="T150" s="63">
        <f t="shared" si="5"/>
        <v>0</v>
      </c>
      <c r="U150" s="4">
        <v>0</v>
      </c>
      <c r="V150" s="63">
        <f t="shared" si="4"/>
        <v>0</v>
      </c>
    </row>
    <row r="151" spans="1:2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4"/>
      <c r="S151" s="4"/>
      <c r="T151" s="63">
        <f t="shared" si="5"/>
        <v>0</v>
      </c>
      <c r="U151" s="4">
        <v>0</v>
      </c>
      <c r="V151" s="63">
        <f t="shared" si="4"/>
        <v>0</v>
      </c>
    </row>
    <row r="152" spans="1:2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4"/>
      <c r="S152" s="4"/>
      <c r="T152" s="63">
        <f t="shared" si="5"/>
        <v>0</v>
      </c>
      <c r="U152" s="4">
        <v>0</v>
      </c>
      <c r="V152" s="63">
        <f t="shared" ref="V152" si="6">SUM(T152+U152)</f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 t="shared" ref="B155:V155" si="7">SUM(B9:B132)</f>
        <v>1332.92</v>
      </c>
      <c r="C155">
        <f t="shared" si="7"/>
        <v>67.949999999999974</v>
      </c>
      <c r="D155">
        <f t="shared" si="7"/>
        <v>0</v>
      </c>
      <c r="E155">
        <f t="shared" si="7"/>
        <v>8.9700000000000006</v>
      </c>
      <c r="F155">
        <f t="shared" si="7"/>
        <v>6.99</v>
      </c>
      <c r="G155">
        <f t="shared" si="7"/>
        <v>0</v>
      </c>
      <c r="H155">
        <f t="shared" si="7"/>
        <v>0</v>
      </c>
      <c r="I155">
        <f t="shared" si="7"/>
        <v>90.879999999999981</v>
      </c>
      <c r="J155">
        <f t="shared" si="7"/>
        <v>1</v>
      </c>
      <c r="K155">
        <f t="shared" si="7"/>
        <v>0</v>
      </c>
      <c r="L155">
        <f t="shared" si="7"/>
        <v>25.990000000000002</v>
      </c>
      <c r="M155">
        <f t="shared" si="7"/>
        <v>2</v>
      </c>
      <c r="N155">
        <f t="shared" si="7"/>
        <v>0</v>
      </c>
      <c r="O155">
        <f t="shared" si="7"/>
        <v>72.97999999999999</v>
      </c>
      <c r="P155">
        <f t="shared" si="7"/>
        <v>0</v>
      </c>
      <c r="Q155">
        <f t="shared" si="7"/>
        <v>0</v>
      </c>
      <c r="R155">
        <f t="shared" si="7"/>
        <v>25.990000000000002</v>
      </c>
      <c r="S155">
        <f t="shared" si="7"/>
        <v>0</v>
      </c>
      <c r="T155">
        <f t="shared" si="7"/>
        <v>1635.6699999999992</v>
      </c>
      <c r="U155">
        <f t="shared" si="7"/>
        <v>605.89</v>
      </c>
      <c r="V155">
        <f t="shared" si="7"/>
        <v>2241.5600000000009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30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 t="s">
        <v>30</v>
      </c>
    </row>
  </sheetData>
  <mergeCells count="18">
    <mergeCell ref="V163:V164"/>
    <mergeCell ref="T7:T8"/>
    <mergeCell ref="V7:V8"/>
    <mergeCell ref="B153:H153"/>
    <mergeCell ref="I153:N153"/>
    <mergeCell ref="E3:F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V165"/>
  <sheetViews>
    <sheetView zoomScale="70" zoomScaleNormal="70" workbookViewId="0">
      <pane ySplit="1605" topLeftCell="A101" activePane="bottomLeft"/>
      <selection sqref="A1:C1"/>
      <selection pane="bottomLeft" activeCell="B142" sqref="B142:S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117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118</v>
      </c>
      <c r="B3" s="73"/>
      <c r="C3" s="73"/>
      <c r="E3" s="66" t="s">
        <v>119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120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121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 ht="12.75" customHeight="1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3">
        <f t="shared" ref="T9:T72" si="0">SUM(B9:S9)</f>
        <v>0</v>
      </c>
      <c r="U9">
        <v>0</v>
      </c>
      <c r="V9" s="63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si="0"/>
        <v>0</v>
      </c>
      <c r="U10">
        <v>0</v>
      </c>
      <c r="V10" s="63">
        <f t="shared" ref="V10:V73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P11" s="4"/>
      <c r="Q11" s="1"/>
      <c r="R11" s="4"/>
      <c r="S11" s="1"/>
      <c r="T11" s="63">
        <f t="shared" si="0"/>
        <v>0</v>
      </c>
      <c r="U11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P12" s="4"/>
      <c r="Q12" s="1"/>
      <c r="R12" s="4"/>
      <c r="S12" s="1"/>
      <c r="T12" s="63">
        <f t="shared" si="0"/>
        <v>0</v>
      </c>
      <c r="U12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>
        <v>0</v>
      </c>
      <c r="V21" s="63">
        <f t="shared" si="1"/>
        <v>0</v>
      </c>
    </row>
    <row r="22" spans="1:22">
      <c r="A22" s="11">
        <v>40681</v>
      </c>
      <c r="B22" t="s">
        <v>31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s="63">
        <f t="shared" si="0"/>
        <v>0</v>
      </c>
      <c r="U22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3">
        <f t="shared" si="0"/>
        <v>0</v>
      </c>
      <c r="U23">
        <v>0</v>
      </c>
      <c r="V23" s="63">
        <f t="shared" si="1"/>
        <v>0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3">
        <f t="shared" si="0"/>
        <v>0</v>
      </c>
      <c r="U24">
        <v>0</v>
      </c>
      <c r="V24" s="63">
        <f t="shared" si="1"/>
        <v>0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3">
        <f t="shared" si="0"/>
        <v>0</v>
      </c>
      <c r="U25">
        <v>0</v>
      </c>
      <c r="V25" s="63">
        <f t="shared" si="1"/>
        <v>0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3">
        <f t="shared" si="0"/>
        <v>0</v>
      </c>
      <c r="U26">
        <v>0</v>
      </c>
      <c r="V26" s="63">
        <f t="shared" si="1"/>
        <v>0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0</v>
      </c>
      <c r="P27" s="4">
        <v>0</v>
      </c>
      <c r="Q27" s="1">
        <v>0</v>
      </c>
      <c r="R27" s="4">
        <v>0</v>
      </c>
      <c r="S27" s="1">
        <v>0</v>
      </c>
      <c r="T27" s="63">
        <f t="shared" si="0"/>
        <v>0</v>
      </c>
      <c r="U27">
        <v>0</v>
      </c>
      <c r="V27" s="63">
        <f t="shared" si="1"/>
        <v>0</v>
      </c>
    </row>
    <row r="28" spans="1:22">
      <c r="A28" s="11">
        <v>40687</v>
      </c>
      <c r="B28" t="s">
        <v>31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s="63">
        <f t="shared" si="0"/>
        <v>0</v>
      </c>
      <c r="U28">
        <v>0</v>
      </c>
      <c r="V28" s="63">
        <f t="shared" si="1"/>
        <v>0</v>
      </c>
    </row>
    <row r="29" spans="1:22">
      <c r="A29" s="11">
        <v>40688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 s="63">
        <f t="shared" si="0"/>
        <v>0</v>
      </c>
      <c r="U29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>
        <v>0</v>
      </c>
      <c r="V30" s="63">
        <f t="shared" si="1"/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3">
        <f t="shared" si="0"/>
        <v>0</v>
      </c>
      <c r="U31">
        <v>0</v>
      </c>
      <c r="V31" s="63">
        <f t="shared" si="1"/>
        <v>0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3">
        <f t="shared" si="0"/>
        <v>0</v>
      </c>
      <c r="U32">
        <v>0</v>
      </c>
      <c r="V32" s="63">
        <f t="shared" si="1"/>
        <v>0</v>
      </c>
    </row>
    <row r="33" spans="1:2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3">
        <f t="shared" si="0"/>
        <v>0</v>
      </c>
      <c r="U33">
        <v>0</v>
      </c>
      <c r="V33" s="63">
        <f t="shared" si="1"/>
        <v>0</v>
      </c>
    </row>
    <row r="34" spans="1:2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3">
        <f t="shared" si="0"/>
        <v>0</v>
      </c>
      <c r="U34">
        <v>0</v>
      </c>
      <c r="V34" s="63">
        <f t="shared" si="1"/>
        <v>0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3">
        <f t="shared" si="0"/>
        <v>0</v>
      </c>
      <c r="U35">
        <v>0</v>
      </c>
      <c r="V35" s="63">
        <f>SUM(T35:U35)</f>
        <v>0</v>
      </c>
    </row>
    <row r="36" spans="1:2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3">
        <f t="shared" si="0"/>
        <v>0</v>
      </c>
      <c r="U36">
        <v>0</v>
      </c>
      <c r="V36" s="63">
        <f>SUM(T36:U36)</f>
        <v>0</v>
      </c>
    </row>
    <row r="37" spans="1:22">
      <c r="A37" s="11">
        <v>40696</v>
      </c>
      <c r="B37" t="s">
        <v>31</v>
      </c>
      <c r="C37" t="s">
        <v>31</v>
      </c>
      <c r="D37" t="s">
        <v>31</v>
      </c>
      <c r="E37" t="s">
        <v>31</v>
      </c>
      <c r="F37" t="s">
        <v>31</v>
      </c>
      <c r="G37" t="s">
        <v>31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M37" t="s">
        <v>31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T37" s="63">
        <f t="shared" si="0"/>
        <v>0</v>
      </c>
      <c r="U37">
        <v>0</v>
      </c>
      <c r="V37" s="63">
        <f t="shared" si="1"/>
        <v>0</v>
      </c>
    </row>
    <row r="38" spans="1:22">
      <c r="A38" s="11">
        <v>40697</v>
      </c>
      <c r="B38">
        <v>0.33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1.33</v>
      </c>
      <c r="P38">
        <v>0</v>
      </c>
      <c r="Q38">
        <v>0</v>
      </c>
      <c r="R38">
        <v>0</v>
      </c>
      <c r="S38">
        <v>0</v>
      </c>
      <c r="T38" s="63">
        <f t="shared" si="0"/>
        <v>1.6600000000000001</v>
      </c>
      <c r="U38">
        <v>0.33</v>
      </c>
      <c r="V38" s="63">
        <f t="shared" si="1"/>
        <v>1.9900000000000002</v>
      </c>
    </row>
    <row r="39" spans="1:22">
      <c r="A39" s="11">
        <v>40698</v>
      </c>
      <c r="B39">
        <v>0.33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1.33</v>
      </c>
      <c r="P39">
        <v>0</v>
      </c>
      <c r="Q39">
        <v>0</v>
      </c>
      <c r="R39">
        <v>0</v>
      </c>
      <c r="S39">
        <v>0</v>
      </c>
      <c r="T39" s="63">
        <f t="shared" si="0"/>
        <v>1.6600000000000001</v>
      </c>
      <c r="U39">
        <v>0.33</v>
      </c>
      <c r="V39" s="63">
        <f t="shared" si="1"/>
        <v>1.9900000000000002</v>
      </c>
    </row>
    <row r="40" spans="1:22">
      <c r="A40" s="11">
        <v>40699</v>
      </c>
      <c r="B40">
        <v>0.33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1.33</v>
      </c>
      <c r="P40">
        <v>0</v>
      </c>
      <c r="Q40">
        <v>0</v>
      </c>
      <c r="R40">
        <v>0</v>
      </c>
      <c r="S40">
        <v>0</v>
      </c>
      <c r="T40" s="63">
        <f t="shared" si="0"/>
        <v>1.6600000000000001</v>
      </c>
      <c r="U40">
        <v>0.33</v>
      </c>
      <c r="V40" s="63">
        <f t="shared" si="1"/>
        <v>1.9900000000000002</v>
      </c>
    </row>
    <row r="41" spans="1:2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3</v>
      </c>
      <c r="P41">
        <v>0</v>
      </c>
      <c r="Q41">
        <v>0</v>
      </c>
      <c r="R41">
        <v>0</v>
      </c>
      <c r="S41">
        <v>0</v>
      </c>
      <c r="T41" s="63">
        <f t="shared" si="0"/>
        <v>4</v>
      </c>
      <c r="U41">
        <v>1</v>
      </c>
      <c r="V41" s="63">
        <f t="shared" si="1"/>
        <v>5</v>
      </c>
    </row>
    <row r="42" spans="1:2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3">
        <f t="shared" si="0"/>
        <v>0</v>
      </c>
      <c r="U42">
        <v>0</v>
      </c>
      <c r="V42" s="63">
        <f>SUM(T42:U42)</f>
        <v>0</v>
      </c>
    </row>
    <row r="43" spans="1:22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3">
        <f t="shared" si="0"/>
        <v>0</v>
      </c>
      <c r="U43">
        <v>0</v>
      </c>
      <c r="V43" s="63">
        <f>SUM(T43:U43)</f>
        <v>0</v>
      </c>
    </row>
    <row r="44" spans="1:22">
      <c r="A44" s="11">
        <v>40703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63">
        <f t="shared" si="0"/>
        <v>0</v>
      </c>
      <c r="U44">
        <v>0</v>
      </c>
      <c r="V44" s="63">
        <f t="shared" si="1"/>
        <v>0</v>
      </c>
    </row>
    <row r="45" spans="1:22">
      <c r="A45" s="11">
        <v>40704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3">
        <f t="shared" si="0"/>
        <v>0</v>
      </c>
      <c r="U45">
        <v>0</v>
      </c>
      <c r="V45" s="63">
        <f t="shared" si="1"/>
        <v>0</v>
      </c>
    </row>
    <row r="46" spans="1:22">
      <c r="A46" s="11">
        <v>40705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3">
        <f t="shared" si="0"/>
        <v>0</v>
      </c>
      <c r="U46">
        <v>0</v>
      </c>
      <c r="V46" s="63">
        <f t="shared" si="1"/>
        <v>0</v>
      </c>
    </row>
    <row r="47" spans="1:22">
      <c r="A47" s="11">
        <v>40706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3">
        <f t="shared" si="0"/>
        <v>0</v>
      </c>
      <c r="U47">
        <v>0</v>
      </c>
      <c r="V47" s="63">
        <f t="shared" si="1"/>
        <v>0</v>
      </c>
    </row>
    <row r="48" spans="1:22">
      <c r="A48" s="11">
        <v>40707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 s="63">
        <f t="shared" si="0"/>
        <v>1</v>
      </c>
      <c r="U48">
        <v>5</v>
      </c>
      <c r="V48" s="63">
        <f t="shared" si="1"/>
        <v>6</v>
      </c>
    </row>
    <row r="49" spans="1:22">
      <c r="A49" s="11">
        <v>40708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 s="63">
        <f t="shared" si="0"/>
        <v>1</v>
      </c>
      <c r="U49">
        <v>0</v>
      </c>
      <c r="V49" s="63">
        <f t="shared" si="1"/>
        <v>1</v>
      </c>
    </row>
    <row r="50" spans="1:22">
      <c r="A50" s="11">
        <v>40709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63">
        <f t="shared" si="0"/>
        <v>0</v>
      </c>
      <c r="U50">
        <v>0</v>
      </c>
      <c r="V50" s="63">
        <f t="shared" si="1"/>
        <v>0</v>
      </c>
    </row>
    <row r="51" spans="1:22">
      <c r="A51" s="11">
        <v>40710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63">
        <f t="shared" si="0"/>
        <v>0</v>
      </c>
      <c r="U51">
        <v>0</v>
      </c>
      <c r="V51" s="63">
        <f t="shared" si="1"/>
        <v>0</v>
      </c>
    </row>
    <row r="52" spans="1:22">
      <c r="A52" s="11">
        <v>40711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0.33</v>
      </c>
      <c r="P52">
        <v>0</v>
      </c>
      <c r="Q52">
        <v>0</v>
      </c>
      <c r="R52">
        <v>0</v>
      </c>
      <c r="S52">
        <v>0</v>
      </c>
      <c r="T52" s="63">
        <f t="shared" si="0"/>
        <v>0.33</v>
      </c>
      <c r="U52">
        <v>1.33</v>
      </c>
      <c r="V52" s="63">
        <f t="shared" si="1"/>
        <v>1.6600000000000001</v>
      </c>
    </row>
    <row r="53" spans="1:22">
      <c r="A53" s="11">
        <v>40712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0.33</v>
      </c>
      <c r="P53">
        <v>0</v>
      </c>
      <c r="Q53">
        <v>0</v>
      </c>
      <c r="R53">
        <v>0</v>
      </c>
      <c r="S53">
        <v>0</v>
      </c>
      <c r="T53" s="63">
        <f t="shared" si="0"/>
        <v>0.33</v>
      </c>
      <c r="U53">
        <v>1.33</v>
      </c>
      <c r="V53" s="63">
        <f t="shared" si="1"/>
        <v>1.6600000000000001</v>
      </c>
    </row>
    <row r="54" spans="1:22">
      <c r="A54" s="11">
        <v>40713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0.33</v>
      </c>
      <c r="P54">
        <v>0</v>
      </c>
      <c r="Q54">
        <v>0</v>
      </c>
      <c r="R54">
        <v>0</v>
      </c>
      <c r="S54">
        <v>0</v>
      </c>
      <c r="T54" s="63">
        <f t="shared" si="0"/>
        <v>0.33</v>
      </c>
      <c r="U54">
        <v>1.33</v>
      </c>
      <c r="V54" s="63">
        <f t="shared" si="1"/>
        <v>1.6600000000000001</v>
      </c>
    </row>
    <row r="55" spans="1:22">
      <c r="A55" s="11">
        <v>40714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3">
        <f t="shared" si="0"/>
        <v>0</v>
      </c>
      <c r="U55">
        <v>0</v>
      </c>
      <c r="V55" s="63">
        <f t="shared" si="1"/>
        <v>0</v>
      </c>
    </row>
    <row r="56" spans="1:22">
      <c r="A56" s="11">
        <v>40715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1</v>
      </c>
      <c r="U56">
        <v>0</v>
      </c>
      <c r="V56" s="63">
        <f t="shared" si="1"/>
        <v>1</v>
      </c>
    </row>
    <row r="57" spans="1:22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f t="shared" si="0"/>
        <v>0</v>
      </c>
      <c r="U57">
        <v>0</v>
      </c>
      <c r="V57" s="63">
        <f t="shared" si="1"/>
        <v>0</v>
      </c>
    </row>
    <row r="58" spans="1:22">
      <c r="A58" s="11">
        <v>40717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3">
        <f t="shared" si="0"/>
        <v>0</v>
      </c>
      <c r="U58">
        <v>1</v>
      </c>
      <c r="V58" s="63">
        <f t="shared" si="1"/>
        <v>1</v>
      </c>
    </row>
    <row r="59" spans="1:22">
      <c r="A59" s="11">
        <v>40718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3">
        <f t="shared" si="0"/>
        <v>0</v>
      </c>
      <c r="U59">
        <v>0.33</v>
      </c>
      <c r="V59" s="63">
        <f t="shared" si="1"/>
        <v>0.33</v>
      </c>
    </row>
    <row r="60" spans="1:22">
      <c r="A60" s="11">
        <v>40719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3">
        <f t="shared" si="0"/>
        <v>0</v>
      </c>
      <c r="U60">
        <v>0.33</v>
      </c>
      <c r="V60" s="63">
        <f t="shared" si="1"/>
        <v>0.33</v>
      </c>
    </row>
    <row r="61" spans="1:22">
      <c r="A61" s="11">
        <v>40720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3">
        <f t="shared" si="0"/>
        <v>0</v>
      </c>
      <c r="U61">
        <v>0.33</v>
      </c>
      <c r="V61" s="63">
        <f t="shared" si="1"/>
        <v>0.33</v>
      </c>
    </row>
    <row r="62" spans="1:22">
      <c r="A62" s="11">
        <v>40721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3">
        <f t="shared" si="0"/>
        <v>0</v>
      </c>
      <c r="U62">
        <v>0</v>
      </c>
      <c r="V62" s="63">
        <f t="shared" si="1"/>
        <v>0</v>
      </c>
    </row>
    <row r="63" spans="1:22">
      <c r="A63" s="11">
        <v>40722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 s="63">
        <f t="shared" si="0"/>
        <v>3</v>
      </c>
      <c r="U63">
        <v>3</v>
      </c>
      <c r="V63" s="63">
        <f t="shared" si="1"/>
        <v>6</v>
      </c>
    </row>
    <row r="64" spans="1:22">
      <c r="A64" s="11">
        <v>40723</v>
      </c>
      <c r="B64" t="s">
        <v>31</v>
      </c>
      <c r="C64" t="s">
        <v>31</v>
      </c>
      <c r="D64" t="s">
        <v>31</v>
      </c>
      <c r="E64" t="s">
        <v>31</v>
      </c>
      <c r="F64" t="s">
        <v>31</v>
      </c>
      <c r="G64" t="s">
        <v>31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31</v>
      </c>
      <c r="N64" t="s">
        <v>31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T64" s="63">
        <f t="shared" si="0"/>
        <v>0</v>
      </c>
      <c r="U64">
        <v>0</v>
      </c>
      <c r="V64" s="63">
        <f t="shared" si="1"/>
        <v>0</v>
      </c>
    </row>
    <row r="65" spans="1:22">
      <c r="A65" s="11">
        <v>40724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 s="63">
        <f t="shared" si="0"/>
        <v>4</v>
      </c>
      <c r="U65">
        <v>6</v>
      </c>
      <c r="V65" s="63">
        <f t="shared" si="1"/>
        <v>10</v>
      </c>
    </row>
    <row r="66" spans="1:22">
      <c r="A66" s="11">
        <v>40725</v>
      </c>
      <c r="B66">
        <v>5</v>
      </c>
      <c r="C66">
        <v>0.25</v>
      </c>
      <c r="D66">
        <v>0</v>
      </c>
      <c r="E66">
        <v>0.25</v>
      </c>
      <c r="F66">
        <v>0.25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1</v>
      </c>
      <c r="P66" s="4">
        <v>0</v>
      </c>
      <c r="Q66" s="4">
        <v>0</v>
      </c>
      <c r="R66" s="4">
        <v>0</v>
      </c>
      <c r="S66" s="4">
        <v>0</v>
      </c>
      <c r="T66" s="63">
        <f t="shared" si="0"/>
        <v>6.75</v>
      </c>
      <c r="U66">
        <v>9.75</v>
      </c>
      <c r="V66" s="63">
        <f t="shared" si="1"/>
        <v>16.5</v>
      </c>
    </row>
    <row r="67" spans="1:22">
      <c r="A67" s="11">
        <v>40726</v>
      </c>
      <c r="B67">
        <v>5</v>
      </c>
      <c r="C67">
        <v>0.25</v>
      </c>
      <c r="D67">
        <v>0</v>
      </c>
      <c r="E67">
        <v>0.25</v>
      </c>
      <c r="F67">
        <v>0.25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63">
        <f t="shared" si="0"/>
        <v>6.75</v>
      </c>
      <c r="U67">
        <v>9.75</v>
      </c>
      <c r="V67" s="63">
        <f t="shared" si="1"/>
        <v>16.5</v>
      </c>
    </row>
    <row r="68" spans="1:22">
      <c r="A68" s="11">
        <v>40727</v>
      </c>
      <c r="B68">
        <v>5</v>
      </c>
      <c r="C68">
        <v>0.25</v>
      </c>
      <c r="D68">
        <v>0</v>
      </c>
      <c r="E68">
        <v>0.25</v>
      </c>
      <c r="F68">
        <v>0.25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s="4">
        <v>1</v>
      </c>
      <c r="P68" s="4">
        <v>0</v>
      </c>
      <c r="Q68" s="4">
        <v>0</v>
      </c>
      <c r="R68" s="4">
        <v>0</v>
      </c>
      <c r="S68" s="4">
        <v>0</v>
      </c>
      <c r="T68" s="63">
        <f t="shared" si="0"/>
        <v>6.75</v>
      </c>
      <c r="U68">
        <v>9.75</v>
      </c>
      <c r="V68" s="63">
        <f t="shared" si="1"/>
        <v>16.5</v>
      </c>
    </row>
    <row r="69" spans="1:22">
      <c r="A69" s="11">
        <v>40728</v>
      </c>
      <c r="B69">
        <v>5</v>
      </c>
      <c r="C69">
        <v>0.25</v>
      </c>
      <c r="D69">
        <v>0</v>
      </c>
      <c r="E69">
        <v>0.25</v>
      </c>
      <c r="F69">
        <v>0.25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63">
        <f t="shared" si="0"/>
        <v>6.75</v>
      </c>
      <c r="U69">
        <v>9.75</v>
      </c>
      <c r="V69" s="63">
        <f t="shared" si="1"/>
        <v>16.5</v>
      </c>
    </row>
    <row r="70" spans="1:22">
      <c r="A70" s="11">
        <v>40729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63">
        <f t="shared" si="0"/>
        <v>2</v>
      </c>
      <c r="U70">
        <v>0</v>
      </c>
      <c r="V70" s="63">
        <f t="shared" si="1"/>
        <v>2</v>
      </c>
    </row>
    <row r="71" spans="1:22">
      <c r="A71" s="11">
        <v>40730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63">
        <f t="shared" si="0"/>
        <v>2</v>
      </c>
      <c r="U71">
        <v>6</v>
      </c>
      <c r="V71" s="63">
        <f t="shared" si="1"/>
        <v>8</v>
      </c>
    </row>
    <row r="72" spans="1:22">
      <c r="A72" s="11">
        <v>40731</v>
      </c>
      <c r="B72">
        <v>5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63">
        <f t="shared" si="0"/>
        <v>6</v>
      </c>
      <c r="U72">
        <v>7</v>
      </c>
      <c r="V72" s="63">
        <f t="shared" si="1"/>
        <v>13</v>
      </c>
    </row>
    <row r="73" spans="1:22">
      <c r="A73" s="11">
        <v>40732</v>
      </c>
      <c r="B73">
        <v>0.66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63">
        <f t="shared" ref="T73:T136" si="2">SUM(B73:S73)</f>
        <v>0.66</v>
      </c>
      <c r="U73">
        <v>1</v>
      </c>
      <c r="V73" s="63">
        <f t="shared" si="1"/>
        <v>1.6600000000000001</v>
      </c>
    </row>
    <row r="74" spans="1:22">
      <c r="A74" s="11">
        <v>40733</v>
      </c>
      <c r="B74">
        <v>0.66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63">
        <f t="shared" si="2"/>
        <v>0.66</v>
      </c>
      <c r="U74">
        <v>1</v>
      </c>
      <c r="V74" s="63">
        <f t="shared" ref="V74:V137" si="3">SUM(T74:U74)</f>
        <v>1.6600000000000001</v>
      </c>
    </row>
    <row r="75" spans="1:22">
      <c r="A75" s="11">
        <v>40734</v>
      </c>
      <c r="B75">
        <v>0.66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63">
        <f t="shared" si="2"/>
        <v>0.66</v>
      </c>
      <c r="U75">
        <v>1</v>
      </c>
      <c r="V75" s="63">
        <f t="shared" si="3"/>
        <v>1.6600000000000001</v>
      </c>
    </row>
    <row r="76" spans="1:22">
      <c r="A76" s="11">
        <v>40735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63">
        <f t="shared" si="2"/>
        <v>4</v>
      </c>
      <c r="U76">
        <v>2</v>
      </c>
      <c r="V76" s="63">
        <f t="shared" si="3"/>
        <v>6</v>
      </c>
    </row>
    <row r="77" spans="1:22">
      <c r="A77" s="11">
        <v>40736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63">
        <f t="shared" si="2"/>
        <v>4</v>
      </c>
      <c r="U77">
        <v>0</v>
      </c>
      <c r="V77" s="63">
        <f>SUM(T77:U77)</f>
        <v>4</v>
      </c>
    </row>
    <row r="78" spans="1:22">
      <c r="A78" s="11">
        <v>40737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63">
        <f t="shared" si="2"/>
        <v>0</v>
      </c>
      <c r="U78">
        <v>1</v>
      </c>
      <c r="V78" s="63">
        <f>SUM(T78:U78)</f>
        <v>1</v>
      </c>
    </row>
    <row r="79" spans="1:22">
      <c r="A79" s="11">
        <v>40738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63">
        <f t="shared" si="2"/>
        <v>1</v>
      </c>
      <c r="U79">
        <v>0</v>
      </c>
      <c r="V79" s="63">
        <f t="shared" si="3"/>
        <v>1</v>
      </c>
    </row>
    <row r="80" spans="1:22">
      <c r="A80" s="11">
        <v>40739</v>
      </c>
      <c r="B80">
        <v>2.66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4">
        <v>0</v>
      </c>
      <c r="P80" s="4">
        <v>0</v>
      </c>
      <c r="Q80" s="4">
        <v>0</v>
      </c>
      <c r="R80" s="4">
        <v>0</v>
      </c>
      <c r="S80" s="1">
        <v>0</v>
      </c>
      <c r="T80" s="63">
        <f t="shared" si="2"/>
        <v>2.66</v>
      </c>
      <c r="U80">
        <v>0</v>
      </c>
      <c r="V80" s="63">
        <f t="shared" si="3"/>
        <v>2.66</v>
      </c>
    </row>
    <row r="81" spans="1:22">
      <c r="A81" s="11">
        <v>40740</v>
      </c>
      <c r="B81">
        <v>2.66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0</v>
      </c>
      <c r="P81" s="4">
        <v>0</v>
      </c>
      <c r="Q81" s="4">
        <v>0</v>
      </c>
      <c r="R81" s="4">
        <v>0</v>
      </c>
      <c r="S81" s="1">
        <v>0</v>
      </c>
      <c r="T81" s="63">
        <f t="shared" si="2"/>
        <v>2.66</v>
      </c>
      <c r="U81">
        <v>0</v>
      </c>
      <c r="V81" s="63">
        <f t="shared" si="3"/>
        <v>2.66</v>
      </c>
    </row>
    <row r="82" spans="1:22">
      <c r="A82" s="11">
        <v>40741</v>
      </c>
      <c r="B82">
        <v>2.66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0</v>
      </c>
      <c r="P82" s="4">
        <v>0</v>
      </c>
      <c r="Q82" s="4">
        <v>0</v>
      </c>
      <c r="R82" s="4">
        <v>0</v>
      </c>
      <c r="S82" s="1">
        <v>0</v>
      </c>
      <c r="T82" s="63">
        <f t="shared" si="2"/>
        <v>2.66</v>
      </c>
      <c r="U82">
        <v>0</v>
      </c>
      <c r="V82" s="63">
        <f t="shared" si="3"/>
        <v>2.66</v>
      </c>
    </row>
    <row r="83" spans="1:22">
      <c r="A83" s="11">
        <v>40742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63">
        <f t="shared" si="2"/>
        <v>2</v>
      </c>
      <c r="U83">
        <v>0</v>
      </c>
      <c r="V83" s="63">
        <f t="shared" si="3"/>
        <v>2</v>
      </c>
    </row>
    <row r="84" spans="1:22">
      <c r="A84" s="11">
        <v>40743</v>
      </c>
      <c r="B84">
        <v>2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63">
        <f t="shared" si="2"/>
        <v>5</v>
      </c>
      <c r="U84">
        <v>0</v>
      </c>
      <c r="V84" s="63">
        <f t="shared" si="3"/>
        <v>5</v>
      </c>
    </row>
    <row r="85" spans="1:22">
      <c r="A85" s="11">
        <v>40744</v>
      </c>
      <c r="B85">
        <v>7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63">
        <f t="shared" si="2"/>
        <v>14</v>
      </c>
      <c r="U85">
        <v>4</v>
      </c>
      <c r="V85" s="63">
        <f t="shared" si="3"/>
        <v>18</v>
      </c>
    </row>
    <row r="86" spans="1:22">
      <c r="A86" s="11">
        <v>40745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63">
        <f t="shared" si="2"/>
        <v>2</v>
      </c>
      <c r="U86">
        <v>0</v>
      </c>
      <c r="V86" s="63">
        <f t="shared" si="3"/>
        <v>2</v>
      </c>
    </row>
    <row r="87" spans="1:22">
      <c r="A87" s="11">
        <v>40746</v>
      </c>
      <c r="B87">
        <v>0.33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3">
        <f t="shared" si="2"/>
        <v>0.33</v>
      </c>
      <c r="U87">
        <v>0.33</v>
      </c>
      <c r="V87" s="63">
        <f t="shared" si="3"/>
        <v>0.66</v>
      </c>
    </row>
    <row r="88" spans="1:22">
      <c r="A88" s="11">
        <v>40747</v>
      </c>
      <c r="B88">
        <v>0.33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3">
        <f t="shared" si="2"/>
        <v>0.33</v>
      </c>
      <c r="U88">
        <v>0.33</v>
      </c>
      <c r="V88" s="63">
        <f t="shared" si="3"/>
        <v>0.66</v>
      </c>
    </row>
    <row r="89" spans="1:22">
      <c r="A89" s="11">
        <v>40748</v>
      </c>
      <c r="B89">
        <v>0.33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3">
        <f t="shared" si="2"/>
        <v>0.33</v>
      </c>
      <c r="U89">
        <v>0.33</v>
      </c>
      <c r="V89" s="63">
        <f>SUM(T89:U89)</f>
        <v>0.66</v>
      </c>
    </row>
    <row r="90" spans="1:22">
      <c r="A90" s="11">
        <v>40749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3">
        <f t="shared" si="2"/>
        <v>5</v>
      </c>
      <c r="U90">
        <v>3</v>
      </c>
      <c r="V90" s="63">
        <f>SUM(T90:U90)</f>
        <v>8</v>
      </c>
    </row>
    <row r="91" spans="1:22">
      <c r="A91" s="11">
        <v>40750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3">
        <f t="shared" si="2"/>
        <v>0</v>
      </c>
      <c r="U91">
        <v>0</v>
      </c>
      <c r="V91" s="63">
        <f>SUM(T91:U91)</f>
        <v>0</v>
      </c>
    </row>
    <row r="92" spans="1:22">
      <c r="A92" s="11">
        <v>40751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3">
        <f t="shared" si="2"/>
        <v>2</v>
      </c>
      <c r="U92">
        <v>1</v>
      </c>
      <c r="V92" s="63">
        <f>SUM(T92:U92)</f>
        <v>3</v>
      </c>
    </row>
    <row r="93" spans="1:22">
      <c r="A93" s="11">
        <v>40752</v>
      </c>
      <c r="B93">
        <v>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3">
        <f t="shared" si="2"/>
        <v>2</v>
      </c>
      <c r="U93">
        <v>0</v>
      </c>
      <c r="V93" s="63">
        <f t="shared" si="3"/>
        <v>2</v>
      </c>
    </row>
    <row r="94" spans="1:22">
      <c r="A94" s="11">
        <v>40753</v>
      </c>
      <c r="B94">
        <v>0.66</v>
      </c>
      <c r="C94">
        <v>0.33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0.33</v>
      </c>
      <c r="S94">
        <v>0</v>
      </c>
      <c r="T94" s="63">
        <f t="shared" si="2"/>
        <v>1.32</v>
      </c>
      <c r="U94">
        <v>1</v>
      </c>
      <c r="V94" s="63">
        <f t="shared" si="3"/>
        <v>2.3200000000000003</v>
      </c>
    </row>
    <row r="95" spans="1:22">
      <c r="A95" s="11">
        <v>40754</v>
      </c>
      <c r="B95">
        <v>0.66</v>
      </c>
      <c r="C95">
        <v>0.33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0.33</v>
      </c>
      <c r="S95">
        <v>0</v>
      </c>
      <c r="T95" s="63">
        <f t="shared" si="2"/>
        <v>1.32</v>
      </c>
      <c r="U95">
        <v>1</v>
      </c>
      <c r="V95" s="63">
        <f t="shared" si="3"/>
        <v>2.3200000000000003</v>
      </c>
    </row>
    <row r="96" spans="1:22">
      <c r="A96" s="11">
        <v>40755</v>
      </c>
      <c r="B96">
        <v>0.66</v>
      </c>
      <c r="C96">
        <v>0.33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0.33</v>
      </c>
      <c r="S96">
        <v>0</v>
      </c>
      <c r="T96" s="63">
        <f t="shared" si="2"/>
        <v>1.32</v>
      </c>
      <c r="U96">
        <v>1</v>
      </c>
      <c r="V96" s="63">
        <f t="shared" si="3"/>
        <v>2.3200000000000003</v>
      </c>
    </row>
    <row r="97" spans="1:22">
      <c r="A97" s="11">
        <v>40756</v>
      </c>
      <c r="B97">
        <v>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3">
        <f t="shared" si="2"/>
        <v>2</v>
      </c>
      <c r="U97">
        <v>0</v>
      </c>
      <c r="V97" s="63">
        <f t="shared" si="3"/>
        <v>2</v>
      </c>
    </row>
    <row r="98" spans="1:22">
      <c r="A98" s="11">
        <v>40757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3">
        <f t="shared" si="2"/>
        <v>0</v>
      </c>
      <c r="U98">
        <v>0</v>
      </c>
      <c r="V98" s="63">
        <f t="shared" si="3"/>
        <v>0</v>
      </c>
    </row>
    <row r="99" spans="1:22">
      <c r="A99" s="11">
        <v>40758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63">
        <f t="shared" si="2"/>
        <v>1</v>
      </c>
      <c r="U99">
        <v>0</v>
      </c>
      <c r="V99" s="63">
        <f t="shared" si="3"/>
        <v>1</v>
      </c>
    </row>
    <row r="100" spans="1:22">
      <c r="A100" s="11">
        <v>40759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2"/>
        <v>1</v>
      </c>
      <c r="U100">
        <v>0</v>
      </c>
      <c r="V100" s="63">
        <f t="shared" si="3"/>
        <v>1</v>
      </c>
    </row>
    <row r="101" spans="1:22">
      <c r="A101" s="11">
        <v>40760</v>
      </c>
      <c r="B101">
        <v>0.67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0.33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2"/>
        <v>1</v>
      </c>
      <c r="U101">
        <v>0</v>
      </c>
      <c r="V101" s="63">
        <f t="shared" si="3"/>
        <v>1</v>
      </c>
    </row>
    <row r="102" spans="1:22">
      <c r="A102" s="11">
        <v>40761</v>
      </c>
      <c r="B102">
        <v>0.67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0.33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2"/>
        <v>1</v>
      </c>
      <c r="U102">
        <v>0</v>
      </c>
      <c r="V102" s="63">
        <f t="shared" si="3"/>
        <v>1</v>
      </c>
    </row>
    <row r="103" spans="1:22">
      <c r="A103" s="11">
        <v>40762</v>
      </c>
      <c r="B103">
        <v>0.67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0.33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2"/>
        <v>1</v>
      </c>
      <c r="U103">
        <v>0</v>
      </c>
      <c r="V103" s="63">
        <f t="shared" ref="V103:V110" si="4">SUM(T103:U103)</f>
        <v>1</v>
      </c>
    </row>
    <row r="104" spans="1:22">
      <c r="A104" s="11">
        <v>40763</v>
      </c>
      <c r="B104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2"/>
        <v>5</v>
      </c>
      <c r="U104">
        <v>0</v>
      </c>
      <c r="V104" s="63">
        <f t="shared" si="4"/>
        <v>5</v>
      </c>
    </row>
    <row r="105" spans="1:22">
      <c r="A105" s="11">
        <v>40764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2"/>
        <v>1</v>
      </c>
      <c r="U105">
        <v>0</v>
      </c>
      <c r="V105" s="63">
        <f t="shared" si="4"/>
        <v>1</v>
      </c>
    </row>
    <row r="106" spans="1:22">
      <c r="A106" s="11">
        <v>40765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63">
        <f t="shared" si="2"/>
        <v>1</v>
      </c>
      <c r="U106">
        <v>1</v>
      </c>
      <c r="V106" s="63">
        <f t="shared" si="4"/>
        <v>2</v>
      </c>
    </row>
    <row r="107" spans="1:22">
      <c r="A107" s="11">
        <v>40766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3">
        <f t="shared" si="2"/>
        <v>1</v>
      </c>
      <c r="U107">
        <v>0</v>
      </c>
      <c r="V107" s="63">
        <f t="shared" si="4"/>
        <v>1</v>
      </c>
    </row>
    <row r="108" spans="1:22">
      <c r="A108" s="11">
        <v>40767</v>
      </c>
      <c r="B108" t="s">
        <v>31</v>
      </c>
      <c r="C108" t="s">
        <v>31</v>
      </c>
      <c r="D108" t="s">
        <v>31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 s="63">
        <f t="shared" si="2"/>
        <v>0</v>
      </c>
      <c r="U108">
        <v>0</v>
      </c>
      <c r="V108" s="63">
        <f t="shared" si="4"/>
        <v>0</v>
      </c>
    </row>
    <row r="109" spans="1:22">
      <c r="A109" s="11">
        <v>40768</v>
      </c>
      <c r="B109" t="s">
        <v>31</v>
      </c>
      <c r="C109" t="s">
        <v>31</v>
      </c>
      <c r="D109" t="s">
        <v>31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 s="63">
        <f t="shared" si="2"/>
        <v>0</v>
      </c>
      <c r="U109">
        <v>0</v>
      </c>
      <c r="V109" s="63">
        <f t="shared" si="4"/>
        <v>0</v>
      </c>
    </row>
    <row r="110" spans="1:22">
      <c r="A110" s="11">
        <v>40769</v>
      </c>
      <c r="B110" t="s">
        <v>31</v>
      </c>
      <c r="C110" t="s">
        <v>31</v>
      </c>
      <c r="D110" t="s">
        <v>31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31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S110" t="s">
        <v>31</v>
      </c>
      <c r="T110" s="63">
        <f t="shared" si="2"/>
        <v>0</v>
      </c>
      <c r="U110">
        <v>0</v>
      </c>
      <c r="V110" s="63">
        <f t="shared" si="4"/>
        <v>0</v>
      </c>
    </row>
    <row r="111" spans="1:22">
      <c r="A111" s="11">
        <v>40770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3">
        <f t="shared" si="2"/>
        <v>0</v>
      </c>
      <c r="U111">
        <v>1</v>
      </c>
      <c r="V111" s="63">
        <f t="shared" si="3"/>
        <v>1</v>
      </c>
    </row>
    <row r="112" spans="1:22">
      <c r="A112" s="11">
        <v>40771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 t="shared" si="2"/>
        <v>3</v>
      </c>
      <c r="U112">
        <v>1</v>
      </c>
      <c r="V112" s="63">
        <f t="shared" si="3"/>
        <v>4</v>
      </c>
    </row>
    <row r="113" spans="1:22">
      <c r="A113" s="11">
        <v>40772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2"/>
        <v>1</v>
      </c>
      <c r="U113">
        <v>1</v>
      </c>
      <c r="V113" s="63">
        <f t="shared" si="3"/>
        <v>2</v>
      </c>
    </row>
    <row r="114" spans="1:22">
      <c r="A114" s="11">
        <v>40773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3">
        <f t="shared" si="2"/>
        <v>1</v>
      </c>
      <c r="U114">
        <v>0</v>
      </c>
      <c r="V114" s="63">
        <f t="shared" si="3"/>
        <v>1</v>
      </c>
    </row>
    <row r="115" spans="1:22">
      <c r="A115" s="11">
        <v>40774</v>
      </c>
      <c r="B115">
        <v>1.67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0.33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0.33</v>
      </c>
      <c r="P115">
        <v>0</v>
      </c>
      <c r="Q115">
        <v>0</v>
      </c>
      <c r="R115">
        <v>0</v>
      </c>
      <c r="S115">
        <v>0</v>
      </c>
      <c r="T115" s="63">
        <f t="shared" si="2"/>
        <v>2.33</v>
      </c>
      <c r="U115">
        <v>0</v>
      </c>
      <c r="V115" s="63">
        <f t="shared" si="3"/>
        <v>2.33</v>
      </c>
    </row>
    <row r="116" spans="1:22">
      <c r="A116" s="11">
        <v>40775</v>
      </c>
      <c r="B116">
        <v>1.67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0.33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0.33</v>
      </c>
      <c r="P116">
        <v>0</v>
      </c>
      <c r="Q116">
        <v>0</v>
      </c>
      <c r="R116">
        <v>0</v>
      </c>
      <c r="S116">
        <v>0</v>
      </c>
      <c r="T116" s="63">
        <f t="shared" si="2"/>
        <v>2.33</v>
      </c>
      <c r="U116">
        <v>0</v>
      </c>
      <c r="V116" s="63">
        <f t="shared" ref="V116" si="5">SUM(T116:U116)</f>
        <v>2.33</v>
      </c>
    </row>
    <row r="117" spans="1:22">
      <c r="A117" s="11">
        <v>40776</v>
      </c>
      <c r="B117">
        <v>1.67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0.33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0.33</v>
      </c>
      <c r="P117">
        <v>0</v>
      </c>
      <c r="Q117">
        <v>0</v>
      </c>
      <c r="R117">
        <v>0</v>
      </c>
      <c r="S117">
        <v>0</v>
      </c>
      <c r="T117" s="63">
        <f t="shared" si="2"/>
        <v>2.33</v>
      </c>
      <c r="U117">
        <v>0</v>
      </c>
      <c r="V117" s="63">
        <f t="shared" si="3"/>
        <v>2.33</v>
      </c>
    </row>
    <row r="118" spans="1:22">
      <c r="A118" s="11">
        <v>40777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 s="12">
        <v>0</v>
      </c>
      <c r="J118" s="4">
        <v>0</v>
      </c>
      <c r="K118" s="4">
        <v>0</v>
      </c>
      <c r="L118" s="4">
        <v>0</v>
      </c>
      <c r="M118" s="4">
        <v>0</v>
      </c>
      <c r="N118" s="12">
        <v>0</v>
      </c>
      <c r="O118" s="3">
        <v>0</v>
      </c>
      <c r="P118" s="4">
        <v>0</v>
      </c>
      <c r="Q118" s="12">
        <v>0</v>
      </c>
      <c r="R118" s="3">
        <v>0</v>
      </c>
      <c r="S118" s="12">
        <v>0</v>
      </c>
      <c r="T118" s="63">
        <f t="shared" si="2"/>
        <v>1</v>
      </c>
      <c r="U118">
        <v>0</v>
      </c>
      <c r="V118" s="63">
        <f t="shared" si="3"/>
        <v>1</v>
      </c>
    </row>
    <row r="119" spans="1:22">
      <c r="A119" s="11">
        <v>40778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 s="12">
        <v>0</v>
      </c>
      <c r="I119" s="3">
        <v>0</v>
      </c>
      <c r="J119" s="4">
        <v>0</v>
      </c>
      <c r="K119" s="4">
        <v>0</v>
      </c>
      <c r="L119" s="4">
        <v>0</v>
      </c>
      <c r="M119" s="4">
        <v>0</v>
      </c>
      <c r="N119" s="12">
        <v>0</v>
      </c>
      <c r="O119" s="3">
        <v>4</v>
      </c>
      <c r="P119" s="4">
        <v>0</v>
      </c>
      <c r="Q119" s="12">
        <v>0</v>
      </c>
      <c r="R119" s="3">
        <v>0</v>
      </c>
      <c r="S119" s="12">
        <v>0</v>
      </c>
      <c r="T119" s="63">
        <f t="shared" si="2"/>
        <v>5</v>
      </c>
      <c r="U119">
        <v>0</v>
      </c>
      <c r="V119" s="63">
        <f>SUM(T119:U119)</f>
        <v>5</v>
      </c>
    </row>
    <row r="120" spans="1:22">
      <c r="A120" s="11">
        <v>40779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</v>
      </c>
      <c r="P120" s="4">
        <v>0</v>
      </c>
      <c r="Q120" s="4">
        <v>0</v>
      </c>
      <c r="R120" s="4">
        <v>0</v>
      </c>
      <c r="S120" s="4">
        <v>0</v>
      </c>
      <c r="T120" s="63">
        <f t="shared" si="2"/>
        <v>2</v>
      </c>
      <c r="U120">
        <v>1</v>
      </c>
      <c r="V120" s="63">
        <f>SUM(T120:U120)</f>
        <v>3</v>
      </c>
    </row>
    <row r="121" spans="1:22">
      <c r="A121" s="11">
        <v>40780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63">
        <f t="shared" si="2"/>
        <v>2</v>
      </c>
      <c r="U121">
        <v>0</v>
      </c>
      <c r="V121" s="63">
        <f t="shared" si="3"/>
        <v>2</v>
      </c>
    </row>
    <row r="122" spans="1:22">
      <c r="A122" s="11">
        <v>40781</v>
      </c>
      <c r="B122">
        <v>0.33</v>
      </c>
      <c r="C122">
        <v>0</v>
      </c>
      <c r="D122">
        <v>0</v>
      </c>
      <c r="E122">
        <v>0</v>
      </c>
      <c r="F122">
        <v>0</v>
      </c>
      <c r="G122">
        <v>0</v>
      </c>
      <c r="H122" s="4">
        <v>0</v>
      </c>
      <c r="I122" s="4">
        <v>0.33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63">
        <f t="shared" si="2"/>
        <v>0.66</v>
      </c>
      <c r="U122">
        <v>0</v>
      </c>
      <c r="V122" s="63">
        <f t="shared" si="3"/>
        <v>0.66</v>
      </c>
    </row>
    <row r="123" spans="1:22">
      <c r="A123" s="11">
        <v>40782</v>
      </c>
      <c r="B123">
        <v>0.33</v>
      </c>
      <c r="C123">
        <v>0</v>
      </c>
      <c r="D123">
        <v>0</v>
      </c>
      <c r="E123">
        <v>0</v>
      </c>
      <c r="F123">
        <v>0</v>
      </c>
      <c r="G123">
        <v>0</v>
      </c>
      <c r="H123" s="4">
        <v>0</v>
      </c>
      <c r="I123" s="4">
        <v>0.33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63">
        <f t="shared" si="2"/>
        <v>0.66</v>
      </c>
      <c r="U123">
        <v>0</v>
      </c>
      <c r="V123" s="63">
        <f>SUM(T123:U123)</f>
        <v>0.66</v>
      </c>
    </row>
    <row r="124" spans="1:22">
      <c r="A124" s="11">
        <v>40783</v>
      </c>
      <c r="B124">
        <v>0.33</v>
      </c>
      <c r="C124">
        <v>0</v>
      </c>
      <c r="D124">
        <v>0</v>
      </c>
      <c r="E124">
        <v>0</v>
      </c>
      <c r="F124">
        <v>0</v>
      </c>
      <c r="G124">
        <v>0</v>
      </c>
      <c r="H124" s="4">
        <v>0</v>
      </c>
      <c r="I124" s="4">
        <v>0.33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63">
        <f t="shared" si="2"/>
        <v>0.66</v>
      </c>
      <c r="U124">
        <v>0</v>
      </c>
      <c r="V124" s="63">
        <f t="shared" si="3"/>
        <v>0.66</v>
      </c>
    </row>
    <row r="125" spans="1:22">
      <c r="A125" s="11">
        <v>40784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63">
        <f t="shared" si="2"/>
        <v>1</v>
      </c>
      <c r="U125">
        <v>0</v>
      </c>
      <c r="V125" s="63">
        <f t="shared" si="3"/>
        <v>1</v>
      </c>
    </row>
    <row r="126" spans="1:22">
      <c r="A126" s="11">
        <v>40785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T126" s="63">
        <f>SUM(B126:S126)</f>
        <v>1</v>
      </c>
      <c r="U126">
        <v>0</v>
      </c>
      <c r="V126" s="63">
        <f>SUM(T126:U126)</f>
        <v>1</v>
      </c>
    </row>
    <row r="127" spans="1:2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63">
        <f t="shared" si="2"/>
        <v>0</v>
      </c>
      <c r="U127">
        <v>0</v>
      </c>
      <c r="V127" s="63">
        <f>SUM(T127:U127)</f>
        <v>0</v>
      </c>
    </row>
    <row r="128" spans="1:22">
      <c r="A128" s="11">
        <v>40787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>
        <v>0</v>
      </c>
      <c r="Q128" s="4">
        <v>0</v>
      </c>
      <c r="R128" s="4">
        <v>0</v>
      </c>
      <c r="S128" s="4">
        <v>0</v>
      </c>
      <c r="T128" s="63">
        <f t="shared" si="2"/>
        <v>2</v>
      </c>
      <c r="U128">
        <v>1</v>
      </c>
      <c r="V128" s="63">
        <f>SUM(T128:U128)</f>
        <v>3</v>
      </c>
    </row>
    <row r="129" spans="1:2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0.25</v>
      </c>
      <c r="P129" s="4">
        <v>0</v>
      </c>
      <c r="Q129" s="4">
        <v>0</v>
      </c>
      <c r="R129" s="4">
        <v>0</v>
      </c>
      <c r="S129" s="4">
        <v>0</v>
      </c>
      <c r="T129" s="63">
        <f t="shared" si="2"/>
        <v>0.25</v>
      </c>
      <c r="U129">
        <v>0</v>
      </c>
      <c r="V129" s="63">
        <f t="shared" si="3"/>
        <v>0.25</v>
      </c>
    </row>
    <row r="130" spans="1:2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0.25</v>
      </c>
      <c r="P130" s="4">
        <v>0</v>
      </c>
      <c r="Q130" s="4">
        <v>0</v>
      </c>
      <c r="R130" s="4">
        <v>0</v>
      </c>
      <c r="S130" s="4">
        <v>0</v>
      </c>
      <c r="T130" s="63">
        <f t="shared" si="2"/>
        <v>0.25</v>
      </c>
      <c r="U130">
        <v>0</v>
      </c>
      <c r="V130" s="63">
        <f t="shared" si="3"/>
        <v>0.25</v>
      </c>
    </row>
    <row r="131" spans="1:2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0.25</v>
      </c>
      <c r="P131" s="4">
        <v>0</v>
      </c>
      <c r="Q131" s="4">
        <v>0</v>
      </c>
      <c r="R131" s="4">
        <v>0</v>
      </c>
      <c r="S131" s="4">
        <v>0</v>
      </c>
      <c r="T131" s="63">
        <f t="shared" si="2"/>
        <v>0.25</v>
      </c>
      <c r="U131">
        <v>0</v>
      </c>
      <c r="V131" s="63">
        <f t="shared" si="3"/>
        <v>0.25</v>
      </c>
    </row>
    <row r="132" spans="1:22">
      <c r="A132" s="11">
        <v>40791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0.25</v>
      </c>
      <c r="P132" s="4">
        <v>0</v>
      </c>
      <c r="Q132" s="4">
        <v>0</v>
      </c>
      <c r="R132" s="4">
        <v>0</v>
      </c>
      <c r="S132" s="4">
        <v>0</v>
      </c>
      <c r="T132" s="63">
        <f t="shared" si="2"/>
        <v>0.25</v>
      </c>
      <c r="U132">
        <v>0</v>
      </c>
      <c r="V132" s="63">
        <f t="shared" si="3"/>
        <v>0.25</v>
      </c>
    </row>
    <row r="133" spans="1:22">
      <c r="A133" s="11">
        <v>40792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2</v>
      </c>
      <c r="P133" s="4">
        <v>0</v>
      </c>
      <c r="Q133" s="4">
        <v>0</v>
      </c>
      <c r="R133" s="4">
        <v>0</v>
      </c>
      <c r="S133" s="4">
        <v>0</v>
      </c>
      <c r="T133" s="63">
        <f t="shared" si="2"/>
        <v>4</v>
      </c>
      <c r="U133">
        <v>0</v>
      </c>
      <c r="V133" s="63">
        <f t="shared" si="3"/>
        <v>4</v>
      </c>
    </row>
    <row r="134" spans="1:22">
      <c r="A134" s="11">
        <v>40793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63">
        <f t="shared" si="2"/>
        <v>0</v>
      </c>
      <c r="U134">
        <v>1</v>
      </c>
      <c r="V134" s="63">
        <f t="shared" si="3"/>
        <v>1</v>
      </c>
    </row>
    <row r="135" spans="1:22">
      <c r="A135" s="11">
        <v>40794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3">
        <f t="shared" si="2"/>
        <v>0</v>
      </c>
      <c r="U135">
        <v>1</v>
      </c>
      <c r="V135" s="63">
        <f t="shared" si="3"/>
        <v>1</v>
      </c>
    </row>
    <row r="136" spans="1:22">
      <c r="A136" s="11">
        <v>40795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3">
        <f t="shared" si="2"/>
        <v>0</v>
      </c>
      <c r="U136">
        <v>0</v>
      </c>
      <c r="V136" s="63">
        <f t="shared" si="3"/>
        <v>0</v>
      </c>
    </row>
    <row r="137" spans="1:22">
      <c r="A137" s="11">
        <v>40796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3">
        <f t="shared" ref="T137:T152" si="6">SUM(B137:S137)</f>
        <v>0</v>
      </c>
      <c r="U137">
        <v>0</v>
      </c>
      <c r="V137" s="63">
        <f t="shared" si="3"/>
        <v>0</v>
      </c>
    </row>
    <row r="138" spans="1:22">
      <c r="A138" s="11">
        <v>40797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3">
        <f t="shared" si="6"/>
        <v>0</v>
      </c>
      <c r="U138">
        <v>0</v>
      </c>
      <c r="V138" s="63">
        <f t="shared" ref="V138:V152" si="7">SUM(T138:U138)</f>
        <v>0</v>
      </c>
    </row>
    <row r="139" spans="1:22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3">
        <f t="shared" si="6"/>
        <v>0</v>
      </c>
      <c r="U139">
        <v>0</v>
      </c>
      <c r="V139" s="63">
        <f t="shared" si="7"/>
        <v>0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6"/>
        <v>0</v>
      </c>
      <c r="U140">
        <v>0</v>
      </c>
      <c r="V140" s="63">
        <f t="shared" si="7"/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4">
        <v>0</v>
      </c>
      <c r="I141" s="8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8">
        <v>0</v>
      </c>
      <c r="P141" s="4">
        <v>0</v>
      </c>
      <c r="Q141" s="4">
        <v>0</v>
      </c>
      <c r="R141" s="8">
        <v>0</v>
      </c>
      <c r="S141" s="4">
        <v>0</v>
      </c>
      <c r="T141" s="63">
        <v>0</v>
      </c>
      <c r="U141">
        <v>0</v>
      </c>
      <c r="V141" s="63">
        <f t="shared" si="7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3">
        <f t="shared" si="6"/>
        <v>0</v>
      </c>
      <c r="U142">
        <v>0</v>
      </c>
      <c r="V142" s="63">
        <f t="shared" si="7"/>
        <v>0</v>
      </c>
    </row>
    <row r="143" spans="1:22">
      <c r="A143" s="11">
        <v>40802</v>
      </c>
      <c r="B143"/>
      <c r="I143"/>
      <c r="O143"/>
      <c r="R143"/>
      <c r="T143" s="63">
        <f t="shared" si="6"/>
        <v>0</v>
      </c>
      <c r="U143">
        <v>0</v>
      </c>
      <c r="V143" s="63">
        <f t="shared" si="7"/>
        <v>0</v>
      </c>
    </row>
    <row r="144" spans="1:2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4"/>
      <c r="T144" s="63">
        <f t="shared" si="6"/>
        <v>0</v>
      </c>
      <c r="U144">
        <v>0</v>
      </c>
      <c r="V144" s="63">
        <f t="shared" si="7"/>
        <v>0</v>
      </c>
    </row>
    <row r="145" spans="1:2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4"/>
      <c r="T145" s="63">
        <f t="shared" si="6"/>
        <v>0</v>
      </c>
      <c r="U145">
        <v>0</v>
      </c>
      <c r="V145" s="63">
        <f t="shared" si="7"/>
        <v>0</v>
      </c>
    </row>
    <row r="146" spans="1:2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63">
        <f t="shared" si="6"/>
        <v>0</v>
      </c>
      <c r="U146">
        <v>0</v>
      </c>
      <c r="V146" s="63">
        <f t="shared" si="7"/>
        <v>0</v>
      </c>
    </row>
    <row r="147" spans="1:2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63">
        <f t="shared" si="6"/>
        <v>0</v>
      </c>
      <c r="U147">
        <v>0</v>
      </c>
      <c r="V147" s="63">
        <f t="shared" si="7"/>
        <v>0</v>
      </c>
    </row>
    <row r="148" spans="1:2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63">
        <f t="shared" si="6"/>
        <v>0</v>
      </c>
      <c r="U148">
        <v>0</v>
      </c>
      <c r="V148" s="63">
        <f t="shared" si="7"/>
        <v>0</v>
      </c>
    </row>
    <row r="149" spans="1:2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63">
        <f t="shared" si="6"/>
        <v>0</v>
      </c>
      <c r="U149">
        <v>0</v>
      </c>
      <c r="V149" s="63">
        <f t="shared" si="7"/>
        <v>0</v>
      </c>
    </row>
    <row r="150" spans="1:2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63">
        <f t="shared" si="6"/>
        <v>0</v>
      </c>
      <c r="U150">
        <v>0</v>
      </c>
      <c r="V150" s="63">
        <f t="shared" si="7"/>
        <v>0</v>
      </c>
    </row>
    <row r="151" spans="1:2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4"/>
      <c r="T151" s="63">
        <f t="shared" si="6"/>
        <v>0</v>
      </c>
      <c r="U151">
        <v>0</v>
      </c>
      <c r="V151" s="63">
        <f t="shared" si="7"/>
        <v>0</v>
      </c>
    </row>
    <row r="152" spans="1:2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63">
        <f t="shared" si="6"/>
        <v>0</v>
      </c>
      <c r="U152">
        <v>0</v>
      </c>
      <c r="V152" s="63">
        <f t="shared" si="7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 t="shared" ref="B155:V155" si="8">SUM(B9:B132)</f>
        <v>101.92999999999998</v>
      </c>
      <c r="C155">
        <f t="shared" si="8"/>
        <v>5.99</v>
      </c>
      <c r="D155">
        <f t="shared" si="8"/>
        <v>0</v>
      </c>
      <c r="E155">
        <f t="shared" si="8"/>
        <v>2</v>
      </c>
      <c r="F155">
        <f t="shared" si="8"/>
        <v>1</v>
      </c>
      <c r="G155">
        <f t="shared" si="8"/>
        <v>1</v>
      </c>
      <c r="H155">
        <f t="shared" si="8"/>
        <v>0</v>
      </c>
      <c r="I155">
        <f t="shared" si="8"/>
        <v>14.97</v>
      </c>
      <c r="J155">
        <f t="shared" si="8"/>
        <v>0</v>
      </c>
      <c r="K155">
        <f t="shared" si="8"/>
        <v>0</v>
      </c>
      <c r="L155">
        <f t="shared" si="8"/>
        <v>4</v>
      </c>
      <c r="M155">
        <f t="shared" si="8"/>
        <v>1</v>
      </c>
      <c r="N155">
        <f t="shared" si="8"/>
        <v>0</v>
      </c>
      <c r="O155">
        <f t="shared" si="8"/>
        <v>23.969999999999995</v>
      </c>
      <c r="P155">
        <f t="shared" si="8"/>
        <v>0</v>
      </c>
      <c r="Q155">
        <f t="shared" si="8"/>
        <v>0</v>
      </c>
      <c r="R155">
        <f t="shared" si="8"/>
        <v>0.99</v>
      </c>
      <c r="S155">
        <f t="shared" si="8"/>
        <v>0</v>
      </c>
      <c r="T155">
        <f t="shared" si="8"/>
        <v>156.84999999999997</v>
      </c>
      <c r="U155">
        <f t="shared" si="8"/>
        <v>97.96</v>
      </c>
      <c r="V155">
        <f t="shared" si="8"/>
        <v>254.80999999999997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515.61999999999989</v>
      </c>
    </row>
  </sheetData>
  <mergeCells count="17">
    <mergeCell ref="A5:C5"/>
    <mergeCell ref="T7:T8"/>
    <mergeCell ref="V7:V8"/>
    <mergeCell ref="A1:C1"/>
    <mergeCell ref="A2:C2"/>
    <mergeCell ref="A3:C3"/>
    <mergeCell ref="A4:D4"/>
    <mergeCell ref="B7:H7"/>
    <mergeCell ref="I7:N7"/>
    <mergeCell ref="O7:Q7"/>
    <mergeCell ref="R7:S7"/>
    <mergeCell ref="V163:V164"/>
    <mergeCell ref="B153:H153"/>
    <mergeCell ref="I153:N153"/>
    <mergeCell ref="O153:Q153"/>
    <mergeCell ref="R153:S153"/>
    <mergeCell ref="T153:T154"/>
  </mergeCells>
  <phoneticPr fontId="2" type="noConversion"/>
  <pageMargins left="0.75" right="0.75" top="1" bottom="1" header="0.5" footer="0.5"/>
  <headerFooter alignWithMargins="0"/>
  <ignoredErrors>
    <ignoredError sqref="T9:T10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64"/>
  <sheetViews>
    <sheetView zoomScale="70" zoomScaleNormal="70" workbookViewId="0">
      <pane ySplit="8" topLeftCell="A104" activePane="bottomLeft" state="frozen"/>
      <selection pane="bottomLeft" activeCell="O142" sqref="O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122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123</v>
      </c>
      <c r="B3" s="73"/>
      <c r="C3" s="73"/>
      <c r="E3" s="67" t="s">
        <v>124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73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125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3">
        <f t="shared" ref="T9:T71" si="0">SUM(B9:S9)</f>
        <v>0</v>
      </c>
      <c r="U9">
        <v>0</v>
      </c>
      <c r="V9" s="63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si="0"/>
        <v>0</v>
      </c>
      <c r="U10">
        <v>0</v>
      </c>
      <c r="V10" s="63">
        <f t="shared" ref="V10:V72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3">
        <f t="shared" si="0"/>
        <v>0</v>
      </c>
      <c r="U11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3">
        <f t="shared" si="0"/>
        <v>0</v>
      </c>
      <c r="U12">
        <v>0</v>
      </c>
      <c r="V12" s="63">
        <f t="shared" si="1"/>
        <v>0</v>
      </c>
    </row>
    <row r="13" spans="1:22">
      <c r="A13" s="11">
        <v>40672</v>
      </c>
      <c r="B13"/>
      <c r="H13" s="1"/>
      <c r="I13"/>
      <c r="N13" s="1"/>
      <c r="O13"/>
      <c r="Q13" s="1"/>
      <c r="R13"/>
      <c r="S13" s="1"/>
      <c r="T13" s="63">
        <f t="shared" si="0"/>
        <v>0</v>
      </c>
      <c r="U13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N14" s="1"/>
      <c r="O14" s="4"/>
      <c r="P14" s="4"/>
      <c r="Q14" s="1"/>
      <c r="R14" s="4"/>
      <c r="S14" s="1"/>
      <c r="T14" s="63">
        <f t="shared" si="0"/>
        <v>0</v>
      </c>
      <c r="U1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0</v>
      </c>
      <c r="U22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0.5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0.5</v>
      </c>
      <c r="U23">
        <v>0.25</v>
      </c>
      <c r="V23" s="63">
        <f t="shared" si="1"/>
        <v>0.75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0.5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0.5</v>
      </c>
      <c r="U24">
        <v>0.25</v>
      </c>
      <c r="V24" s="63">
        <f t="shared" si="1"/>
        <v>0.75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0.5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0.5</v>
      </c>
      <c r="U25">
        <v>0.25</v>
      </c>
      <c r="V25" s="63">
        <f t="shared" si="1"/>
        <v>0.75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0.5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0.5</v>
      </c>
      <c r="U26">
        <v>0.25</v>
      </c>
      <c r="V26" s="63">
        <f t="shared" si="1"/>
        <v>0.75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0</v>
      </c>
      <c r="P27" s="4">
        <v>0</v>
      </c>
      <c r="Q27" s="1">
        <v>0</v>
      </c>
      <c r="R27" s="4">
        <v>0</v>
      </c>
      <c r="S27" s="1">
        <v>0</v>
      </c>
      <c r="T27" s="63">
        <f t="shared" si="0"/>
        <v>0</v>
      </c>
      <c r="U27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>
        <v>0</v>
      </c>
      <c r="V28" s="63">
        <f t="shared" si="1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>
        <v>0</v>
      </c>
      <c r="V30" s="63">
        <f t="shared" si="1"/>
        <v>0</v>
      </c>
    </row>
    <row r="31" spans="1:22">
      <c r="A31" s="11">
        <v>40690</v>
      </c>
      <c r="B31">
        <v>0</v>
      </c>
      <c r="C31">
        <v>0.25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0</v>
      </c>
      <c r="P31" s="4">
        <v>0</v>
      </c>
      <c r="Q31" s="1">
        <v>0</v>
      </c>
      <c r="R31" s="4">
        <v>0</v>
      </c>
      <c r="S31" s="1">
        <v>0</v>
      </c>
      <c r="T31" s="63">
        <f t="shared" si="0"/>
        <v>0.25</v>
      </c>
      <c r="U31">
        <v>0</v>
      </c>
      <c r="V31" s="63">
        <f t="shared" si="1"/>
        <v>0.25</v>
      </c>
    </row>
    <row r="32" spans="1:22">
      <c r="A32" s="11">
        <v>40691</v>
      </c>
      <c r="B32">
        <v>0</v>
      </c>
      <c r="C32">
        <v>0.25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">
        <v>0</v>
      </c>
      <c r="O32" s="4">
        <v>0</v>
      </c>
      <c r="P32" s="4">
        <v>0</v>
      </c>
      <c r="Q32" s="1">
        <v>0</v>
      </c>
      <c r="R32" s="4">
        <v>0</v>
      </c>
      <c r="S32" s="1">
        <v>0</v>
      </c>
      <c r="T32" s="63">
        <f t="shared" si="0"/>
        <v>0.25</v>
      </c>
      <c r="U32">
        <v>0</v>
      </c>
      <c r="V32" s="63">
        <f t="shared" si="1"/>
        <v>0.25</v>
      </c>
    </row>
    <row r="33" spans="1:22">
      <c r="A33" s="11">
        <v>40692</v>
      </c>
      <c r="B33">
        <v>0</v>
      </c>
      <c r="C33">
        <v>0.25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">
        <v>0</v>
      </c>
      <c r="O33" s="4">
        <v>0</v>
      </c>
      <c r="P33" s="4">
        <v>0</v>
      </c>
      <c r="Q33" s="1">
        <v>0</v>
      </c>
      <c r="R33" s="4">
        <v>0</v>
      </c>
      <c r="S33" s="1">
        <v>0</v>
      </c>
      <c r="T33" s="63">
        <f t="shared" si="0"/>
        <v>0.25</v>
      </c>
      <c r="U33">
        <v>0</v>
      </c>
      <c r="V33" s="63">
        <f t="shared" si="1"/>
        <v>0.25</v>
      </c>
    </row>
    <row r="34" spans="1:22">
      <c r="A34" s="11">
        <v>40693</v>
      </c>
      <c r="B34">
        <v>0</v>
      </c>
      <c r="C34">
        <v>0.25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>
        <v>0</v>
      </c>
      <c r="O34" s="4">
        <v>0</v>
      </c>
      <c r="P34" s="4">
        <v>0</v>
      </c>
      <c r="Q34" s="1">
        <v>0</v>
      </c>
      <c r="R34" s="4">
        <v>0</v>
      </c>
      <c r="S34" s="1">
        <v>0</v>
      </c>
      <c r="T34" s="63">
        <f t="shared" si="0"/>
        <v>0.25</v>
      </c>
      <c r="U34">
        <v>0</v>
      </c>
      <c r="V34" s="63">
        <f t="shared" si="1"/>
        <v>0.25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63">
        <f t="shared" si="0"/>
        <v>0</v>
      </c>
      <c r="U35">
        <v>0</v>
      </c>
      <c r="V35" s="63">
        <f t="shared" si="1"/>
        <v>0</v>
      </c>
    </row>
    <row r="36" spans="1:22">
      <c r="A36" s="11">
        <v>40695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  <c r="P36" s="4">
        <v>0</v>
      </c>
      <c r="Q36" s="4">
        <v>0</v>
      </c>
      <c r="R36" s="4">
        <v>0</v>
      </c>
      <c r="S36" s="4">
        <v>0</v>
      </c>
      <c r="T36" s="63">
        <f t="shared" si="0"/>
        <v>2</v>
      </c>
      <c r="U36">
        <v>0</v>
      </c>
      <c r="V36" s="63">
        <f t="shared" si="1"/>
        <v>2</v>
      </c>
    </row>
    <row r="37" spans="1:22">
      <c r="A37" s="11">
        <v>40696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63">
        <f t="shared" si="0"/>
        <v>1</v>
      </c>
      <c r="U37">
        <v>0</v>
      </c>
      <c r="V37" s="63">
        <f t="shared" si="1"/>
        <v>1</v>
      </c>
    </row>
    <row r="38" spans="1:22">
      <c r="A38" s="11">
        <v>40697</v>
      </c>
      <c r="B38">
        <v>1.67</v>
      </c>
      <c r="C38">
        <v>0.33</v>
      </c>
      <c r="D38">
        <v>0</v>
      </c>
      <c r="E38">
        <v>0</v>
      </c>
      <c r="F38">
        <v>0</v>
      </c>
      <c r="G38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23.67</v>
      </c>
      <c r="P38" s="4">
        <v>0</v>
      </c>
      <c r="Q38" s="4">
        <v>0</v>
      </c>
      <c r="R38" s="4">
        <v>0</v>
      </c>
      <c r="S38" s="4">
        <v>0</v>
      </c>
      <c r="T38" s="63">
        <f t="shared" si="0"/>
        <v>25.67</v>
      </c>
      <c r="U38">
        <v>4</v>
      </c>
      <c r="V38" s="63">
        <f t="shared" si="1"/>
        <v>29.67</v>
      </c>
    </row>
    <row r="39" spans="1:22">
      <c r="A39" s="11">
        <v>40698</v>
      </c>
      <c r="B39">
        <v>1.67</v>
      </c>
      <c r="C39">
        <v>0.33</v>
      </c>
      <c r="D39">
        <v>0</v>
      </c>
      <c r="E39">
        <v>0</v>
      </c>
      <c r="F39">
        <v>0</v>
      </c>
      <c r="G39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23.67</v>
      </c>
      <c r="P39" s="4">
        <v>0</v>
      </c>
      <c r="Q39" s="4">
        <v>0</v>
      </c>
      <c r="R39" s="4">
        <v>0</v>
      </c>
      <c r="S39" s="4">
        <v>0</v>
      </c>
      <c r="T39" s="63">
        <f t="shared" si="0"/>
        <v>25.67</v>
      </c>
      <c r="U39">
        <v>4</v>
      </c>
      <c r="V39" s="63">
        <f t="shared" si="1"/>
        <v>29.67</v>
      </c>
    </row>
    <row r="40" spans="1:22">
      <c r="A40" s="11">
        <v>40699</v>
      </c>
      <c r="B40">
        <v>1.67</v>
      </c>
      <c r="C40">
        <v>0.33</v>
      </c>
      <c r="D40">
        <v>0</v>
      </c>
      <c r="E40">
        <v>0</v>
      </c>
      <c r="F40">
        <v>0</v>
      </c>
      <c r="G40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23.67</v>
      </c>
      <c r="P40" s="4">
        <v>0</v>
      </c>
      <c r="Q40" s="4">
        <v>0</v>
      </c>
      <c r="R40" s="4">
        <v>0</v>
      </c>
      <c r="S40" s="4">
        <v>0</v>
      </c>
      <c r="T40" s="63">
        <f t="shared" si="0"/>
        <v>25.67</v>
      </c>
      <c r="U40">
        <v>4</v>
      </c>
      <c r="V40" s="63">
        <f t="shared" si="1"/>
        <v>29.67</v>
      </c>
    </row>
    <row r="41" spans="1:22">
      <c r="A41" s="11">
        <v>40700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63">
        <f t="shared" si="0"/>
        <v>3</v>
      </c>
      <c r="U41">
        <v>4</v>
      </c>
      <c r="V41" s="63">
        <f t="shared" si="1"/>
        <v>7</v>
      </c>
    </row>
    <row r="42" spans="1:22">
      <c r="A42" s="11">
        <v>40701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63">
        <f t="shared" si="0"/>
        <v>4</v>
      </c>
      <c r="U42">
        <v>3</v>
      </c>
      <c r="V42" s="63">
        <f t="shared" si="1"/>
        <v>7</v>
      </c>
    </row>
    <row r="43" spans="1:22">
      <c r="A43" s="11">
        <v>40702</v>
      </c>
      <c r="B43" t="s">
        <v>31</v>
      </c>
      <c r="C43" t="s">
        <v>31</v>
      </c>
      <c r="D43" t="s">
        <v>31</v>
      </c>
      <c r="E43" t="s">
        <v>31</v>
      </c>
      <c r="F43" t="s">
        <v>31</v>
      </c>
      <c r="G43" t="s">
        <v>31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T43" s="63">
        <f t="shared" si="0"/>
        <v>0</v>
      </c>
      <c r="U43">
        <v>0</v>
      </c>
      <c r="V43" s="63">
        <f t="shared" si="1"/>
        <v>0</v>
      </c>
    </row>
    <row r="44" spans="1:22">
      <c r="A44" s="11">
        <v>40703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 s="63">
        <f t="shared" si="0"/>
        <v>5</v>
      </c>
      <c r="U44">
        <v>1</v>
      </c>
      <c r="V44" s="63">
        <f t="shared" si="1"/>
        <v>6</v>
      </c>
    </row>
    <row r="45" spans="1:22">
      <c r="A45" s="11">
        <v>40704</v>
      </c>
      <c r="B45">
        <v>2</v>
      </c>
      <c r="C45">
        <v>0</v>
      </c>
      <c r="D45">
        <v>0</v>
      </c>
      <c r="E45">
        <v>0</v>
      </c>
      <c r="F45">
        <v>0.33</v>
      </c>
      <c r="G45">
        <v>0</v>
      </c>
      <c r="H45" s="1">
        <v>0</v>
      </c>
      <c r="I45" s="8">
        <v>0</v>
      </c>
      <c r="J45" s="4">
        <v>0</v>
      </c>
      <c r="K45" s="4">
        <v>0</v>
      </c>
      <c r="L45" s="4">
        <v>0.33</v>
      </c>
      <c r="M45" s="4">
        <v>0</v>
      </c>
      <c r="N45" s="1">
        <v>0</v>
      </c>
      <c r="O45" s="8">
        <v>0.67</v>
      </c>
      <c r="P45" s="4">
        <v>0</v>
      </c>
      <c r="Q45" s="1">
        <v>0</v>
      </c>
      <c r="R45" s="8">
        <v>0</v>
      </c>
      <c r="S45" s="1">
        <v>0</v>
      </c>
      <c r="T45" s="63">
        <f t="shared" si="0"/>
        <v>3.33</v>
      </c>
      <c r="U45">
        <v>0.67</v>
      </c>
      <c r="V45" s="63">
        <f t="shared" si="1"/>
        <v>4</v>
      </c>
    </row>
    <row r="46" spans="1:22">
      <c r="A46" s="11">
        <v>40705</v>
      </c>
      <c r="B46">
        <v>2</v>
      </c>
      <c r="C46">
        <v>0</v>
      </c>
      <c r="D46">
        <v>0</v>
      </c>
      <c r="E46">
        <v>0</v>
      </c>
      <c r="F46">
        <v>0.33</v>
      </c>
      <c r="G46">
        <v>0</v>
      </c>
      <c r="H46" s="1">
        <v>0</v>
      </c>
      <c r="I46" s="8">
        <v>0</v>
      </c>
      <c r="J46" s="4">
        <v>0</v>
      </c>
      <c r="K46" s="4">
        <v>0</v>
      </c>
      <c r="L46" s="4">
        <v>0.33</v>
      </c>
      <c r="M46" s="4">
        <v>0</v>
      </c>
      <c r="N46" s="1">
        <v>0</v>
      </c>
      <c r="O46" s="8">
        <v>0.67</v>
      </c>
      <c r="P46" s="4">
        <v>0</v>
      </c>
      <c r="Q46" s="1">
        <v>0</v>
      </c>
      <c r="R46" s="8">
        <v>0</v>
      </c>
      <c r="S46" s="1">
        <v>0</v>
      </c>
      <c r="T46" s="63">
        <f t="shared" si="0"/>
        <v>3.33</v>
      </c>
      <c r="U46">
        <v>0.67</v>
      </c>
      <c r="V46" s="63">
        <f t="shared" si="1"/>
        <v>4</v>
      </c>
    </row>
    <row r="47" spans="1:22">
      <c r="A47" s="11">
        <v>40706</v>
      </c>
      <c r="B47">
        <v>2</v>
      </c>
      <c r="C47">
        <v>0</v>
      </c>
      <c r="D47">
        <v>0</v>
      </c>
      <c r="E47">
        <v>0</v>
      </c>
      <c r="F47">
        <v>0.33</v>
      </c>
      <c r="G47">
        <v>0</v>
      </c>
      <c r="H47" s="1">
        <v>0</v>
      </c>
      <c r="I47" s="8">
        <v>0</v>
      </c>
      <c r="J47" s="4">
        <v>0</v>
      </c>
      <c r="K47" s="4">
        <v>0</v>
      </c>
      <c r="L47" s="4">
        <v>0.33</v>
      </c>
      <c r="M47" s="4">
        <v>0</v>
      </c>
      <c r="N47" s="1">
        <v>0</v>
      </c>
      <c r="O47" s="8">
        <v>0.67</v>
      </c>
      <c r="P47" s="4">
        <v>0</v>
      </c>
      <c r="Q47" s="1">
        <v>0</v>
      </c>
      <c r="R47" s="8">
        <v>0</v>
      </c>
      <c r="S47" s="1">
        <v>0</v>
      </c>
      <c r="T47" s="63">
        <f t="shared" si="0"/>
        <v>3.33</v>
      </c>
      <c r="U47">
        <v>0.67</v>
      </c>
      <c r="V47" s="63">
        <f t="shared" si="1"/>
        <v>4</v>
      </c>
    </row>
    <row r="48" spans="1:22">
      <c r="A48" s="11">
        <v>40707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2</v>
      </c>
      <c r="P48" s="4">
        <v>0</v>
      </c>
      <c r="Q48" s="4">
        <v>0</v>
      </c>
      <c r="R48" s="4">
        <v>0</v>
      </c>
      <c r="S48" s="4">
        <v>0</v>
      </c>
      <c r="T48" s="63">
        <f t="shared" si="0"/>
        <v>4</v>
      </c>
      <c r="U48">
        <v>2</v>
      </c>
      <c r="V48" s="63">
        <f t="shared" si="1"/>
        <v>6</v>
      </c>
    </row>
    <row r="49" spans="1:22">
      <c r="A49" s="11">
        <v>40708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63">
        <f t="shared" si="0"/>
        <v>0</v>
      </c>
      <c r="U49">
        <v>1</v>
      </c>
      <c r="V49" s="63">
        <f t="shared" si="1"/>
        <v>1</v>
      </c>
    </row>
    <row r="50" spans="1:22">
      <c r="A50" s="11">
        <v>40709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63">
        <f t="shared" si="0"/>
        <v>0</v>
      </c>
      <c r="U50">
        <v>1</v>
      </c>
      <c r="V50" s="63">
        <f t="shared" si="1"/>
        <v>1</v>
      </c>
    </row>
    <row r="51" spans="1:22">
      <c r="A51" s="11">
        <v>40710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63">
        <f t="shared" si="0"/>
        <v>3</v>
      </c>
      <c r="U51">
        <v>3</v>
      </c>
      <c r="V51" s="63">
        <f t="shared" si="1"/>
        <v>6</v>
      </c>
    </row>
    <row r="52" spans="1:22">
      <c r="A52" s="11">
        <v>40711</v>
      </c>
      <c r="B52">
        <v>8</v>
      </c>
      <c r="C52">
        <v>0.33</v>
      </c>
      <c r="D52">
        <v>0</v>
      </c>
      <c r="E52">
        <v>0</v>
      </c>
      <c r="F52">
        <v>0.33</v>
      </c>
      <c r="G52">
        <v>0</v>
      </c>
      <c r="H52">
        <v>0</v>
      </c>
      <c r="I52">
        <v>0</v>
      </c>
      <c r="J52">
        <v>0.33</v>
      </c>
      <c r="K52">
        <v>0</v>
      </c>
      <c r="L52">
        <v>1</v>
      </c>
      <c r="M52">
        <v>0</v>
      </c>
      <c r="N52">
        <v>0</v>
      </c>
      <c r="O52">
        <v>0.33</v>
      </c>
      <c r="P52">
        <v>0</v>
      </c>
      <c r="Q52">
        <v>0</v>
      </c>
      <c r="R52">
        <v>0</v>
      </c>
      <c r="S52">
        <v>0</v>
      </c>
      <c r="T52" s="63">
        <f t="shared" si="0"/>
        <v>10.32</v>
      </c>
      <c r="U52">
        <v>4.33</v>
      </c>
      <c r="V52" s="63">
        <f t="shared" si="1"/>
        <v>14.65</v>
      </c>
    </row>
    <row r="53" spans="1:22">
      <c r="A53" s="11">
        <v>40712</v>
      </c>
      <c r="B53">
        <v>8</v>
      </c>
      <c r="C53">
        <v>0.33</v>
      </c>
      <c r="D53">
        <v>0</v>
      </c>
      <c r="E53">
        <v>0</v>
      </c>
      <c r="F53">
        <v>0.33</v>
      </c>
      <c r="G53">
        <v>0</v>
      </c>
      <c r="H53">
        <v>0</v>
      </c>
      <c r="I53">
        <v>0</v>
      </c>
      <c r="J53">
        <v>0.33</v>
      </c>
      <c r="K53">
        <v>0</v>
      </c>
      <c r="L53">
        <v>1</v>
      </c>
      <c r="M53">
        <v>0</v>
      </c>
      <c r="N53">
        <v>0</v>
      </c>
      <c r="O53">
        <v>0.33</v>
      </c>
      <c r="P53">
        <v>0</v>
      </c>
      <c r="Q53">
        <v>0</v>
      </c>
      <c r="R53">
        <v>0</v>
      </c>
      <c r="S53">
        <v>0</v>
      </c>
      <c r="T53" s="63">
        <f t="shared" si="0"/>
        <v>10.32</v>
      </c>
      <c r="U53">
        <v>4.33</v>
      </c>
      <c r="V53" s="63">
        <f t="shared" si="1"/>
        <v>14.65</v>
      </c>
    </row>
    <row r="54" spans="1:22">
      <c r="A54" s="11">
        <v>40713</v>
      </c>
      <c r="B54">
        <v>8</v>
      </c>
      <c r="C54">
        <v>0.33</v>
      </c>
      <c r="D54">
        <v>0</v>
      </c>
      <c r="E54">
        <v>0</v>
      </c>
      <c r="F54">
        <v>0.33</v>
      </c>
      <c r="G54">
        <v>0</v>
      </c>
      <c r="H54">
        <v>0</v>
      </c>
      <c r="I54">
        <v>0</v>
      </c>
      <c r="J54">
        <v>0.33</v>
      </c>
      <c r="K54">
        <v>0</v>
      </c>
      <c r="L54">
        <v>1</v>
      </c>
      <c r="M54">
        <v>0</v>
      </c>
      <c r="N54">
        <v>0</v>
      </c>
      <c r="O54">
        <v>0.33</v>
      </c>
      <c r="P54">
        <v>0</v>
      </c>
      <c r="Q54">
        <v>0</v>
      </c>
      <c r="R54">
        <v>0</v>
      </c>
      <c r="S54">
        <v>0</v>
      </c>
      <c r="T54" s="63">
        <f t="shared" si="0"/>
        <v>10.32</v>
      </c>
      <c r="U54">
        <v>4.33</v>
      </c>
      <c r="V54" s="63">
        <f t="shared" si="1"/>
        <v>14.65</v>
      </c>
    </row>
    <row r="55" spans="1:22">
      <c r="A55" s="11">
        <v>40714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s="63">
        <f t="shared" si="0"/>
        <v>0</v>
      </c>
      <c r="U55">
        <v>5</v>
      </c>
      <c r="V55" s="63">
        <f t="shared" si="1"/>
        <v>5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0</v>
      </c>
      <c r="U56">
        <v>1</v>
      </c>
      <c r="V56" s="63">
        <f t="shared" si="1"/>
        <v>1</v>
      </c>
    </row>
    <row r="57" spans="1:22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f t="shared" si="0"/>
        <v>0</v>
      </c>
      <c r="U57">
        <v>1</v>
      </c>
      <c r="V57" s="63">
        <f t="shared" si="1"/>
        <v>1</v>
      </c>
    </row>
    <row r="58" spans="1:22">
      <c r="A58" s="11">
        <v>40717</v>
      </c>
      <c r="B58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0</v>
      </c>
      <c r="T58" s="63">
        <f t="shared" si="0"/>
        <v>19</v>
      </c>
      <c r="U58">
        <v>17</v>
      </c>
      <c r="V58" s="63">
        <f t="shared" si="1"/>
        <v>36</v>
      </c>
    </row>
    <row r="59" spans="1:22">
      <c r="A59" s="11">
        <v>40718</v>
      </c>
      <c r="B59">
        <v>2.33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2.67</v>
      </c>
      <c r="M59">
        <v>0</v>
      </c>
      <c r="N59">
        <v>0</v>
      </c>
      <c r="O59">
        <v>0.67</v>
      </c>
      <c r="P59">
        <v>0</v>
      </c>
      <c r="Q59">
        <v>0</v>
      </c>
      <c r="R59">
        <v>0.33</v>
      </c>
      <c r="S59">
        <v>0</v>
      </c>
      <c r="T59" s="63">
        <f t="shared" si="0"/>
        <v>6</v>
      </c>
      <c r="U59">
        <v>6</v>
      </c>
      <c r="V59" s="63">
        <f t="shared" si="1"/>
        <v>12</v>
      </c>
    </row>
    <row r="60" spans="1:22">
      <c r="A60" s="11">
        <v>40719</v>
      </c>
      <c r="B60">
        <v>2.33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2.67</v>
      </c>
      <c r="M60">
        <v>0</v>
      </c>
      <c r="N60">
        <v>0</v>
      </c>
      <c r="O60">
        <v>0.67</v>
      </c>
      <c r="P60">
        <v>0</v>
      </c>
      <c r="Q60">
        <v>0</v>
      </c>
      <c r="R60">
        <v>0.33</v>
      </c>
      <c r="S60">
        <v>0</v>
      </c>
      <c r="T60" s="63">
        <f t="shared" si="0"/>
        <v>6</v>
      </c>
      <c r="U60">
        <v>6</v>
      </c>
      <c r="V60" s="63">
        <f t="shared" si="1"/>
        <v>12</v>
      </c>
    </row>
    <row r="61" spans="1:22">
      <c r="A61" s="11">
        <v>40720</v>
      </c>
      <c r="B61">
        <v>2.33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2.67</v>
      </c>
      <c r="M61">
        <v>0</v>
      </c>
      <c r="N61">
        <v>0</v>
      </c>
      <c r="O61">
        <v>0.67</v>
      </c>
      <c r="P61">
        <v>0</v>
      </c>
      <c r="Q61">
        <v>0</v>
      </c>
      <c r="R61">
        <v>0.33</v>
      </c>
      <c r="S61">
        <v>0</v>
      </c>
      <c r="T61" s="63">
        <f t="shared" si="0"/>
        <v>6</v>
      </c>
      <c r="U61">
        <v>6</v>
      </c>
      <c r="V61" s="63">
        <f t="shared" si="1"/>
        <v>12</v>
      </c>
    </row>
    <row r="62" spans="1:22">
      <c r="A62" s="11">
        <v>40721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 s="63">
        <f t="shared" si="0"/>
        <v>12</v>
      </c>
      <c r="U62">
        <v>5</v>
      </c>
      <c r="V62" s="63">
        <f t="shared" si="1"/>
        <v>17</v>
      </c>
    </row>
    <row r="63" spans="1:22">
      <c r="A63" s="11">
        <v>40722</v>
      </c>
      <c r="B63">
        <v>2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</v>
      </c>
      <c r="P63">
        <v>0</v>
      </c>
      <c r="Q63">
        <v>0</v>
      </c>
      <c r="R63">
        <v>0</v>
      </c>
      <c r="S63">
        <v>0</v>
      </c>
      <c r="T63" s="63">
        <f t="shared" si="0"/>
        <v>8</v>
      </c>
      <c r="U63">
        <v>6</v>
      </c>
      <c r="V63" s="63">
        <f t="shared" si="1"/>
        <v>14</v>
      </c>
    </row>
    <row r="64" spans="1:22">
      <c r="A64" s="11">
        <v>40723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 s="63">
        <f t="shared" si="0"/>
        <v>4</v>
      </c>
      <c r="U64">
        <v>1</v>
      </c>
      <c r="V64" s="63">
        <f t="shared" si="1"/>
        <v>5</v>
      </c>
    </row>
    <row r="65" spans="1:22">
      <c r="A65" s="11">
        <v>40724</v>
      </c>
      <c r="B65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 s="63">
        <f t="shared" si="0"/>
        <v>42</v>
      </c>
      <c r="U65">
        <v>48</v>
      </c>
      <c r="V65" s="63">
        <f t="shared" si="1"/>
        <v>90</v>
      </c>
    </row>
    <row r="66" spans="1:22">
      <c r="A66" s="11">
        <v>40725</v>
      </c>
      <c r="B66">
        <v>32.75</v>
      </c>
      <c r="C66">
        <v>2.25</v>
      </c>
      <c r="D66">
        <v>0</v>
      </c>
      <c r="E66">
        <v>0</v>
      </c>
      <c r="F66">
        <v>0</v>
      </c>
      <c r="G66">
        <v>0</v>
      </c>
      <c r="H66">
        <v>0</v>
      </c>
      <c r="I66">
        <v>0.5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3">
        <f t="shared" si="0"/>
        <v>35.5</v>
      </c>
      <c r="U66">
        <v>34</v>
      </c>
      <c r="V66" s="63">
        <f t="shared" si="1"/>
        <v>69.5</v>
      </c>
    </row>
    <row r="67" spans="1:22">
      <c r="A67" s="11">
        <v>40726</v>
      </c>
      <c r="B67">
        <v>32.75</v>
      </c>
      <c r="C67">
        <v>2.25</v>
      </c>
      <c r="D67">
        <v>0</v>
      </c>
      <c r="E67">
        <v>0</v>
      </c>
      <c r="F67">
        <v>0</v>
      </c>
      <c r="G67">
        <v>0</v>
      </c>
      <c r="H67">
        <v>0</v>
      </c>
      <c r="I67">
        <v>0.5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3">
        <f t="shared" si="0"/>
        <v>35.5</v>
      </c>
      <c r="U67">
        <v>34</v>
      </c>
      <c r="V67" s="63">
        <f t="shared" si="1"/>
        <v>69.5</v>
      </c>
    </row>
    <row r="68" spans="1:22">
      <c r="A68" s="11">
        <v>40727</v>
      </c>
      <c r="B68">
        <v>32.75</v>
      </c>
      <c r="C68">
        <v>2.25</v>
      </c>
      <c r="D68">
        <v>0</v>
      </c>
      <c r="E68">
        <v>0</v>
      </c>
      <c r="F68">
        <v>0</v>
      </c>
      <c r="G68">
        <v>0</v>
      </c>
      <c r="H68">
        <v>0</v>
      </c>
      <c r="I68">
        <v>0.5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3">
        <f t="shared" si="0"/>
        <v>35.5</v>
      </c>
      <c r="U68">
        <v>34</v>
      </c>
      <c r="V68" s="63">
        <f t="shared" si="1"/>
        <v>69.5</v>
      </c>
    </row>
    <row r="69" spans="1:22">
      <c r="A69" s="11">
        <v>40728</v>
      </c>
      <c r="B69">
        <v>32.75</v>
      </c>
      <c r="C69">
        <v>2.25</v>
      </c>
      <c r="D69">
        <v>0</v>
      </c>
      <c r="E69">
        <v>0</v>
      </c>
      <c r="F69">
        <v>0</v>
      </c>
      <c r="G69">
        <v>0</v>
      </c>
      <c r="H69">
        <v>0</v>
      </c>
      <c r="I69">
        <v>0.5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3">
        <f t="shared" si="0"/>
        <v>35.5</v>
      </c>
      <c r="U69">
        <v>34</v>
      </c>
      <c r="V69" s="63">
        <f t="shared" si="1"/>
        <v>69.5</v>
      </c>
    </row>
    <row r="70" spans="1:22">
      <c r="A70" s="11">
        <v>40729</v>
      </c>
      <c r="B70">
        <v>37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0</v>
      </c>
      <c r="K70">
        <v>0</v>
      </c>
      <c r="L70" s="4">
        <v>4</v>
      </c>
      <c r="M70" s="4">
        <v>0</v>
      </c>
      <c r="N70" s="1">
        <v>0</v>
      </c>
      <c r="O70" s="8">
        <v>0</v>
      </c>
      <c r="P70" s="4">
        <v>0</v>
      </c>
      <c r="Q70" s="12">
        <v>0</v>
      </c>
      <c r="R70" s="1">
        <v>3</v>
      </c>
      <c r="S70" s="1">
        <v>0</v>
      </c>
      <c r="T70" s="63">
        <f t="shared" si="0"/>
        <v>46</v>
      </c>
      <c r="U70">
        <v>85</v>
      </c>
      <c r="V70" s="63">
        <f t="shared" si="1"/>
        <v>131</v>
      </c>
    </row>
    <row r="71" spans="1:22">
      <c r="A71" s="11">
        <v>40730</v>
      </c>
      <c r="B71">
        <v>63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</v>
      </c>
      <c r="S71" s="4">
        <v>0</v>
      </c>
      <c r="T71" s="63">
        <f t="shared" si="0"/>
        <v>69</v>
      </c>
      <c r="U71">
        <v>48</v>
      </c>
      <c r="V71" s="63">
        <f t="shared" si="1"/>
        <v>117</v>
      </c>
    </row>
    <row r="72" spans="1:22">
      <c r="A72" s="11">
        <v>40731</v>
      </c>
      <c r="B72">
        <v>69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 s="8">
        <v>0</v>
      </c>
      <c r="J72" s="4">
        <v>0</v>
      </c>
      <c r="K72" s="4">
        <v>0</v>
      </c>
      <c r="L72" s="4">
        <v>1</v>
      </c>
      <c r="M72" s="4">
        <v>0</v>
      </c>
      <c r="N72" s="4">
        <v>0</v>
      </c>
      <c r="O72" s="4">
        <v>1</v>
      </c>
      <c r="P72" s="4">
        <v>0</v>
      </c>
      <c r="Q72" s="4">
        <v>0</v>
      </c>
      <c r="R72" s="4">
        <v>0</v>
      </c>
      <c r="S72" s="4">
        <v>0</v>
      </c>
      <c r="T72" s="63">
        <f t="shared" ref="T72:T135" si="2">SUM(B72:S72)</f>
        <v>73</v>
      </c>
      <c r="U72">
        <v>61</v>
      </c>
      <c r="V72" s="63">
        <f t="shared" si="1"/>
        <v>134</v>
      </c>
    </row>
    <row r="73" spans="1:22">
      <c r="A73" s="11">
        <v>40732</v>
      </c>
      <c r="B73">
        <v>142.66</v>
      </c>
      <c r="C73">
        <v>1.33</v>
      </c>
      <c r="D73">
        <v>0</v>
      </c>
      <c r="E73">
        <v>0</v>
      </c>
      <c r="F73">
        <v>0</v>
      </c>
      <c r="G73">
        <v>0</v>
      </c>
      <c r="H73">
        <v>0</v>
      </c>
      <c r="I73" s="4">
        <v>2.66</v>
      </c>
      <c r="J73" s="4">
        <v>0</v>
      </c>
      <c r="K73" s="4">
        <v>0</v>
      </c>
      <c r="L73" s="4">
        <v>1.33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5.33</v>
      </c>
      <c r="S73" s="4">
        <v>0</v>
      </c>
      <c r="T73" s="63">
        <f t="shared" si="2"/>
        <v>153.31000000000003</v>
      </c>
      <c r="U73">
        <v>26.66</v>
      </c>
      <c r="V73" s="63">
        <f t="shared" ref="V73:V136" si="3">SUM(T73:U73)</f>
        <v>179.97000000000003</v>
      </c>
    </row>
    <row r="74" spans="1:22">
      <c r="A74" s="11">
        <v>40733</v>
      </c>
      <c r="B74">
        <v>142.66</v>
      </c>
      <c r="C74">
        <v>1.33</v>
      </c>
      <c r="D74">
        <v>0</v>
      </c>
      <c r="E74">
        <v>0</v>
      </c>
      <c r="F74">
        <v>0</v>
      </c>
      <c r="G74">
        <v>0</v>
      </c>
      <c r="H74">
        <v>0</v>
      </c>
      <c r="I74" s="4">
        <v>2.66</v>
      </c>
      <c r="J74" s="4">
        <v>0</v>
      </c>
      <c r="K74" s="4">
        <v>0</v>
      </c>
      <c r="L74" s="4">
        <v>1.33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5.33</v>
      </c>
      <c r="S74" s="4">
        <v>0</v>
      </c>
      <c r="T74" s="63">
        <f t="shared" si="2"/>
        <v>153.31000000000003</v>
      </c>
      <c r="U74">
        <v>26.66</v>
      </c>
      <c r="V74" s="63">
        <f t="shared" si="3"/>
        <v>179.97000000000003</v>
      </c>
    </row>
    <row r="75" spans="1:22">
      <c r="A75" s="11">
        <v>40734</v>
      </c>
      <c r="B75">
        <v>142.66</v>
      </c>
      <c r="C75">
        <v>1.33</v>
      </c>
      <c r="D75">
        <v>0</v>
      </c>
      <c r="E75">
        <v>0</v>
      </c>
      <c r="F75">
        <v>0</v>
      </c>
      <c r="G75">
        <v>0</v>
      </c>
      <c r="H75">
        <v>0</v>
      </c>
      <c r="I75" s="4">
        <v>2.66</v>
      </c>
      <c r="J75" s="4">
        <v>0</v>
      </c>
      <c r="K75" s="4">
        <v>0</v>
      </c>
      <c r="L75" s="4">
        <v>1.33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5.33</v>
      </c>
      <c r="S75" s="4">
        <v>0</v>
      </c>
      <c r="T75" s="63">
        <f t="shared" si="2"/>
        <v>153.31000000000003</v>
      </c>
      <c r="U75">
        <v>26.66</v>
      </c>
      <c r="V75" s="63">
        <f t="shared" si="3"/>
        <v>179.97000000000003</v>
      </c>
    </row>
    <row r="76" spans="1:22">
      <c r="A76" s="11">
        <v>40735</v>
      </c>
      <c r="B76">
        <v>24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63">
        <f t="shared" si="2"/>
        <v>26</v>
      </c>
      <c r="U76">
        <v>31</v>
      </c>
      <c r="V76" s="63">
        <f t="shared" si="3"/>
        <v>57</v>
      </c>
    </row>
    <row r="77" spans="1:22">
      <c r="A77" s="11">
        <v>40736</v>
      </c>
      <c r="B77">
        <v>3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 s="4">
        <v>2</v>
      </c>
      <c r="J77" s="4">
        <v>0</v>
      </c>
      <c r="K77" s="4">
        <v>0</v>
      </c>
      <c r="L77" s="4">
        <v>4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4</v>
      </c>
      <c r="S77" s="4">
        <v>0</v>
      </c>
      <c r="T77" s="63">
        <f t="shared" si="2"/>
        <v>14</v>
      </c>
      <c r="U77">
        <v>22</v>
      </c>
      <c r="V77" s="63">
        <f t="shared" si="3"/>
        <v>36</v>
      </c>
    </row>
    <row r="78" spans="1:22">
      <c r="A78" s="11">
        <v>40737</v>
      </c>
      <c r="B78">
        <v>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4">
        <v>0</v>
      </c>
      <c r="J78" s="4">
        <v>0</v>
      </c>
      <c r="K78" s="4">
        <v>0</v>
      </c>
      <c r="L78" s="4">
        <v>0</v>
      </c>
      <c r="M78" s="4">
        <v>2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63">
        <f t="shared" si="2"/>
        <v>10</v>
      </c>
      <c r="U78">
        <v>2</v>
      </c>
      <c r="V78" s="63">
        <f t="shared" si="3"/>
        <v>12</v>
      </c>
    </row>
    <row r="79" spans="1:22">
      <c r="A79" s="11">
        <v>40738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2</v>
      </c>
      <c r="P79" s="4">
        <v>0</v>
      </c>
      <c r="Q79" s="4">
        <v>0</v>
      </c>
      <c r="R79" s="4">
        <v>0</v>
      </c>
      <c r="S79" s="4">
        <v>0</v>
      </c>
      <c r="T79" s="63">
        <f t="shared" si="2"/>
        <v>2</v>
      </c>
      <c r="U79">
        <v>1</v>
      </c>
      <c r="V79" s="63">
        <f t="shared" si="3"/>
        <v>3</v>
      </c>
    </row>
    <row r="80" spans="1:22">
      <c r="A80" s="11">
        <v>40739</v>
      </c>
      <c r="B80">
        <v>33</v>
      </c>
      <c r="C80">
        <v>0</v>
      </c>
      <c r="D80">
        <v>0</v>
      </c>
      <c r="E80">
        <v>0</v>
      </c>
      <c r="F80">
        <v>0</v>
      </c>
      <c r="G80">
        <v>0</v>
      </c>
      <c r="H80" s="1">
        <v>0</v>
      </c>
      <c r="I80" s="8">
        <v>0.33</v>
      </c>
      <c r="J80" s="4">
        <v>0</v>
      </c>
      <c r="K80" s="4">
        <v>0</v>
      </c>
      <c r="L80" s="4">
        <v>1</v>
      </c>
      <c r="M80" s="4">
        <v>0</v>
      </c>
      <c r="N80" s="1">
        <v>0</v>
      </c>
      <c r="O80" s="8">
        <v>0</v>
      </c>
      <c r="P80" s="4">
        <v>0</v>
      </c>
      <c r="Q80" s="1">
        <v>0</v>
      </c>
      <c r="R80" s="8">
        <v>1.33</v>
      </c>
      <c r="S80" s="1">
        <v>0</v>
      </c>
      <c r="T80" s="63">
        <f t="shared" si="2"/>
        <v>35.659999999999997</v>
      </c>
      <c r="U80">
        <v>3.33</v>
      </c>
      <c r="V80" s="63">
        <f t="shared" si="3"/>
        <v>38.989999999999995</v>
      </c>
    </row>
    <row r="81" spans="1:22">
      <c r="A81" s="11">
        <v>40740</v>
      </c>
      <c r="B81">
        <v>33</v>
      </c>
      <c r="C81">
        <v>0</v>
      </c>
      <c r="D81">
        <v>0</v>
      </c>
      <c r="E81">
        <v>0</v>
      </c>
      <c r="F81">
        <v>0</v>
      </c>
      <c r="G81">
        <v>0</v>
      </c>
      <c r="H81" s="1">
        <v>0</v>
      </c>
      <c r="I81" s="8">
        <v>0.33</v>
      </c>
      <c r="J81" s="4">
        <v>0</v>
      </c>
      <c r="K81" s="4">
        <v>0</v>
      </c>
      <c r="L81" s="4">
        <v>1</v>
      </c>
      <c r="M81" s="4">
        <v>0</v>
      </c>
      <c r="N81" s="1">
        <v>0</v>
      </c>
      <c r="O81" s="8">
        <v>0</v>
      </c>
      <c r="P81" s="4">
        <v>0</v>
      </c>
      <c r="Q81" s="1">
        <v>0</v>
      </c>
      <c r="R81" s="8">
        <v>1.33</v>
      </c>
      <c r="S81" s="1">
        <v>0</v>
      </c>
      <c r="T81" s="63">
        <f t="shared" si="2"/>
        <v>35.659999999999997</v>
      </c>
      <c r="U81">
        <v>3.33</v>
      </c>
      <c r="V81" s="63">
        <f t="shared" si="3"/>
        <v>38.989999999999995</v>
      </c>
    </row>
    <row r="82" spans="1:22">
      <c r="A82" s="11">
        <v>40741</v>
      </c>
      <c r="B82">
        <v>33</v>
      </c>
      <c r="C82">
        <v>0</v>
      </c>
      <c r="D82">
        <v>0</v>
      </c>
      <c r="E82">
        <v>0</v>
      </c>
      <c r="F82">
        <v>0</v>
      </c>
      <c r="G82">
        <v>0</v>
      </c>
      <c r="H82" s="1">
        <v>0</v>
      </c>
      <c r="I82" s="8">
        <v>0.33</v>
      </c>
      <c r="J82" s="4">
        <v>0</v>
      </c>
      <c r="K82" s="4">
        <v>0</v>
      </c>
      <c r="L82" s="4">
        <v>1</v>
      </c>
      <c r="M82" s="4">
        <v>0</v>
      </c>
      <c r="N82" s="1">
        <v>0</v>
      </c>
      <c r="O82" s="8">
        <v>0</v>
      </c>
      <c r="P82" s="4">
        <v>0</v>
      </c>
      <c r="Q82" s="1">
        <v>0</v>
      </c>
      <c r="R82" s="8">
        <v>1.33</v>
      </c>
      <c r="S82" s="1">
        <v>0</v>
      </c>
      <c r="T82" s="63">
        <f t="shared" si="2"/>
        <v>35.659999999999997</v>
      </c>
      <c r="U82">
        <v>3.33</v>
      </c>
      <c r="V82" s="63">
        <f t="shared" si="3"/>
        <v>38.989999999999995</v>
      </c>
    </row>
    <row r="83" spans="1:22">
      <c r="A83" s="11">
        <v>40742</v>
      </c>
      <c r="B83">
        <v>23</v>
      </c>
      <c r="C83">
        <v>1</v>
      </c>
      <c r="D83">
        <v>0</v>
      </c>
      <c r="E83">
        <v>0</v>
      </c>
      <c r="F83">
        <v>0</v>
      </c>
      <c r="G83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63">
        <f t="shared" si="2"/>
        <v>24</v>
      </c>
      <c r="U83">
        <v>10</v>
      </c>
      <c r="V83" s="63">
        <f t="shared" si="3"/>
        <v>34</v>
      </c>
    </row>
    <row r="84" spans="1:22">
      <c r="A84" s="11">
        <v>40743</v>
      </c>
      <c r="B84">
        <v>14</v>
      </c>
      <c r="C84">
        <v>0</v>
      </c>
      <c r="D84">
        <v>0</v>
      </c>
      <c r="E84">
        <v>0</v>
      </c>
      <c r="F84">
        <v>0</v>
      </c>
      <c r="G84">
        <v>0</v>
      </c>
      <c r="H84" s="4">
        <v>0</v>
      </c>
      <c r="I84" s="4">
        <v>4</v>
      </c>
      <c r="J84" s="4">
        <v>0</v>
      </c>
      <c r="K84" s="4">
        <v>0</v>
      </c>
      <c r="L84" s="4">
        <v>1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63">
        <f t="shared" si="2"/>
        <v>19</v>
      </c>
      <c r="U84">
        <v>1</v>
      </c>
      <c r="V84" s="63">
        <f t="shared" si="3"/>
        <v>20</v>
      </c>
    </row>
    <row r="85" spans="1:22">
      <c r="A85" s="11">
        <v>40744</v>
      </c>
      <c r="B85">
        <v>73</v>
      </c>
      <c r="C85">
        <v>1</v>
      </c>
      <c r="D85">
        <v>0</v>
      </c>
      <c r="E85">
        <v>1</v>
      </c>
      <c r="F85">
        <v>0</v>
      </c>
      <c r="G85">
        <v>0</v>
      </c>
      <c r="H85" s="4">
        <v>0</v>
      </c>
      <c r="I85" s="4">
        <v>22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1</v>
      </c>
      <c r="S85" s="4">
        <v>0</v>
      </c>
      <c r="T85" s="63">
        <f t="shared" si="2"/>
        <v>99</v>
      </c>
      <c r="U85">
        <v>15</v>
      </c>
      <c r="V85" s="63">
        <f t="shared" si="3"/>
        <v>114</v>
      </c>
    </row>
    <row r="86" spans="1:22">
      <c r="A86" s="11">
        <v>40745</v>
      </c>
      <c r="B86">
        <v>22</v>
      </c>
      <c r="C86">
        <v>0</v>
      </c>
      <c r="D86">
        <v>0</v>
      </c>
      <c r="E86">
        <v>0</v>
      </c>
      <c r="F86">
        <v>0</v>
      </c>
      <c r="G86">
        <v>0</v>
      </c>
      <c r="H86" s="4">
        <v>0</v>
      </c>
      <c r="I86" s="4">
        <v>6</v>
      </c>
      <c r="J86" s="4">
        <v>0</v>
      </c>
      <c r="K86" s="4">
        <v>0</v>
      </c>
      <c r="L86" s="4">
        <v>3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63">
        <f>SUM(B86:S86)</f>
        <v>31</v>
      </c>
      <c r="U86">
        <v>29</v>
      </c>
      <c r="V86" s="63">
        <f t="shared" si="3"/>
        <v>60</v>
      </c>
    </row>
    <row r="87" spans="1:22">
      <c r="A87" s="11">
        <v>40746</v>
      </c>
      <c r="B87">
        <v>10.67</v>
      </c>
      <c r="C87">
        <v>0</v>
      </c>
      <c r="D87">
        <v>0</v>
      </c>
      <c r="E87">
        <v>0</v>
      </c>
      <c r="F87">
        <v>0</v>
      </c>
      <c r="G87">
        <v>0</v>
      </c>
      <c r="H87" s="4">
        <v>0</v>
      </c>
      <c r="I87" s="4">
        <v>2</v>
      </c>
      <c r="J87" s="4">
        <v>0</v>
      </c>
      <c r="K87" s="4">
        <v>0</v>
      </c>
      <c r="L87" s="4">
        <v>0.33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>
        <v>0.33</v>
      </c>
      <c r="S87" s="4">
        <v>0</v>
      </c>
      <c r="T87" s="63">
        <f t="shared" si="2"/>
        <v>13.33</v>
      </c>
      <c r="U87">
        <v>8.33</v>
      </c>
      <c r="V87" s="63">
        <f t="shared" si="3"/>
        <v>21.66</v>
      </c>
    </row>
    <row r="88" spans="1:22">
      <c r="A88" s="11">
        <v>40747</v>
      </c>
      <c r="B88">
        <v>10.67</v>
      </c>
      <c r="C88">
        <v>0</v>
      </c>
      <c r="D88">
        <v>0</v>
      </c>
      <c r="E88">
        <v>0</v>
      </c>
      <c r="F88">
        <v>0</v>
      </c>
      <c r="G88">
        <v>0</v>
      </c>
      <c r="H88" s="4">
        <v>0</v>
      </c>
      <c r="I88" s="4">
        <v>2</v>
      </c>
      <c r="J88" s="4">
        <v>0</v>
      </c>
      <c r="K88" s="4">
        <v>0</v>
      </c>
      <c r="L88" s="4">
        <v>0.33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>
        <v>0.33</v>
      </c>
      <c r="S88" s="4">
        <v>0</v>
      </c>
      <c r="T88" s="63">
        <f t="shared" si="2"/>
        <v>13.33</v>
      </c>
      <c r="U88">
        <v>8.33</v>
      </c>
      <c r="V88" s="63">
        <f t="shared" si="3"/>
        <v>21.66</v>
      </c>
    </row>
    <row r="89" spans="1:22">
      <c r="A89" s="11">
        <v>40748</v>
      </c>
      <c r="B89">
        <v>10.67</v>
      </c>
      <c r="C89">
        <v>0</v>
      </c>
      <c r="D89">
        <v>0</v>
      </c>
      <c r="E89">
        <v>0</v>
      </c>
      <c r="F89">
        <v>0</v>
      </c>
      <c r="G89">
        <v>0</v>
      </c>
      <c r="H89" s="4">
        <v>0</v>
      </c>
      <c r="I89" s="4">
        <v>2</v>
      </c>
      <c r="J89" s="4">
        <v>0</v>
      </c>
      <c r="K89" s="4">
        <v>0</v>
      </c>
      <c r="L89" s="4">
        <v>0.33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>
        <v>0.33</v>
      </c>
      <c r="S89" s="4">
        <v>0</v>
      </c>
      <c r="T89" s="63">
        <f t="shared" si="2"/>
        <v>13.33</v>
      </c>
      <c r="U89">
        <v>8.33</v>
      </c>
      <c r="V89" s="63">
        <f t="shared" si="3"/>
        <v>21.66</v>
      </c>
    </row>
    <row r="90" spans="1:22">
      <c r="A90" s="11">
        <v>40749</v>
      </c>
      <c r="B90">
        <v>45</v>
      </c>
      <c r="C90">
        <v>1</v>
      </c>
      <c r="D90">
        <v>0</v>
      </c>
      <c r="E90">
        <v>0</v>
      </c>
      <c r="F90">
        <v>0</v>
      </c>
      <c r="G90">
        <v>0</v>
      </c>
      <c r="H90" s="4">
        <v>0</v>
      </c>
      <c r="I90" s="4">
        <v>2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3</v>
      </c>
      <c r="S90" s="4">
        <v>0</v>
      </c>
      <c r="T90" s="63">
        <f t="shared" si="2"/>
        <v>51</v>
      </c>
      <c r="U90">
        <v>19</v>
      </c>
      <c r="V90" s="63">
        <f t="shared" si="3"/>
        <v>70</v>
      </c>
    </row>
    <row r="91" spans="1:22">
      <c r="A91" s="11">
        <v>40750</v>
      </c>
      <c r="B91">
        <v>24</v>
      </c>
      <c r="C91">
        <v>0</v>
      </c>
      <c r="D91">
        <v>0</v>
      </c>
      <c r="E91">
        <v>0</v>
      </c>
      <c r="F91">
        <v>0</v>
      </c>
      <c r="G91">
        <v>0</v>
      </c>
      <c r="H91" s="4">
        <v>0</v>
      </c>
      <c r="I91" s="4">
        <v>0</v>
      </c>
      <c r="J91" s="4">
        <v>0</v>
      </c>
      <c r="K91" s="4">
        <v>0</v>
      </c>
      <c r="L91" s="4">
        <v>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63">
        <f t="shared" si="2"/>
        <v>26</v>
      </c>
      <c r="U91">
        <v>26</v>
      </c>
      <c r="V91" s="63">
        <f t="shared" si="3"/>
        <v>52</v>
      </c>
    </row>
    <row r="92" spans="1:22">
      <c r="A92" s="11">
        <v>40751</v>
      </c>
      <c r="B92">
        <v>82</v>
      </c>
      <c r="C92">
        <v>1</v>
      </c>
      <c r="D92">
        <v>0</v>
      </c>
      <c r="E92">
        <v>0</v>
      </c>
      <c r="F92">
        <v>0</v>
      </c>
      <c r="G92">
        <v>0</v>
      </c>
      <c r="H92" s="4">
        <v>0</v>
      </c>
      <c r="I92" s="4">
        <v>1</v>
      </c>
      <c r="J92" s="4">
        <v>0</v>
      </c>
      <c r="K92" s="4">
        <v>0</v>
      </c>
      <c r="L92" s="4">
        <v>2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63">
        <f t="shared" si="2"/>
        <v>86</v>
      </c>
      <c r="U92">
        <v>39</v>
      </c>
      <c r="V92" s="63">
        <f t="shared" si="3"/>
        <v>125</v>
      </c>
    </row>
    <row r="93" spans="1:22">
      <c r="A93" s="11">
        <v>40752</v>
      </c>
      <c r="B93">
        <v>38</v>
      </c>
      <c r="C93">
        <v>0</v>
      </c>
      <c r="D93">
        <v>0</v>
      </c>
      <c r="E93">
        <v>0</v>
      </c>
      <c r="F93">
        <v>0</v>
      </c>
      <c r="G93">
        <v>0</v>
      </c>
      <c r="H93" s="1">
        <v>0</v>
      </c>
      <c r="I93" s="8">
        <v>2</v>
      </c>
      <c r="J93" s="4">
        <v>0</v>
      </c>
      <c r="K93" s="4">
        <v>0</v>
      </c>
      <c r="L93" s="4">
        <v>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63">
        <f t="shared" si="2"/>
        <v>41</v>
      </c>
      <c r="U93">
        <v>10</v>
      </c>
      <c r="V93" s="63">
        <f t="shared" si="3"/>
        <v>51</v>
      </c>
    </row>
    <row r="94" spans="1:22">
      <c r="A94" s="11">
        <v>40753</v>
      </c>
      <c r="B94">
        <v>11.33</v>
      </c>
      <c r="C94">
        <v>0</v>
      </c>
      <c r="D94">
        <v>0</v>
      </c>
      <c r="E94">
        <v>0</v>
      </c>
      <c r="F94">
        <v>0</v>
      </c>
      <c r="G94">
        <v>0</v>
      </c>
      <c r="H94" s="4">
        <v>0</v>
      </c>
      <c r="I94" s="4">
        <v>0.66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0.33</v>
      </c>
      <c r="S94" s="4">
        <v>0</v>
      </c>
      <c r="T94" s="63">
        <f t="shared" si="2"/>
        <v>12.32</v>
      </c>
      <c r="U94">
        <v>2.66</v>
      </c>
      <c r="V94" s="63">
        <f t="shared" si="3"/>
        <v>14.98</v>
      </c>
    </row>
    <row r="95" spans="1:22">
      <c r="A95" s="11">
        <v>40754</v>
      </c>
      <c r="B95">
        <v>11.33</v>
      </c>
      <c r="C95">
        <v>0</v>
      </c>
      <c r="D95">
        <v>0</v>
      </c>
      <c r="E95">
        <v>0</v>
      </c>
      <c r="F95">
        <v>0</v>
      </c>
      <c r="G95">
        <v>0</v>
      </c>
      <c r="H95" s="4">
        <v>0</v>
      </c>
      <c r="I95" s="4">
        <v>0.66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0.33</v>
      </c>
      <c r="S95" s="4">
        <v>0</v>
      </c>
      <c r="T95" s="63">
        <f t="shared" si="2"/>
        <v>12.32</v>
      </c>
      <c r="U95">
        <v>2.66</v>
      </c>
      <c r="V95" s="63">
        <f t="shared" si="3"/>
        <v>14.98</v>
      </c>
    </row>
    <row r="96" spans="1:22">
      <c r="A96" s="11">
        <v>40755</v>
      </c>
      <c r="B96">
        <v>11.33</v>
      </c>
      <c r="C96">
        <v>0</v>
      </c>
      <c r="D96">
        <v>0</v>
      </c>
      <c r="E96">
        <v>0</v>
      </c>
      <c r="F96">
        <v>0</v>
      </c>
      <c r="G96">
        <v>0</v>
      </c>
      <c r="H96" s="4">
        <v>0</v>
      </c>
      <c r="I96" s="4">
        <v>0.66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0.33</v>
      </c>
      <c r="S96" s="4">
        <v>0</v>
      </c>
      <c r="T96" s="63">
        <f t="shared" si="2"/>
        <v>12.32</v>
      </c>
      <c r="U96">
        <v>2.66</v>
      </c>
      <c r="V96" s="63">
        <f t="shared" si="3"/>
        <v>14.98</v>
      </c>
    </row>
    <row r="97" spans="1:22">
      <c r="A97" s="11">
        <v>40756</v>
      </c>
      <c r="B97">
        <v>23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63">
        <f t="shared" si="2"/>
        <v>24</v>
      </c>
      <c r="U97">
        <v>6</v>
      </c>
      <c r="V97" s="63">
        <f t="shared" si="3"/>
        <v>30</v>
      </c>
    </row>
    <row r="98" spans="1:22">
      <c r="A98" s="11">
        <v>40757</v>
      </c>
      <c r="B98">
        <v>6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8">
        <v>1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63">
        <f t="shared" si="2"/>
        <v>7</v>
      </c>
      <c r="U98">
        <v>1</v>
      </c>
      <c r="V98" s="63">
        <f t="shared" si="3"/>
        <v>8</v>
      </c>
    </row>
    <row r="99" spans="1:22">
      <c r="A99" s="11">
        <v>40758</v>
      </c>
      <c r="B99">
        <v>3</v>
      </c>
      <c r="C99">
        <v>0</v>
      </c>
      <c r="D99">
        <v>0</v>
      </c>
      <c r="E99">
        <v>0</v>
      </c>
      <c r="F99">
        <v>0</v>
      </c>
      <c r="G99">
        <v>0</v>
      </c>
      <c r="H99" s="1">
        <v>0</v>
      </c>
      <c r="I99" s="8">
        <v>3</v>
      </c>
      <c r="J99" s="4">
        <v>0</v>
      </c>
      <c r="K99" s="4">
        <v>0</v>
      </c>
      <c r="L99" s="4">
        <v>0</v>
      </c>
      <c r="M99" s="4">
        <v>0</v>
      </c>
      <c r="N99" s="1">
        <v>0</v>
      </c>
      <c r="O99" s="8">
        <v>0</v>
      </c>
      <c r="P99" s="4">
        <v>0</v>
      </c>
      <c r="Q99" s="1">
        <v>0</v>
      </c>
      <c r="R99" s="8">
        <v>0</v>
      </c>
      <c r="S99" s="1">
        <v>0</v>
      </c>
      <c r="T99" s="63">
        <f t="shared" si="2"/>
        <v>6</v>
      </c>
      <c r="U99">
        <v>0</v>
      </c>
      <c r="V99" s="63">
        <f t="shared" si="3"/>
        <v>6</v>
      </c>
    </row>
    <row r="100" spans="1:22">
      <c r="A100" s="11">
        <v>40759</v>
      </c>
      <c r="B100">
        <v>8</v>
      </c>
      <c r="C100">
        <v>0</v>
      </c>
      <c r="D100">
        <v>0</v>
      </c>
      <c r="E100">
        <v>0</v>
      </c>
      <c r="F100">
        <v>0</v>
      </c>
      <c r="G100">
        <v>0</v>
      </c>
      <c r="H100" s="4">
        <v>0</v>
      </c>
      <c r="I100" s="4">
        <v>5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63">
        <f t="shared" si="2"/>
        <v>13</v>
      </c>
      <c r="U100">
        <v>3</v>
      </c>
      <c r="V100" s="63">
        <f t="shared" si="3"/>
        <v>16</v>
      </c>
    </row>
    <row r="101" spans="1:22">
      <c r="A101" s="11">
        <v>40760</v>
      </c>
      <c r="B101">
        <v>5.67</v>
      </c>
      <c r="C101">
        <v>0</v>
      </c>
      <c r="D101">
        <v>0</v>
      </c>
      <c r="E101">
        <v>0</v>
      </c>
      <c r="F101">
        <v>0</v>
      </c>
      <c r="G101">
        <v>0</v>
      </c>
      <c r="H101" s="4">
        <v>0</v>
      </c>
      <c r="I101" s="4">
        <v>2.67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63">
        <f t="shared" si="2"/>
        <v>8.34</v>
      </c>
      <c r="U101">
        <v>2</v>
      </c>
      <c r="V101" s="63">
        <f t="shared" si="3"/>
        <v>10.34</v>
      </c>
    </row>
    <row r="102" spans="1:22">
      <c r="A102" s="11">
        <v>40761</v>
      </c>
      <c r="B102">
        <v>5.67</v>
      </c>
      <c r="C102">
        <v>0</v>
      </c>
      <c r="D102">
        <v>0</v>
      </c>
      <c r="E102">
        <v>0</v>
      </c>
      <c r="F102">
        <v>0</v>
      </c>
      <c r="G102">
        <v>0</v>
      </c>
      <c r="H102" s="4">
        <v>0</v>
      </c>
      <c r="I102" s="4">
        <v>2.67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63">
        <f t="shared" si="2"/>
        <v>8.34</v>
      </c>
      <c r="U102">
        <v>2</v>
      </c>
      <c r="V102" s="63">
        <f t="shared" si="3"/>
        <v>10.34</v>
      </c>
    </row>
    <row r="103" spans="1:22">
      <c r="A103" s="11">
        <v>40762</v>
      </c>
      <c r="B103">
        <v>5.67</v>
      </c>
      <c r="C103">
        <v>0</v>
      </c>
      <c r="D103">
        <v>0</v>
      </c>
      <c r="E103">
        <v>0</v>
      </c>
      <c r="F103">
        <v>0</v>
      </c>
      <c r="G103">
        <v>0</v>
      </c>
      <c r="H103" s="4">
        <v>0</v>
      </c>
      <c r="I103" s="4">
        <v>2.67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63">
        <f t="shared" si="2"/>
        <v>8.34</v>
      </c>
      <c r="U103">
        <v>2</v>
      </c>
      <c r="V103" s="63">
        <f t="shared" si="3"/>
        <v>10.34</v>
      </c>
    </row>
    <row r="104" spans="1:22">
      <c r="A104" s="11">
        <v>40763</v>
      </c>
      <c r="B104">
        <v>43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4</v>
      </c>
      <c r="J104" s="4">
        <v>0</v>
      </c>
      <c r="K104" s="4">
        <v>0</v>
      </c>
      <c r="L104" s="4">
        <v>2</v>
      </c>
      <c r="M104" s="4">
        <v>0</v>
      </c>
      <c r="N104" s="4">
        <v>0</v>
      </c>
      <c r="O104" s="4">
        <v>1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2"/>
        <v>50</v>
      </c>
      <c r="U104">
        <v>18</v>
      </c>
      <c r="V104" s="63">
        <f t="shared" si="3"/>
        <v>68</v>
      </c>
    </row>
    <row r="105" spans="1:22">
      <c r="A105" s="11">
        <v>40764</v>
      </c>
      <c r="B105">
        <v>59</v>
      </c>
      <c r="C105">
        <v>0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3</v>
      </c>
      <c r="J105" s="4">
        <v>0</v>
      </c>
      <c r="K105" s="4">
        <v>0</v>
      </c>
      <c r="L105" s="4">
        <v>1</v>
      </c>
      <c r="M105" s="4">
        <v>3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2"/>
        <v>66</v>
      </c>
      <c r="U105">
        <v>60</v>
      </c>
      <c r="V105" s="63">
        <f t="shared" si="3"/>
        <v>126</v>
      </c>
    </row>
    <row r="106" spans="1:22">
      <c r="A106" s="11">
        <v>40765</v>
      </c>
      <c r="B106">
        <v>8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63">
        <f t="shared" si="2"/>
        <v>9</v>
      </c>
      <c r="U106">
        <v>8</v>
      </c>
      <c r="V106" s="63">
        <f t="shared" si="3"/>
        <v>17</v>
      </c>
    </row>
    <row r="107" spans="1:22">
      <c r="A107" s="11">
        <v>40766</v>
      </c>
      <c r="B107">
        <v>25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0</v>
      </c>
      <c r="I107" s="8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3">
        <f t="shared" si="2"/>
        <v>25</v>
      </c>
      <c r="U107">
        <v>6</v>
      </c>
      <c r="V107" s="63">
        <f t="shared" si="3"/>
        <v>31</v>
      </c>
    </row>
    <row r="108" spans="1:22">
      <c r="A108" s="11">
        <v>40767</v>
      </c>
      <c r="B108">
        <v>14.33</v>
      </c>
      <c r="C108">
        <v>0</v>
      </c>
      <c r="D108">
        <v>0</v>
      </c>
      <c r="E108">
        <v>0</v>
      </c>
      <c r="F108">
        <v>0</v>
      </c>
      <c r="G108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0.33</v>
      </c>
      <c r="P108" s="4">
        <v>0</v>
      </c>
      <c r="Q108" s="4">
        <v>0</v>
      </c>
      <c r="R108" s="4">
        <v>0</v>
      </c>
      <c r="S108" s="4">
        <v>0</v>
      </c>
      <c r="T108" s="63">
        <f t="shared" si="2"/>
        <v>14.66</v>
      </c>
      <c r="U108">
        <v>2</v>
      </c>
      <c r="V108" s="63">
        <f t="shared" si="3"/>
        <v>16.66</v>
      </c>
    </row>
    <row r="109" spans="1:22">
      <c r="A109" s="11">
        <v>40768</v>
      </c>
      <c r="B109">
        <v>14.33</v>
      </c>
      <c r="C109">
        <v>0</v>
      </c>
      <c r="D109">
        <v>0</v>
      </c>
      <c r="E109">
        <v>0</v>
      </c>
      <c r="F109">
        <v>0</v>
      </c>
      <c r="G109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0.33</v>
      </c>
      <c r="P109" s="4">
        <v>0</v>
      </c>
      <c r="Q109" s="4">
        <v>0</v>
      </c>
      <c r="R109" s="4">
        <v>0</v>
      </c>
      <c r="S109" s="4">
        <v>0</v>
      </c>
      <c r="T109" s="63">
        <f t="shared" si="2"/>
        <v>14.66</v>
      </c>
      <c r="U109">
        <v>2</v>
      </c>
      <c r="V109" s="63">
        <f t="shared" si="3"/>
        <v>16.66</v>
      </c>
    </row>
    <row r="110" spans="1:22">
      <c r="A110" s="11">
        <v>40769</v>
      </c>
      <c r="B110">
        <v>14.33</v>
      </c>
      <c r="C110">
        <v>0</v>
      </c>
      <c r="D110">
        <v>0</v>
      </c>
      <c r="E110">
        <v>0</v>
      </c>
      <c r="F110">
        <v>0</v>
      </c>
      <c r="G110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0.33</v>
      </c>
      <c r="P110" s="4">
        <v>0</v>
      </c>
      <c r="Q110" s="4">
        <v>0</v>
      </c>
      <c r="R110" s="4">
        <v>0</v>
      </c>
      <c r="S110" s="4">
        <v>0</v>
      </c>
      <c r="T110" s="63">
        <f t="shared" si="2"/>
        <v>14.66</v>
      </c>
      <c r="U110">
        <v>2</v>
      </c>
      <c r="V110" s="63">
        <f t="shared" si="3"/>
        <v>16.66</v>
      </c>
    </row>
    <row r="111" spans="1:22">
      <c r="A111" s="11">
        <v>40770</v>
      </c>
      <c r="B111">
        <v>16</v>
      </c>
      <c r="C111">
        <v>0</v>
      </c>
      <c r="D111">
        <v>0</v>
      </c>
      <c r="E111">
        <v>0</v>
      </c>
      <c r="F111">
        <v>0</v>
      </c>
      <c r="G111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63">
        <f t="shared" si="2"/>
        <v>16</v>
      </c>
      <c r="U111">
        <v>3</v>
      </c>
      <c r="V111" s="63">
        <f t="shared" si="3"/>
        <v>19</v>
      </c>
    </row>
    <row r="112" spans="1:22">
      <c r="A112" s="11">
        <v>40771</v>
      </c>
      <c r="B112">
        <v>19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 t="shared" si="2"/>
        <v>23</v>
      </c>
      <c r="U112">
        <v>3</v>
      </c>
      <c r="V112" s="63">
        <f t="shared" si="3"/>
        <v>26</v>
      </c>
    </row>
    <row r="113" spans="1:22">
      <c r="A113" s="11">
        <v>40772</v>
      </c>
      <c r="B113">
        <v>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2"/>
        <v>8</v>
      </c>
      <c r="U113">
        <v>2</v>
      </c>
      <c r="V113" s="63">
        <f t="shared" si="3"/>
        <v>10</v>
      </c>
    </row>
    <row r="114" spans="1:22">
      <c r="A114" s="11">
        <v>40773</v>
      </c>
      <c r="B114">
        <v>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 s="63">
        <f t="shared" si="2"/>
        <v>16</v>
      </c>
      <c r="U114">
        <v>1</v>
      </c>
      <c r="V114" s="63">
        <f t="shared" si="3"/>
        <v>17</v>
      </c>
    </row>
    <row r="115" spans="1:22">
      <c r="A115" s="11">
        <v>40774</v>
      </c>
      <c r="B115">
        <v>4.67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0.67</v>
      </c>
      <c r="P115">
        <v>0</v>
      </c>
      <c r="Q115">
        <v>0</v>
      </c>
      <c r="R115">
        <v>0</v>
      </c>
      <c r="S115">
        <v>0</v>
      </c>
      <c r="T115" s="63">
        <f t="shared" si="2"/>
        <v>8.34</v>
      </c>
      <c r="U115">
        <v>2</v>
      </c>
      <c r="V115" s="63">
        <f t="shared" si="3"/>
        <v>10.34</v>
      </c>
    </row>
    <row r="116" spans="1:22">
      <c r="A116" s="11">
        <v>40775</v>
      </c>
      <c r="B116">
        <v>4.67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0.67</v>
      </c>
      <c r="P116">
        <v>0</v>
      </c>
      <c r="Q116">
        <v>0</v>
      </c>
      <c r="R116">
        <v>0</v>
      </c>
      <c r="S116">
        <v>0</v>
      </c>
      <c r="T116" s="63">
        <f t="shared" si="2"/>
        <v>8.34</v>
      </c>
      <c r="U116">
        <v>2</v>
      </c>
      <c r="V116" s="63">
        <f t="shared" si="3"/>
        <v>10.34</v>
      </c>
    </row>
    <row r="117" spans="1:22">
      <c r="A117" s="11">
        <v>40776</v>
      </c>
      <c r="B117">
        <v>4.67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0.67</v>
      </c>
      <c r="P117">
        <v>0</v>
      </c>
      <c r="Q117">
        <v>0</v>
      </c>
      <c r="R117">
        <v>0</v>
      </c>
      <c r="S117">
        <v>0</v>
      </c>
      <c r="T117" s="63">
        <f t="shared" si="2"/>
        <v>8.34</v>
      </c>
      <c r="U117">
        <v>2</v>
      </c>
      <c r="V117" s="63">
        <f t="shared" si="3"/>
        <v>10.34</v>
      </c>
    </row>
    <row r="118" spans="1:22">
      <c r="A118" s="11">
        <v>40777</v>
      </c>
      <c r="B118">
        <v>29</v>
      </c>
      <c r="C118">
        <v>0</v>
      </c>
      <c r="D118">
        <v>0</v>
      </c>
      <c r="E118">
        <v>0</v>
      </c>
      <c r="F118">
        <v>0</v>
      </c>
      <c r="G118">
        <v>0</v>
      </c>
      <c r="H118" s="12">
        <v>0</v>
      </c>
      <c r="I118" s="8">
        <v>1</v>
      </c>
      <c r="J118" s="4">
        <v>0</v>
      </c>
      <c r="K118" s="4">
        <v>0</v>
      </c>
      <c r="L118" s="4">
        <v>0</v>
      </c>
      <c r="M118" s="4">
        <v>0</v>
      </c>
      <c r="N118" s="12">
        <v>0</v>
      </c>
      <c r="O118" s="8">
        <v>3</v>
      </c>
      <c r="P118" s="4">
        <v>0</v>
      </c>
      <c r="Q118" s="1">
        <v>0</v>
      </c>
      <c r="R118" s="8">
        <v>0</v>
      </c>
      <c r="S118" s="1">
        <v>0</v>
      </c>
      <c r="T118" s="63">
        <f t="shared" si="2"/>
        <v>33</v>
      </c>
      <c r="U118">
        <v>2</v>
      </c>
      <c r="V118" s="63">
        <f t="shared" si="3"/>
        <v>35</v>
      </c>
    </row>
    <row r="119" spans="1:22">
      <c r="A119" s="11">
        <v>40778</v>
      </c>
      <c r="B119">
        <v>12</v>
      </c>
      <c r="C119">
        <v>0</v>
      </c>
      <c r="D119">
        <v>0</v>
      </c>
      <c r="E119">
        <v>0</v>
      </c>
      <c r="F119">
        <v>0</v>
      </c>
      <c r="G119">
        <v>0</v>
      </c>
      <c r="H119" s="4">
        <v>0</v>
      </c>
      <c r="I119" s="4">
        <v>6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5</v>
      </c>
      <c r="P119" s="4">
        <v>0</v>
      </c>
      <c r="Q119" s="4">
        <v>0</v>
      </c>
      <c r="R119" s="4">
        <v>0</v>
      </c>
      <c r="S119" s="4">
        <v>0</v>
      </c>
      <c r="T119" s="63">
        <f t="shared" si="2"/>
        <v>23</v>
      </c>
      <c r="U119">
        <v>2</v>
      </c>
      <c r="V119" s="63">
        <f t="shared" si="3"/>
        <v>25</v>
      </c>
    </row>
    <row r="120" spans="1:22">
      <c r="A120" s="11">
        <v>40779</v>
      </c>
      <c r="B120">
        <v>9</v>
      </c>
      <c r="C120">
        <v>0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5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8</v>
      </c>
      <c r="P120" s="4">
        <v>0</v>
      </c>
      <c r="Q120" s="4">
        <v>0</v>
      </c>
      <c r="R120" s="4">
        <v>0</v>
      </c>
      <c r="S120" s="4">
        <v>0</v>
      </c>
      <c r="T120" s="63">
        <f t="shared" si="2"/>
        <v>23</v>
      </c>
      <c r="U120">
        <v>4</v>
      </c>
      <c r="V120" s="63">
        <f t="shared" si="3"/>
        <v>27</v>
      </c>
    </row>
    <row r="121" spans="1:22">
      <c r="A121" s="11">
        <v>40780</v>
      </c>
      <c r="B121">
        <v>2</v>
      </c>
      <c r="C121">
        <v>1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3</v>
      </c>
      <c r="P121" s="4">
        <v>0</v>
      </c>
      <c r="Q121" s="4">
        <v>0</v>
      </c>
      <c r="R121" s="4">
        <v>0</v>
      </c>
      <c r="S121" s="4">
        <v>0</v>
      </c>
      <c r="T121" s="63">
        <f t="shared" si="2"/>
        <v>7</v>
      </c>
      <c r="U121">
        <v>0</v>
      </c>
      <c r="V121" s="63">
        <f t="shared" si="3"/>
        <v>7</v>
      </c>
    </row>
    <row r="122" spans="1:22">
      <c r="A122" s="11">
        <v>40781</v>
      </c>
      <c r="B122">
        <v>16</v>
      </c>
      <c r="C122">
        <v>0.66</v>
      </c>
      <c r="D122">
        <v>0</v>
      </c>
      <c r="E122">
        <v>0</v>
      </c>
      <c r="F122">
        <v>0</v>
      </c>
      <c r="G122">
        <v>0</v>
      </c>
      <c r="H122" s="12">
        <v>0</v>
      </c>
      <c r="I122" s="8">
        <v>1.66</v>
      </c>
      <c r="J122" s="4">
        <v>0</v>
      </c>
      <c r="K122" s="4">
        <v>0</v>
      </c>
      <c r="L122" s="4">
        <v>0</v>
      </c>
      <c r="M122" s="4">
        <v>0</v>
      </c>
      <c r="N122" s="12">
        <v>0</v>
      </c>
      <c r="O122" s="8">
        <v>4</v>
      </c>
      <c r="P122" s="4">
        <v>0</v>
      </c>
      <c r="Q122" s="1">
        <v>0</v>
      </c>
      <c r="R122" s="8">
        <v>0</v>
      </c>
      <c r="S122" s="1">
        <v>0</v>
      </c>
      <c r="T122" s="63">
        <f t="shared" si="2"/>
        <v>22.32</v>
      </c>
      <c r="U122">
        <v>2.66</v>
      </c>
      <c r="V122" s="63">
        <f t="shared" si="3"/>
        <v>24.98</v>
      </c>
    </row>
    <row r="123" spans="1:22">
      <c r="A123" s="11">
        <v>40782</v>
      </c>
      <c r="B123">
        <v>16</v>
      </c>
      <c r="C123">
        <v>0.66</v>
      </c>
      <c r="D123">
        <v>0</v>
      </c>
      <c r="E123">
        <v>0</v>
      </c>
      <c r="F123">
        <v>0</v>
      </c>
      <c r="G123">
        <v>0</v>
      </c>
      <c r="H123" s="12">
        <v>0</v>
      </c>
      <c r="I123" s="8">
        <v>1.66</v>
      </c>
      <c r="J123" s="4">
        <v>0</v>
      </c>
      <c r="K123" s="4">
        <v>0</v>
      </c>
      <c r="L123" s="4">
        <v>0</v>
      </c>
      <c r="M123" s="4">
        <v>0</v>
      </c>
      <c r="N123" s="12">
        <v>0</v>
      </c>
      <c r="O123" s="8">
        <v>4</v>
      </c>
      <c r="P123" s="4">
        <v>0</v>
      </c>
      <c r="Q123" s="1">
        <v>0</v>
      </c>
      <c r="R123" s="8">
        <v>0</v>
      </c>
      <c r="S123" s="1">
        <v>0</v>
      </c>
      <c r="T123" s="63">
        <f t="shared" si="2"/>
        <v>22.32</v>
      </c>
      <c r="U123">
        <v>2.66</v>
      </c>
      <c r="V123" s="63">
        <f t="shared" si="3"/>
        <v>24.98</v>
      </c>
    </row>
    <row r="124" spans="1:22">
      <c r="A124" s="11">
        <v>40783</v>
      </c>
      <c r="B124">
        <v>16</v>
      </c>
      <c r="C124">
        <v>0.66</v>
      </c>
      <c r="D124">
        <v>0</v>
      </c>
      <c r="E124">
        <v>0</v>
      </c>
      <c r="F124">
        <v>0</v>
      </c>
      <c r="G124">
        <v>0</v>
      </c>
      <c r="H124" s="12">
        <v>0</v>
      </c>
      <c r="I124" s="8">
        <v>1.66</v>
      </c>
      <c r="J124" s="4">
        <v>0</v>
      </c>
      <c r="K124" s="4">
        <v>0</v>
      </c>
      <c r="L124" s="4">
        <v>0</v>
      </c>
      <c r="M124" s="4">
        <v>0</v>
      </c>
      <c r="N124" s="12">
        <v>0</v>
      </c>
      <c r="O124" s="8">
        <v>4</v>
      </c>
      <c r="P124" s="4">
        <v>0</v>
      </c>
      <c r="Q124" s="1">
        <v>0</v>
      </c>
      <c r="R124" s="8">
        <v>0</v>
      </c>
      <c r="S124" s="1">
        <v>0</v>
      </c>
      <c r="T124" s="63">
        <f t="shared" si="2"/>
        <v>22.32</v>
      </c>
      <c r="U124">
        <v>2.66</v>
      </c>
      <c r="V124" s="63">
        <f t="shared" si="3"/>
        <v>24.98</v>
      </c>
    </row>
    <row r="125" spans="1:22">
      <c r="A125" s="11">
        <v>40784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  <c r="M125" s="4">
        <v>0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4">
        <v>0</v>
      </c>
      <c r="T125" s="63">
        <f t="shared" si="2"/>
        <v>3</v>
      </c>
      <c r="U125">
        <v>1</v>
      </c>
      <c r="V125" s="63">
        <f t="shared" si="3"/>
        <v>4</v>
      </c>
    </row>
    <row r="126" spans="1:2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3">
        <f t="shared" si="2"/>
        <v>0</v>
      </c>
      <c r="U126">
        <v>0</v>
      </c>
      <c r="V126" s="63">
        <f t="shared" si="3"/>
        <v>0</v>
      </c>
    </row>
    <row r="127" spans="1:2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3">
        <f t="shared" si="2"/>
        <v>0</v>
      </c>
      <c r="U127">
        <v>1</v>
      </c>
      <c r="V127" s="63">
        <f t="shared" si="3"/>
        <v>1</v>
      </c>
    </row>
    <row r="128" spans="1:22">
      <c r="A128" s="11">
        <v>40787</v>
      </c>
      <c r="B128">
        <v>17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22</v>
      </c>
      <c r="P128">
        <v>0</v>
      </c>
      <c r="Q128">
        <v>0</v>
      </c>
      <c r="R128">
        <v>0</v>
      </c>
      <c r="S128">
        <v>0</v>
      </c>
      <c r="T128" s="63">
        <f t="shared" si="2"/>
        <v>41</v>
      </c>
      <c r="U128">
        <v>0</v>
      </c>
      <c r="V128" s="63">
        <f t="shared" si="3"/>
        <v>41</v>
      </c>
    </row>
    <row r="129" spans="1:22">
      <c r="A129" s="11">
        <v>40788</v>
      </c>
      <c r="B129">
        <v>2.75</v>
      </c>
      <c r="C129">
        <v>0</v>
      </c>
      <c r="D129">
        <v>0</v>
      </c>
      <c r="E129">
        <v>0</v>
      </c>
      <c r="F129">
        <v>0</v>
      </c>
      <c r="G129">
        <v>0</v>
      </c>
      <c r="H129" s="6">
        <v>0</v>
      </c>
      <c r="I129" s="3">
        <v>0.5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3">
        <v>4.5</v>
      </c>
      <c r="P129" s="4">
        <v>0</v>
      </c>
      <c r="Q129" s="4">
        <v>0</v>
      </c>
      <c r="R129" s="8">
        <v>0</v>
      </c>
      <c r="S129" s="1">
        <v>0</v>
      </c>
      <c r="T129" s="63">
        <f t="shared" si="2"/>
        <v>7.75</v>
      </c>
      <c r="U129">
        <v>3</v>
      </c>
      <c r="V129" s="63">
        <f t="shared" si="3"/>
        <v>10.75</v>
      </c>
    </row>
    <row r="130" spans="1:22">
      <c r="A130" s="11">
        <v>40789</v>
      </c>
      <c r="B130">
        <v>2.75</v>
      </c>
      <c r="C130">
        <v>0</v>
      </c>
      <c r="D130">
        <v>0</v>
      </c>
      <c r="E130">
        <v>0</v>
      </c>
      <c r="F130">
        <v>0</v>
      </c>
      <c r="G130">
        <v>0</v>
      </c>
      <c r="H130" s="6">
        <v>0</v>
      </c>
      <c r="I130" s="3">
        <v>0.5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3">
        <v>4.5</v>
      </c>
      <c r="P130" s="4">
        <v>0</v>
      </c>
      <c r="Q130" s="4">
        <v>0</v>
      </c>
      <c r="R130" s="8">
        <v>0</v>
      </c>
      <c r="S130" s="1">
        <v>0</v>
      </c>
      <c r="T130" s="63">
        <f t="shared" si="2"/>
        <v>7.75</v>
      </c>
      <c r="U130">
        <v>3</v>
      </c>
      <c r="V130" s="63">
        <f t="shared" si="3"/>
        <v>10.75</v>
      </c>
    </row>
    <row r="131" spans="1:22">
      <c r="A131" s="11">
        <v>40790</v>
      </c>
      <c r="B131">
        <v>2.75</v>
      </c>
      <c r="C131">
        <v>0</v>
      </c>
      <c r="D131">
        <v>0</v>
      </c>
      <c r="E131">
        <v>0</v>
      </c>
      <c r="F131">
        <v>0</v>
      </c>
      <c r="G131">
        <v>0</v>
      </c>
      <c r="H131" s="6">
        <v>0</v>
      </c>
      <c r="I131" s="3">
        <v>0.5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3">
        <v>4.5</v>
      </c>
      <c r="P131" s="4">
        <v>0</v>
      </c>
      <c r="Q131" s="4">
        <v>0</v>
      </c>
      <c r="R131" s="8">
        <v>0</v>
      </c>
      <c r="S131" s="1">
        <v>0</v>
      </c>
      <c r="T131" s="63">
        <f t="shared" si="2"/>
        <v>7.75</v>
      </c>
      <c r="U131">
        <v>3</v>
      </c>
      <c r="V131" s="63">
        <f t="shared" si="3"/>
        <v>10.75</v>
      </c>
    </row>
    <row r="132" spans="1:22">
      <c r="A132" s="11">
        <v>40791</v>
      </c>
      <c r="B132">
        <v>2.75</v>
      </c>
      <c r="C132">
        <v>0</v>
      </c>
      <c r="D132">
        <v>0</v>
      </c>
      <c r="E132">
        <v>0</v>
      </c>
      <c r="F132">
        <v>0</v>
      </c>
      <c r="G132">
        <v>0</v>
      </c>
      <c r="H132" s="6">
        <v>0</v>
      </c>
      <c r="I132" s="3">
        <v>0.5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3">
        <v>4.5</v>
      </c>
      <c r="P132" s="4">
        <v>0</v>
      </c>
      <c r="Q132" s="4">
        <v>0</v>
      </c>
      <c r="R132" s="8">
        <v>0</v>
      </c>
      <c r="S132" s="1">
        <v>0</v>
      </c>
      <c r="T132" s="63">
        <f t="shared" si="2"/>
        <v>7.75</v>
      </c>
      <c r="U132">
        <v>3</v>
      </c>
      <c r="V132" s="63">
        <f t="shared" si="3"/>
        <v>10.75</v>
      </c>
    </row>
    <row r="133" spans="1:22">
      <c r="A133" s="11">
        <v>40792</v>
      </c>
      <c r="B133">
        <v>3</v>
      </c>
      <c r="C133">
        <v>0</v>
      </c>
      <c r="D133">
        <v>0</v>
      </c>
      <c r="E133">
        <v>0</v>
      </c>
      <c r="F133">
        <v>0</v>
      </c>
      <c r="G133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4</v>
      </c>
      <c r="P133" s="4">
        <v>0</v>
      </c>
      <c r="Q133" s="4">
        <v>0</v>
      </c>
      <c r="R133" s="4">
        <v>0</v>
      </c>
      <c r="S133" s="4">
        <v>0</v>
      </c>
      <c r="T133" s="63">
        <f t="shared" si="2"/>
        <v>7</v>
      </c>
      <c r="U133">
        <v>5</v>
      </c>
      <c r="V133" s="63">
        <f t="shared" si="3"/>
        <v>12</v>
      </c>
    </row>
    <row r="134" spans="1:22">
      <c r="A134" s="11">
        <v>40793</v>
      </c>
      <c r="B134">
        <v>4</v>
      </c>
      <c r="C134">
        <v>0</v>
      </c>
      <c r="D134">
        <v>0</v>
      </c>
      <c r="E134">
        <v>0</v>
      </c>
      <c r="F134">
        <v>0</v>
      </c>
      <c r="G13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4">
        <v>0</v>
      </c>
      <c r="T134" s="63">
        <f t="shared" si="2"/>
        <v>5</v>
      </c>
      <c r="U134">
        <v>11</v>
      </c>
      <c r="V134" s="63">
        <f t="shared" si="3"/>
        <v>16</v>
      </c>
    </row>
    <row r="135" spans="1:22">
      <c r="A135" s="11">
        <v>40794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7</v>
      </c>
      <c r="P135" s="4">
        <v>0</v>
      </c>
      <c r="Q135" s="4">
        <v>0</v>
      </c>
      <c r="R135" s="4">
        <v>0</v>
      </c>
      <c r="S135" s="4">
        <v>0</v>
      </c>
      <c r="T135" s="63">
        <f t="shared" si="2"/>
        <v>7</v>
      </c>
      <c r="U135">
        <v>0</v>
      </c>
      <c r="V135" s="63">
        <f t="shared" si="3"/>
        <v>7</v>
      </c>
    </row>
    <row r="136" spans="1:22">
      <c r="A136" s="11">
        <v>40795</v>
      </c>
      <c r="B136">
        <v>3.67</v>
      </c>
      <c r="C136">
        <v>0</v>
      </c>
      <c r="D136">
        <v>0</v>
      </c>
      <c r="E136">
        <v>0</v>
      </c>
      <c r="F136">
        <v>0</v>
      </c>
      <c r="G136">
        <v>0</v>
      </c>
      <c r="H136" s="4">
        <v>0</v>
      </c>
      <c r="I136" s="4">
        <v>0</v>
      </c>
      <c r="J136" s="4">
        <v>0.67</v>
      </c>
      <c r="K136" s="4">
        <v>0</v>
      </c>
      <c r="L136" s="4">
        <v>0.33</v>
      </c>
      <c r="M136" s="4">
        <v>0</v>
      </c>
      <c r="N136" s="4">
        <v>0</v>
      </c>
      <c r="O136" s="4">
        <v>2.33</v>
      </c>
      <c r="P136" s="4">
        <v>0</v>
      </c>
      <c r="Q136" s="4">
        <v>0</v>
      </c>
      <c r="R136" s="4">
        <v>0</v>
      </c>
      <c r="S136" s="4">
        <v>0</v>
      </c>
      <c r="T136" s="63">
        <f t="shared" ref="T136:T151" si="4">SUM(B136:S136)</f>
        <v>7</v>
      </c>
      <c r="U136">
        <v>5.33</v>
      </c>
      <c r="V136" s="63">
        <f t="shared" si="3"/>
        <v>12.33</v>
      </c>
    </row>
    <row r="137" spans="1:22">
      <c r="A137" s="11">
        <v>40796</v>
      </c>
      <c r="B137">
        <v>3.67</v>
      </c>
      <c r="C137">
        <v>0</v>
      </c>
      <c r="D137">
        <v>0</v>
      </c>
      <c r="E137">
        <v>0</v>
      </c>
      <c r="F137">
        <v>0</v>
      </c>
      <c r="G137">
        <v>0</v>
      </c>
      <c r="H137" s="4">
        <v>0</v>
      </c>
      <c r="I137" s="4">
        <v>0</v>
      </c>
      <c r="J137" s="4">
        <v>0.67</v>
      </c>
      <c r="K137" s="4">
        <v>0</v>
      </c>
      <c r="L137" s="4">
        <v>0.33</v>
      </c>
      <c r="M137" s="4">
        <v>0</v>
      </c>
      <c r="N137" s="4">
        <v>0</v>
      </c>
      <c r="O137" s="4">
        <v>2.33</v>
      </c>
      <c r="P137" s="4">
        <v>0</v>
      </c>
      <c r="Q137" s="4">
        <v>0</v>
      </c>
      <c r="R137" s="4">
        <v>0</v>
      </c>
      <c r="S137" s="4">
        <v>0</v>
      </c>
      <c r="T137" s="63">
        <f t="shared" si="4"/>
        <v>7</v>
      </c>
      <c r="U137">
        <v>5.33</v>
      </c>
      <c r="V137" s="63">
        <f t="shared" ref="V137:V151" si="5">SUM(T137:U137)</f>
        <v>12.33</v>
      </c>
    </row>
    <row r="138" spans="1:22">
      <c r="A138" s="11">
        <v>40797</v>
      </c>
      <c r="B138">
        <v>3.67</v>
      </c>
      <c r="C138">
        <v>0</v>
      </c>
      <c r="D138">
        <v>0</v>
      </c>
      <c r="E138">
        <v>0</v>
      </c>
      <c r="F138">
        <v>0</v>
      </c>
      <c r="G138">
        <v>0</v>
      </c>
      <c r="H138" s="4">
        <v>0</v>
      </c>
      <c r="I138" s="4">
        <v>0</v>
      </c>
      <c r="J138" s="4">
        <v>0.67</v>
      </c>
      <c r="K138" s="4">
        <v>0</v>
      </c>
      <c r="L138" s="4">
        <v>0.33</v>
      </c>
      <c r="M138" s="4">
        <v>0</v>
      </c>
      <c r="N138" s="4">
        <v>0</v>
      </c>
      <c r="O138" s="4">
        <v>2.33</v>
      </c>
      <c r="P138" s="4">
        <v>0</v>
      </c>
      <c r="Q138" s="4">
        <v>0</v>
      </c>
      <c r="R138" s="4">
        <v>0</v>
      </c>
      <c r="S138" s="4">
        <v>0</v>
      </c>
      <c r="T138" s="63">
        <f t="shared" si="4"/>
        <v>7</v>
      </c>
      <c r="U138">
        <v>5.33</v>
      </c>
      <c r="V138" s="63">
        <f t="shared" si="5"/>
        <v>12.33</v>
      </c>
    </row>
    <row r="139" spans="1:22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4">
        <v>0</v>
      </c>
      <c r="T139" s="63">
        <f t="shared" si="4"/>
        <v>1</v>
      </c>
      <c r="U139">
        <v>1</v>
      </c>
      <c r="V139" s="63">
        <f t="shared" si="5"/>
        <v>2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4"/>
        <v>0</v>
      </c>
      <c r="U140">
        <v>0</v>
      </c>
      <c r="V140" s="63">
        <f t="shared" si="5"/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 s="63">
        <f t="shared" si="4"/>
        <v>1</v>
      </c>
      <c r="U141">
        <v>1</v>
      </c>
      <c r="V141" s="63">
        <f t="shared" si="5"/>
        <v>2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 s="63">
        <f t="shared" si="4"/>
        <v>1</v>
      </c>
      <c r="U142">
        <v>0</v>
      </c>
      <c r="V142" s="63">
        <f t="shared" si="5"/>
        <v>1</v>
      </c>
    </row>
    <row r="143" spans="1:22">
      <c r="A143" s="11">
        <v>40802</v>
      </c>
      <c r="B143"/>
      <c r="H143" s="4"/>
      <c r="I143" s="8"/>
      <c r="J143" s="4"/>
      <c r="K143" s="4"/>
      <c r="L143" s="4"/>
      <c r="M143" s="4"/>
      <c r="N143" s="4"/>
      <c r="O143" s="8"/>
      <c r="P143" s="4"/>
      <c r="Q143" s="4"/>
      <c r="R143" s="8"/>
      <c r="S143" s="12"/>
      <c r="T143" s="63">
        <f t="shared" si="4"/>
        <v>0</v>
      </c>
      <c r="U143">
        <v>0</v>
      </c>
      <c r="V143" s="63">
        <f t="shared" si="5"/>
        <v>0</v>
      </c>
    </row>
    <row r="144" spans="1:2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12"/>
      <c r="T144" s="63">
        <f t="shared" si="4"/>
        <v>0</v>
      </c>
      <c r="U144">
        <v>0</v>
      </c>
      <c r="V144" s="63">
        <f t="shared" si="5"/>
        <v>0</v>
      </c>
    </row>
    <row r="145" spans="1:2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12"/>
      <c r="T145" s="63">
        <f t="shared" si="4"/>
        <v>0</v>
      </c>
      <c r="U145">
        <v>0</v>
      </c>
      <c r="V145" s="63">
        <f t="shared" si="5"/>
        <v>0</v>
      </c>
    </row>
    <row r="146" spans="1:2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12"/>
      <c r="T146" s="63">
        <f t="shared" si="4"/>
        <v>0</v>
      </c>
      <c r="U146">
        <v>0</v>
      </c>
      <c r="V146" s="63">
        <f t="shared" si="5"/>
        <v>0</v>
      </c>
    </row>
    <row r="147" spans="1:2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12"/>
      <c r="T147" s="63">
        <f t="shared" si="4"/>
        <v>0</v>
      </c>
      <c r="U147">
        <v>0</v>
      </c>
      <c r="V147" s="63">
        <f t="shared" si="5"/>
        <v>0</v>
      </c>
    </row>
    <row r="148" spans="1:2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12"/>
      <c r="T148" s="63">
        <f t="shared" si="4"/>
        <v>0</v>
      </c>
      <c r="U148">
        <v>0</v>
      </c>
      <c r="V148" s="63">
        <f t="shared" si="5"/>
        <v>0</v>
      </c>
    </row>
    <row r="149" spans="1:2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12"/>
      <c r="T149" s="63">
        <f t="shared" si="4"/>
        <v>0</v>
      </c>
      <c r="U149">
        <v>0</v>
      </c>
      <c r="V149" s="63">
        <f t="shared" si="5"/>
        <v>0</v>
      </c>
    </row>
    <row r="150" spans="1:2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12"/>
      <c r="T150" s="63">
        <f t="shared" si="4"/>
        <v>0</v>
      </c>
      <c r="U150">
        <v>0</v>
      </c>
      <c r="V150" s="63">
        <f t="shared" si="5"/>
        <v>0</v>
      </c>
    </row>
    <row r="151" spans="1:2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12"/>
      <c r="T151" s="63">
        <f t="shared" si="4"/>
        <v>0</v>
      </c>
      <c r="U151">
        <v>0</v>
      </c>
      <c r="V151" s="63">
        <f t="shared" si="5"/>
        <v>0</v>
      </c>
    </row>
    <row r="152" spans="1:22">
      <c r="B152" s="71" t="s">
        <v>43</v>
      </c>
      <c r="C152" s="71"/>
      <c r="D152" s="71"/>
      <c r="E152" s="71"/>
      <c r="F152" s="71"/>
      <c r="G152" s="71"/>
      <c r="H152" s="71"/>
      <c r="I152" s="71" t="s">
        <v>44</v>
      </c>
      <c r="J152" s="71"/>
      <c r="K152" s="71"/>
      <c r="L152" s="71"/>
      <c r="M152" s="71"/>
      <c r="N152" s="71"/>
      <c r="O152" s="71" t="s">
        <v>45</v>
      </c>
      <c r="P152" s="71"/>
      <c r="Q152" s="71"/>
      <c r="R152" s="71" t="s">
        <v>46</v>
      </c>
      <c r="S152" s="71"/>
      <c r="T152" s="69" t="s">
        <v>47</v>
      </c>
      <c r="U152" t="s">
        <v>48</v>
      </c>
    </row>
    <row r="153" spans="1:22">
      <c r="B153" t="s">
        <v>50</v>
      </c>
      <c r="C153" t="s">
        <v>51</v>
      </c>
      <c r="D153" t="s">
        <v>52</v>
      </c>
      <c r="E153" t="s">
        <v>53</v>
      </c>
      <c r="F153" t="s">
        <v>54</v>
      </c>
      <c r="G153" t="s">
        <v>55</v>
      </c>
      <c r="H153" s="1" t="s">
        <v>56</v>
      </c>
      <c r="I153" t="s">
        <v>57</v>
      </c>
      <c r="J153" t="s">
        <v>58</v>
      </c>
      <c r="K153" t="s">
        <v>59</v>
      </c>
      <c r="L153" t="s">
        <v>60</v>
      </c>
      <c r="M153" t="s">
        <v>66</v>
      </c>
      <c r="N153" s="1" t="s">
        <v>56</v>
      </c>
      <c r="O153" t="s">
        <v>62</v>
      </c>
      <c r="P153" t="s">
        <v>63</v>
      </c>
      <c r="Q153" s="1" t="s">
        <v>56</v>
      </c>
      <c r="R153" t="s">
        <v>67</v>
      </c>
      <c r="S153" s="1" t="s">
        <v>65</v>
      </c>
      <c r="T153" s="70"/>
    </row>
    <row r="154" spans="1:22">
      <c r="A154" t="s">
        <v>68</v>
      </c>
      <c r="B154">
        <f t="shared" ref="B154:V154" si="6">SUM(B9:B131)</f>
        <v>1790.2400000000002</v>
      </c>
      <c r="C154">
        <f t="shared" si="6"/>
        <v>34.949999999999989</v>
      </c>
      <c r="D154">
        <f t="shared" si="6"/>
        <v>1</v>
      </c>
      <c r="E154">
        <f t="shared" si="6"/>
        <v>1</v>
      </c>
      <c r="F154">
        <f t="shared" si="6"/>
        <v>1.9800000000000002</v>
      </c>
      <c r="G154">
        <f t="shared" si="6"/>
        <v>0</v>
      </c>
      <c r="H154">
        <f t="shared" si="6"/>
        <v>1</v>
      </c>
      <c r="I154">
        <f t="shared" si="6"/>
        <v>121.43999999999998</v>
      </c>
      <c r="J154">
        <f t="shared" si="6"/>
        <v>0.99</v>
      </c>
      <c r="K154">
        <f t="shared" si="6"/>
        <v>1</v>
      </c>
      <c r="L154">
        <f t="shared" si="6"/>
        <v>55.97999999999999</v>
      </c>
      <c r="M154">
        <f t="shared" si="6"/>
        <v>8</v>
      </c>
      <c r="N154">
        <f t="shared" si="6"/>
        <v>0</v>
      </c>
      <c r="O154">
        <f t="shared" si="6"/>
        <v>170.52</v>
      </c>
      <c r="P154">
        <f t="shared" si="6"/>
        <v>0</v>
      </c>
      <c r="Q154">
        <f t="shared" si="6"/>
        <v>0</v>
      </c>
      <c r="R154">
        <f t="shared" si="6"/>
        <v>37.949999999999982</v>
      </c>
      <c r="S154">
        <f t="shared" si="6"/>
        <v>0</v>
      </c>
      <c r="T154">
        <f t="shared" si="6"/>
        <v>2226.0500000000002</v>
      </c>
      <c r="U154">
        <f t="shared" si="6"/>
        <v>958.92000000000007</v>
      </c>
      <c r="V154">
        <f t="shared" si="6"/>
        <v>3184.9700000000003</v>
      </c>
    </row>
    <row r="155" spans="1:22">
      <c r="B155"/>
      <c r="H155" s="1"/>
      <c r="I155"/>
      <c r="N155" s="1"/>
      <c r="O155"/>
      <c r="Q155" s="1"/>
      <c r="R155"/>
      <c r="S155" s="1"/>
      <c r="T155"/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  <c r="V162" s="70" t="s">
        <v>49</v>
      </c>
    </row>
    <row r="163" spans="2:22">
      <c r="B163"/>
      <c r="H163" s="1"/>
      <c r="I163"/>
      <c r="N163" s="1"/>
      <c r="O163"/>
      <c r="Q163" s="1"/>
      <c r="R163"/>
      <c r="S163" s="1"/>
      <c r="T163"/>
      <c r="V163" s="70"/>
    </row>
    <row r="164" spans="2:22">
      <c r="B164"/>
      <c r="H164" s="1"/>
      <c r="I164"/>
      <c r="N164" s="1"/>
      <c r="O164"/>
      <c r="Q164" s="1"/>
      <c r="R164"/>
      <c r="S164" s="1"/>
      <c r="T164"/>
      <c r="V164">
        <f>SUM(V11:V161)</f>
        <v>6457.68</v>
      </c>
    </row>
  </sheetData>
  <mergeCells count="17">
    <mergeCell ref="B7:H7"/>
    <mergeCell ref="I7:N7"/>
    <mergeCell ref="O7:Q7"/>
    <mergeCell ref="R7:S7"/>
    <mergeCell ref="V162:V163"/>
    <mergeCell ref="T7:T8"/>
    <mergeCell ref="V7:V8"/>
    <mergeCell ref="B152:H152"/>
    <mergeCell ref="I152:N152"/>
    <mergeCell ref="O152:Q152"/>
    <mergeCell ref="R152:S152"/>
    <mergeCell ref="T152:T153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V165"/>
  <sheetViews>
    <sheetView zoomScale="70" zoomScaleNormal="70" workbookViewId="0">
      <pane ySplit="8" topLeftCell="A105" activePane="bottomLeft" state="frozen"/>
      <selection pane="bottomLeft" activeCell="B142" sqref="B142:S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126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127</v>
      </c>
      <c r="B3" s="73"/>
      <c r="C3" s="73"/>
      <c r="E3" s="76" t="s">
        <v>128</v>
      </c>
      <c r="F3" s="71"/>
      <c r="H3" s="1"/>
      <c r="I3"/>
      <c r="N3" s="1"/>
      <c r="O3"/>
      <c r="Q3" s="1"/>
      <c r="R3"/>
      <c r="S3" s="1"/>
      <c r="T3"/>
    </row>
    <row r="4" spans="1:22">
      <c r="A4" s="73" t="s">
        <v>77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129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101</v>
      </c>
      <c r="S8" s="1" t="s">
        <v>65</v>
      </c>
      <c r="T8" s="70"/>
      <c r="V8" s="70"/>
    </row>
    <row r="9" spans="1:22">
      <c r="A9" s="11">
        <v>40668</v>
      </c>
      <c r="J9" s="4"/>
      <c r="K9" s="4"/>
      <c r="L9" s="4"/>
      <c r="M9" s="4"/>
      <c r="N9" s="4"/>
      <c r="P9" s="4"/>
      <c r="Q9" s="4"/>
      <c r="S9" s="4"/>
      <c r="T9" s="3">
        <f>SUM(B9:S9)</f>
        <v>0</v>
      </c>
      <c r="U9">
        <v>0</v>
      </c>
      <c r="V9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3">
        <f t="shared" ref="T10:T73" si="0">SUM(B10:S10)</f>
        <v>0</v>
      </c>
      <c r="U10">
        <v>0</v>
      </c>
      <c r="V10">
        <f t="shared" ref="V10:V73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3">
        <f t="shared" si="0"/>
        <v>0</v>
      </c>
      <c r="U11">
        <v>0</v>
      </c>
      <c r="V11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3">
        <f t="shared" si="0"/>
        <v>0</v>
      </c>
      <c r="U12">
        <v>0</v>
      </c>
      <c r="V12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3">
        <f t="shared" si="0"/>
        <v>0</v>
      </c>
      <c r="U13">
        <v>0</v>
      </c>
      <c r="V1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M14" s="4"/>
      <c r="N14" s="1"/>
      <c r="O14"/>
      <c r="P14" s="4"/>
      <c r="Q14" s="1"/>
      <c r="R14" s="4"/>
      <c r="S14" s="1"/>
      <c r="T14" s="3">
        <f t="shared" si="0"/>
        <v>0</v>
      </c>
      <c r="U14">
        <v>0</v>
      </c>
      <c r="V14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3">
        <f t="shared" si="0"/>
        <v>0</v>
      </c>
      <c r="U15">
        <v>0</v>
      </c>
      <c r="V15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3">
        <f t="shared" si="0"/>
        <v>0</v>
      </c>
      <c r="U16">
        <v>0</v>
      </c>
      <c r="V16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3">
        <f t="shared" si="0"/>
        <v>0</v>
      </c>
      <c r="U17">
        <v>0</v>
      </c>
      <c r="V17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3">
        <f t="shared" si="0"/>
        <v>0</v>
      </c>
      <c r="U18">
        <v>0</v>
      </c>
      <c r="V18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3">
        <f t="shared" si="0"/>
        <v>0</v>
      </c>
      <c r="U19">
        <v>0</v>
      </c>
      <c r="V19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3">
        <f t="shared" si="0"/>
        <v>0</v>
      </c>
      <c r="U20">
        <v>0</v>
      </c>
      <c r="V20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3">
        <f t="shared" si="0"/>
        <v>0</v>
      </c>
      <c r="U21">
        <v>0</v>
      </c>
      <c r="V21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2</v>
      </c>
      <c r="P22" s="4">
        <v>0</v>
      </c>
      <c r="Q22" s="1">
        <v>0</v>
      </c>
      <c r="R22" s="4">
        <v>0</v>
      </c>
      <c r="S22" s="1">
        <v>0</v>
      </c>
      <c r="T22" s="3">
        <f t="shared" si="0"/>
        <v>2</v>
      </c>
      <c r="U22">
        <v>0</v>
      </c>
      <c r="V22">
        <f t="shared" si="1"/>
        <v>2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0.5</v>
      </c>
      <c r="P23" s="4">
        <v>0</v>
      </c>
      <c r="Q23" s="1">
        <v>0</v>
      </c>
      <c r="R23" s="4">
        <v>0</v>
      </c>
      <c r="S23" s="1">
        <v>0</v>
      </c>
      <c r="T23" s="3">
        <f t="shared" si="0"/>
        <v>0.5</v>
      </c>
      <c r="U23">
        <v>0</v>
      </c>
      <c r="V23">
        <f t="shared" si="1"/>
        <v>0.5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0.5</v>
      </c>
      <c r="P24" s="4">
        <v>0</v>
      </c>
      <c r="Q24" s="1">
        <v>0</v>
      </c>
      <c r="R24" s="4">
        <v>0</v>
      </c>
      <c r="S24" s="1">
        <v>0</v>
      </c>
      <c r="T24" s="3">
        <f t="shared" si="0"/>
        <v>0.5</v>
      </c>
      <c r="U24">
        <v>0</v>
      </c>
      <c r="V24">
        <f t="shared" si="1"/>
        <v>0.5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0.5</v>
      </c>
      <c r="P25" s="4">
        <v>0</v>
      </c>
      <c r="Q25" s="1">
        <v>0</v>
      </c>
      <c r="R25" s="4">
        <v>0</v>
      </c>
      <c r="S25" s="1">
        <v>0</v>
      </c>
      <c r="T25" s="3">
        <f t="shared" si="0"/>
        <v>0.5</v>
      </c>
      <c r="U25">
        <v>0</v>
      </c>
      <c r="V25">
        <f t="shared" si="1"/>
        <v>0.5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0.5</v>
      </c>
      <c r="P26" s="4">
        <v>0</v>
      </c>
      <c r="Q26" s="1">
        <v>0</v>
      </c>
      <c r="R26" s="4">
        <v>0</v>
      </c>
      <c r="S26" s="1">
        <v>0</v>
      </c>
      <c r="T26" s="3">
        <f t="shared" si="0"/>
        <v>0.5</v>
      </c>
      <c r="U26">
        <v>0</v>
      </c>
      <c r="V26">
        <f t="shared" si="1"/>
        <v>0.5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0</v>
      </c>
      <c r="P27" s="4">
        <v>0</v>
      </c>
      <c r="Q27" s="1">
        <v>0</v>
      </c>
      <c r="R27" s="4">
        <v>0</v>
      </c>
      <c r="S27" s="1">
        <v>0</v>
      </c>
      <c r="T27" s="3">
        <f t="shared" si="0"/>
        <v>0</v>
      </c>
      <c r="U27">
        <v>0</v>
      </c>
      <c r="V27">
        <f>SUM(T27:U27)</f>
        <v>0</v>
      </c>
    </row>
    <row r="28" spans="1:22">
      <c r="A28" s="11">
        <v>40687</v>
      </c>
      <c r="B28" t="s">
        <v>31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s="3">
        <f t="shared" si="0"/>
        <v>0</v>
      </c>
      <c r="U28">
        <v>0</v>
      </c>
      <c r="V28">
        <f>SUM(T28:U28)</f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3">
        <f t="shared" si="0"/>
        <v>0</v>
      </c>
      <c r="U29">
        <v>0</v>
      </c>
      <c r="V29">
        <f>SUM(T29:U29)</f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3">
        <f t="shared" si="0"/>
        <v>0</v>
      </c>
      <c r="U30">
        <v>0</v>
      </c>
      <c r="V30">
        <f>SUM(T30:U30)</f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0.75</v>
      </c>
      <c r="P31" s="4">
        <v>0</v>
      </c>
      <c r="Q31" s="1">
        <v>0</v>
      </c>
      <c r="R31" s="4">
        <v>0</v>
      </c>
      <c r="S31" s="1">
        <v>0</v>
      </c>
      <c r="T31" s="3">
        <f t="shared" si="0"/>
        <v>0.75</v>
      </c>
      <c r="U31">
        <v>0.25</v>
      </c>
      <c r="V31">
        <f t="shared" si="1"/>
        <v>1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">
        <v>0</v>
      </c>
      <c r="O32" s="4">
        <v>0.75</v>
      </c>
      <c r="P32" s="4">
        <v>0</v>
      </c>
      <c r="Q32" s="1">
        <v>0</v>
      </c>
      <c r="R32" s="4">
        <v>0</v>
      </c>
      <c r="S32" s="1">
        <v>0</v>
      </c>
      <c r="T32" s="3">
        <f t="shared" si="0"/>
        <v>0.75</v>
      </c>
      <c r="U32">
        <v>0.25</v>
      </c>
      <c r="V32">
        <f t="shared" si="1"/>
        <v>1</v>
      </c>
    </row>
    <row r="33" spans="1:2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">
        <v>0</v>
      </c>
      <c r="O33" s="4">
        <v>0.75</v>
      </c>
      <c r="P33" s="4">
        <v>0</v>
      </c>
      <c r="Q33" s="1">
        <v>0</v>
      </c>
      <c r="R33" s="4">
        <v>0</v>
      </c>
      <c r="S33" s="1">
        <v>0</v>
      </c>
      <c r="T33" s="3">
        <f t="shared" si="0"/>
        <v>0.75</v>
      </c>
      <c r="U33">
        <v>0.25</v>
      </c>
      <c r="V33">
        <f t="shared" si="1"/>
        <v>1</v>
      </c>
    </row>
    <row r="34" spans="1:2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>
        <v>0</v>
      </c>
      <c r="O34" s="4">
        <v>0.75</v>
      </c>
      <c r="P34" s="4">
        <v>0</v>
      </c>
      <c r="Q34" s="1">
        <v>0</v>
      </c>
      <c r="R34" s="4">
        <v>0</v>
      </c>
      <c r="S34" s="1">
        <v>0</v>
      </c>
      <c r="T34" s="3">
        <f t="shared" si="0"/>
        <v>0.75</v>
      </c>
      <c r="U34">
        <v>0.25</v>
      </c>
      <c r="V34">
        <f t="shared" si="1"/>
        <v>1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0</v>
      </c>
      <c r="P35" s="4">
        <v>0</v>
      </c>
      <c r="Q35" s="12">
        <v>0</v>
      </c>
      <c r="R35" s="4">
        <v>0</v>
      </c>
      <c r="S35" s="12">
        <v>0</v>
      </c>
      <c r="T35" s="3">
        <f t="shared" si="0"/>
        <v>0</v>
      </c>
      <c r="U35">
        <v>0</v>
      </c>
      <c r="V35">
        <f>SUM(T35:U35)</f>
        <v>0</v>
      </c>
    </row>
    <row r="36" spans="1:2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0</v>
      </c>
      <c r="P36" s="4">
        <v>0</v>
      </c>
      <c r="Q36" s="12">
        <v>0</v>
      </c>
      <c r="R36" s="4">
        <v>0</v>
      </c>
      <c r="S36" s="12">
        <v>0</v>
      </c>
      <c r="T36" s="3">
        <f t="shared" si="0"/>
        <v>0</v>
      </c>
      <c r="U36">
        <v>0</v>
      </c>
      <c r="V36">
        <f>SUM(T36:U36)</f>
        <v>0</v>
      </c>
    </row>
    <row r="37" spans="1:2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12">
        <v>0</v>
      </c>
      <c r="O37" s="4">
        <v>1</v>
      </c>
      <c r="P37" s="4">
        <v>0</v>
      </c>
      <c r="Q37" s="12">
        <v>0</v>
      </c>
      <c r="R37" s="4">
        <v>0</v>
      </c>
      <c r="S37" s="12">
        <v>0</v>
      </c>
      <c r="T37" s="3">
        <f t="shared" si="0"/>
        <v>1</v>
      </c>
      <c r="U37">
        <v>0</v>
      </c>
      <c r="V37">
        <f t="shared" si="1"/>
        <v>1</v>
      </c>
    </row>
    <row r="38" spans="1:22">
      <c r="A38" s="11">
        <v>40697</v>
      </c>
      <c r="B38">
        <v>0</v>
      </c>
      <c r="C38">
        <v>0.33</v>
      </c>
      <c r="D38">
        <v>0</v>
      </c>
      <c r="E38">
        <v>0</v>
      </c>
      <c r="F38">
        <v>0</v>
      </c>
      <c r="G38">
        <v>0</v>
      </c>
      <c r="H38" s="1">
        <v>0</v>
      </c>
      <c r="I38" s="4">
        <v>0</v>
      </c>
      <c r="J38" s="4">
        <v>0</v>
      </c>
      <c r="K38" s="4">
        <v>0</v>
      </c>
      <c r="L38" s="4">
        <v>0.33</v>
      </c>
      <c r="M38" s="4">
        <v>0</v>
      </c>
      <c r="N38" s="1">
        <v>0</v>
      </c>
      <c r="O38" s="4">
        <v>9.67</v>
      </c>
      <c r="P38" s="4">
        <v>0</v>
      </c>
      <c r="Q38" s="1">
        <v>0</v>
      </c>
      <c r="R38" s="4">
        <v>0</v>
      </c>
      <c r="S38" s="1">
        <v>0</v>
      </c>
      <c r="T38" s="3">
        <f t="shared" si="0"/>
        <v>10.33</v>
      </c>
      <c r="U38">
        <v>0.67</v>
      </c>
      <c r="V38">
        <v>0</v>
      </c>
    </row>
    <row r="39" spans="1:22">
      <c r="A39" s="11">
        <v>40698</v>
      </c>
      <c r="B39">
        <v>0</v>
      </c>
      <c r="C39">
        <v>0.33</v>
      </c>
      <c r="D39">
        <v>0</v>
      </c>
      <c r="E39">
        <v>0</v>
      </c>
      <c r="F39">
        <v>0</v>
      </c>
      <c r="G39">
        <v>0</v>
      </c>
      <c r="H39" s="1">
        <v>0</v>
      </c>
      <c r="I39" s="4">
        <v>0</v>
      </c>
      <c r="J39" s="4">
        <v>0</v>
      </c>
      <c r="K39" s="4">
        <v>0</v>
      </c>
      <c r="L39" s="4">
        <v>0.33</v>
      </c>
      <c r="M39" s="4">
        <v>0</v>
      </c>
      <c r="N39" s="1">
        <v>0</v>
      </c>
      <c r="O39" s="4">
        <v>9.67</v>
      </c>
      <c r="P39" s="4">
        <v>0</v>
      </c>
      <c r="Q39" s="1">
        <v>0</v>
      </c>
      <c r="R39" s="4">
        <v>0</v>
      </c>
      <c r="S39" s="1">
        <v>0</v>
      </c>
      <c r="T39" s="3">
        <f t="shared" si="0"/>
        <v>10.33</v>
      </c>
      <c r="U39">
        <v>0.67</v>
      </c>
      <c r="V39">
        <f t="shared" si="1"/>
        <v>11</v>
      </c>
    </row>
    <row r="40" spans="1:22">
      <c r="A40" s="11">
        <v>40699</v>
      </c>
      <c r="B40">
        <v>0</v>
      </c>
      <c r="C40">
        <v>0.33</v>
      </c>
      <c r="D40">
        <v>0</v>
      </c>
      <c r="E40">
        <v>0</v>
      </c>
      <c r="F40">
        <v>0</v>
      </c>
      <c r="G40">
        <v>0</v>
      </c>
      <c r="H40" s="1">
        <v>0</v>
      </c>
      <c r="I40" s="4">
        <v>0</v>
      </c>
      <c r="J40" s="4">
        <v>0</v>
      </c>
      <c r="K40" s="4">
        <v>0</v>
      </c>
      <c r="L40" s="4">
        <v>0.33</v>
      </c>
      <c r="M40" s="4">
        <v>0</v>
      </c>
      <c r="N40" s="1">
        <v>0</v>
      </c>
      <c r="O40" s="4">
        <v>9.67</v>
      </c>
      <c r="P40" s="4">
        <v>0</v>
      </c>
      <c r="Q40" s="1">
        <v>0</v>
      </c>
      <c r="R40" s="4">
        <v>0</v>
      </c>
      <c r="S40" s="1">
        <v>0</v>
      </c>
      <c r="T40" s="3">
        <f t="shared" si="0"/>
        <v>10.33</v>
      </c>
      <c r="U40">
        <v>0.67</v>
      </c>
      <c r="V40">
        <f t="shared" si="1"/>
        <v>11</v>
      </c>
    </row>
    <row r="41" spans="1:22">
      <c r="A41" s="11">
        <v>40700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2">
        <v>0</v>
      </c>
      <c r="O41" s="4">
        <v>2</v>
      </c>
      <c r="P41" s="4">
        <v>0</v>
      </c>
      <c r="Q41" s="12">
        <v>0</v>
      </c>
      <c r="R41" s="4">
        <v>0</v>
      </c>
      <c r="S41" s="12">
        <v>0</v>
      </c>
      <c r="T41" s="3">
        <f t="shared" si="0"/>
        <v>4</v>
      </c>
      <c r="U41">
        <v>1</v>
      </c>
      <c r="V41">
        <f t="shared" si="1"/>
        <v>5</v>
      </c>
    </row>
    <row r="42" spans="1:22">
      <c r="A42" s="11">
        <v>40701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 s="12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12">
        <v>0</v>
      </c>
      <c r="O42" s="4">
        <v>0</v>
      </c>
      <c r="P42" s="4">
        <v>0</v>
      </c>
      <c r="Q42" s="12">
        <v>0</v>
      </c>
      <c r="R42" s="4">
        <v>0</v>
      </c>
      <c r="S42" s="12">
        <v>0</v>
      </c>
      <c r="T42" s="3">
        <f t="shared" si="0"/>
        <v>3</v>
      </c>
      <c r="U42">
        <v>0</v>
      </c>
      <c r="V42">
        <f>SUM(T42:U42)</f>
        <v>3</v>
      </c>
    </row>
    <row r="43" spans="1:22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1</v>
      </c>
      <c r="P43" s="4">
        <v>0</v>
      </c>
      <c r="Q43" s="1">
        <v>0</v>
      </c>
      <c r="R43" s="4">
        <v>0</v>
      </c>
      <c r="S43" s="1">
        <v>0</v>
      </c>
      <c r="T43" s="3">
        <f t="shared" si="0"/>
        <v>1</v>
      </c>
      <c r="U43">
        <v>0</v>
      </c>
      <c r="V43">
        <f>SUM(T43:U43)</f>
        <v>1</v>
      </c>
    </row>
    <row r="44" spans="1:22">
      <c r="A44" s="11">
        <v>40703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2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12">
        <v>0</v>
      </c>
      <c r="O44" s="4">
        <v>0</v>
      </c>
      <c r="P44" s="4">
        <v>0</v>
      </c>
      <c r="Q44" s="12">
        <v>0</v>
      </c>
      <c r="R44" s="4">
        <v>0</v>
      </c>
      <c r="S44" s="12">
        <v>0</v>
      </c>
      <c r="T44" s="3">
        <f t="shared" si="0"/>
        <v>0</v>
      </c>
      <c r="U44">
        <v>0</v>
      </c>
      <c r="V44">
        <f t="shared" si="1"/>
        <v>0</v>
      </c>
    </row>
    <row r="45" spans="1:22">
      <c r="A45" s="11">
        <v>40704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3">
        <f t="shared" si="0"/>
        <v>0</v>
      </c>
      <c r="U45">
        <v>0.67</v>
      </c>
      <c r="V45">
        <f t="shared" si="1"/>
        <v>0.67</v>
      </c>
    </row>
    <row r="46" spans="1:22">
      <c r="A46" s="11">
        <v>40705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3">
        <f t="shared" si="0"/>
        <v>0</v>
      </c>
      <c r="U46">
        <v>0.67</v>
      </c>
      <c r="V46">
        <f t="shared" si="1"/>
        <v>0.67</v>
      </c>
    </row>
    <row r="47" spans="1:22">
      <c r="A47" s="11">
        <v>40706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3">
        <f t="shared" si="0"/>
        <v>0</v>
      </c>
      <c r="U47">
        <v>0.67</v>
      </c>
      <c r="V47">
        <f t="shared" si="1"/>
        <v>0.67</v>
      </c>
    </row>
    <row r="48" spans="1:22">
      <c r="A48" s="11">
        <v>40707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0</v>
      </c>
      <c r="Q48">
        <v>0</v>
      </c>
      <c r="R48">
        <v>0</v>
      </c>
      <c r="S48">
        <v>0</v>
      </c>
      <c r="T48" s="3">
        <f t="shared" si="0"/>
        <v>3</v>
      </c>
      <c r="U48">
        <v>1</v>
      </c>
      <c r="V48">
        <f t="shared" si="1"/>
        <v>4</v>
      </c>
    </row>
    <row r="49" spans="1:22">
      <c r="A49" s="11">
        <v>40708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T49" s="3">
        <f t="shared" si="0"/>
        <v>0</v>
      </c>
      <c r="U49">
        <v>0</v>
      </c>
      <c r="V49">
        <f t="shared" si="1"/>
        <v>0</v>
      </c>
    </row>
    <row r="50" spans="1:22">
      <c r="A50" s="11">
        <v>40709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3">
        <f t="shared" si="0"/>
        <v>1</v>
      </c>
      <c r="U50">
        <v>0</v>
      </c>
      <c r="V50">
        <f t="shared" si="1"/>
        <v>1</v>
      </c>
    </row>
    <row r="51" spans="1:22">
      <c r="A51" s="11">
        <v>40710</v>
      </c>
      <c r="B51">
        <v>1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3">
        <f t="shared" si="0"/>
        <v>3</v>
      </c>
      <c r="U51">
        <v>0</v>
      </c>
      <c r="V51">
        <f t="shared" si="1"/>
        <v>3</v>
      </c>
    </row>
    <row r="52" spans="1:22">
      <c r="A52" s="11">
        <v>40711</v>
      </c>
      <c r="B52">
        <v>2.33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0.33</v>
      </c>
      <c r="P52">
        <v>0</v>
      </c>
      <c r="Q52">
        <v>0</v>
      </c>
      <c r="R52">
        <v>0</v>
      </c>
      <c r="S52">
        <v>0</v>
      </c>
      <c r="T52" s="3">
        <f t="shared" si="0"/>
        <v>2.66</v>
      </c>
      <c r="U52">
        <v>1</v>
      </c>
      <c r="V52">
        <f t="shared" si="1"/>
        <v>3.66</v>
      </c>
    </row>
    <row r="53" spans="1:22">
      <c r="A53" s="11">
        <v>40712</v>
      </c>
      <c r="B53">
        <v>2.33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0.33</v>
      </c>
      <c r="P53">
        <v>0</v>
      </c>
      <c r="Q53">
        <v>0</v>
      </c>
      <c r="R53">
        <v>0</v>
      </c>
      <c r="S53">
        <v>0</v>
      </c>
      <c r="T53" s="3">
        <f t="shared" si="0"/>
        <v>2.66</v>
      </c>
      <c r="U53">
        <v>1</v>
      </c>
      <c r="V53">
        <f t="shared" si="1"/>
        <v>3.66</v>
      </c>
    </row>
    <row r="54" spans="1:22">
      <c r="A54" s="11">
        <v>40713</v>
      </c>
      <c r="B54">
        <v>2.33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0.33</v>
      </c>
      <c r="P54">
        <v>0</v>
      </c>
      <c r="Q54">
        <v>0</v>
      </c>
      <c r="R54">
        <v>0</v>
      </c>
      <c r="S54">
        <v>0</v>
      </c>
      <c r="T54" s="3">
        <f t="shared" si="0"/>
        <v>2.66</v>
      </c>
      <c r="U54">
        <v>1</v>
      </c>
      <c r="V54">
        <f t="shared" si="1"/>
        <v>3.66</v>
      </c>
    </row>
    <row r="55" spans="1:22">
      <c r="A55" s="11">
        <v>40714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3">
        <f t="shared" si="0"/>
        <v>2</v>
      </c>
      <c r="U55">
        <v>0</v>
      </c>
      <c r="V55">
        <f t="shared" si="1"/>
        <v>2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3">
        <f t="shared" si="0"/>
        <v>0</v>
      </c>
      <c r="U56">
        <v>0</v>
      </c>
      <c r="V56">
        <f t="shared" si="1"/>
        <v>0</v>
      </c>
    </row>
    <row r="57" spans="1:22">
      <c r="A57" s="11">
        <v>40716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3">
        <f t="shared" si="0"/>
        <v>1</v>
      </c>
      <c r="U57">
        <v>0</v>
      </c>
      <c r="V57">
        <f t="shared" si="1"/>
        <v>1</v>
      </c>
    </row>
    <row r="58" spans="1:22">
      <c r="A58" s="11">
        <v>40717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3">
        <f t="shared" si="0"/>
        <v>0</v>
      </c>
      <c r="U58">
        <v>2</v>
      </c>
      <c r="V58">
        <f t="shared" si="1"/>
        <v>2</v>
      </c>
    </row>
    <row r="59" spans="1:22">
      <c r="A59" s="11">
        <v>40718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3">
        <f t="shared" si="0"/>
        <v>0</v>
      </c>
      <c r="U59">
        <v>1</v>
      </c>
      <c r="V59">
        <f t="shared" si="1"/>
        <v>1</v>
      </c>
    </row>
    <row r="60" spans="1:22">
      <c r="A60" s="11">
        <v>40719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3">
        <f t="shared" si="0"/>
        <v>0</v>
      </c>
      <c r="U60">
        <v>1</v>
      </c>
      <c r="V60">
        <f t="shared" si="1"/>
        <v>1</v>
      </c>
    </row>
    <row r="61" spans="1:22">
      <c r="A61" s="11">
        <v>40720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3">
        <f t="shared" si="0"/>
        <v>0</v>
      </c>
      <c r="U61">
        <v>1</v>
      </c>
      <c r="V61">
        <f t="shared" si="1"/>
        <v>1</v>
      </c>
    </row>
    <row r="62" spans="1:22">
      <c r="A62" s="11">
        <v>40721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3">
        <f t="shared" si="0"/>
        <v>0</v>
      </c>
      <c r="U62">
        <v>0</v>
      </c>
      <c r="V62">
        <f t="shared" si="1"/>
        <v>0</v>
      </c>
    </row>
    <row r="63" spans="1:22">
      <c r="A63" s="11">
        <v>40722</v>
      </c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3">
        <f t="shared" si="0"/>
        <v>5</v>
      </c>
      <c r="U63">
        <v>1</v>
      </c>
      <c r="V63">
        <f t="shared" si="1"/>
        <v>6</v>
      </c>
    </row>
    <row r="64" spans="1:22">
      <c r="A64" s="11">
        <v>40723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 s="3">
        <f t="shared" si="0"/>
        <v>3</v>
      </c>
      <c r="U64">
        <v>1</v>
      </c>
      <c r="V64">
        <f t="shared" si="1"/>
        <v>4</v>
      </c>
    </row>
    <row r="65" spans="1:22">
      <c r="A65" s="11">
        <v>40724</v>
      </c>
      <c r="B65">
        <v>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</v>
      </c>
      <c r="S65">
        <v>0</v>
      </c>
      <c r="T65" s="3">
        <f t="shared" si="0"/>
        <v>30</v>
      </c>
      <c r="U65">
        <v>3</v>
      </c>
      <c r="V65">
        <f t="shared" si="1"/>
        <v>33</v>
      </c>
    </row>
    <row r="66" spans="1:22">
      <c r="A66" s="11">
        <v>40725</v>
      </c>
      <c r="B66">
        <v>12.25</v>
      </c>
      <c r="C66">
        <v>1</v>
      </c>
      <c r="D66">
        <v>0</v>
      </c>
      <c r="E66">
        <v>0</v>
      </c>
      <c r="F66">
        <v>0.5</v>
      </c>
      <c r="G66">
        <v>0</v>
      </c>
      <c r="H66">
        <v>0</v>
      </c>
      <c r="I66">
        <v>0.5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0.5</v>
      </c>
      <c r="P66" s="4">
        <v>0</v>
      </c>
      <c r="Q66" s="1">
        <v>0</v>
      </c>
      <c r="R66" s="4">
        <v>0</v>
      </c>
      <c r="S66" s="1">
        <v>0</v>
      </c>
      <c r="T66" s="3">
        <f t="shared" si="0"/>
        <v>14.75</v>
      </c>
      <c r="U66">
        <v>6.75</v>
      </c>
      <c r="V66">
        <f t="shared" si="1"/>
        <v>21.5</v>
      </c>
    </row>
    <row r="67" spans="1:22">
      <c r="A67" s="11">
        <v>40726</v>
      </c>
      <c r="B67">
        <v>12.25</v>
      </c>
      <c r="C67">
        <v>1</v>
      </c>
      <c r="D67">
        <v>0</v>
      </c>
      <c r="E67">
        <v>0</v>
      </c>
      <c r="F67">
        <v>0.5</v>
      </c>
      <c r="G67">
        <v>0</v>
      </c>
      <c r="H67">
        <v>0</v>
      </c>
      <c r="I67">
        <v>0.5</v>
      </c>
      <c r="J67">
        <v>0</v>
      </c>
      <c r="K67">
        <v>0</v>
      </c>
      <c r="L67">
        <v>0</v>
      </c>
      <c r="M67">
        <v>0</v>
      </c>
      <c r="N67">
        <v>0</v>
      </c>
      <c r="O67" s="4">
        <v>0.5</v>
      </c>
      <c r="P67" s="4">
        <v>0</v>
      </c>
      <c r="Q67" s="1">
        <v>0</v>
      </c>
      <c r="R67" s="4">
        <v>0</v>
      </c>
      <c r="S67" s="1">
        <v>0</v>
      </c>
      <c r="T67" s="3">
        <f t="shared" si="0"/>
        <v>14.75</v>
      </c>
      <c r="U67">
        <v>6.75</v>
      </c>
      <c r="V67">
        <f t="shared" si="1"/>
        <v>21.5</v>
      </c>
    </row>
    <row r="68" spans="1:22">
      <c r="A68" s="11">
        <v>40727</v>
      </c>
      <c r="B68">
        <v>12.25</v>
      </c>
      <c r="C68">
        <v>1</v>
      </c>
      <c r="D68">
        <v>0</v>
      </c>
      <c r="E68">
        <v>0</v>
      </c>
      <c r="F68">
        <v>0.5</v>
      </c>
      <c r="G68">
        <v>0</v>
      </c>
      <c r="H68">
        <v>0</v>
      </c>
      <c r="I68">
        <v>0.5</v>
      </c>
      <c r="J68">
        <v>0</v>
      </c>
      <c r="K68">
        <v>0</v>
      </c>
      <c r="L68">
        <v>0</v>
      </c>
      <c r="M68">
        <v>0</v>
      </c>
      <c r="N68">
        <v>0</v>
      </c>
      <c r="O68" s="4">
        <v>0.5</v>
      </c>
      <c r="P68" s="4">
        <v>0</v>
      </c>
      <c r="Q68" s="1">
        <v>0</v>
      </c>
      <c r="R68" s="4">
        <v>0</v>
      </c>
      <c r="S68" s="1">
        <v>0</v>
      </c>
      <c r="T68" s="3">
        <f t="shared" si="0"/>
        <v>14.75</v>
      </c>
      <c r="U68">
        <v>6.75</v>
      </c>
      <c r="V68">
        <f t="shared" si="1"/>
        <v>21.5</v>
      </c>
    </row>
    <row r="69" spans="1:22">
      <c r="A69" s="11">
        <v>40728</v>
      </c>
      <c r="B69">
        <v>12.25</v>
      </c>
      <c r="C69">
        <v>1</v>
      </c>
      <c r="D69">
        <v>0</v>
      </c>
      <c r="E69">
        <v>0</v>
      </c>
      <c r="F69">
        <v>0.5</v>
      </c>
      <c r="G69">
        <v>0</v>
      </c>
      <c r="H69">
        <v>0</v>
      </c>
      <c r="I69">
        <v>0.5</v>
      </c>
      <c r="J69">
        <v>0</v>
      </c>
      <c r="K69">
        <v>0</v>
      </c>
      <c r="L69">
        <v>0</v>
      </c>
      <c r="M69">
        <v>0</v>
      </c>
      <c r="N69">
        <v>0</v>
      </c>
      <c r="O69" s="4">
        <v>0.5</v>
      </c>
      <c r="P69" s="4">
        <v>0</v>
      </c>
      <c r="Q69" s="1">
        <v>0</v>
      </c>
      <c r="R69" s="4">
        <v>0</v>
      </c>
      <c r="S69" s="1">
        <v>0</v>
      </c>
      <c r="T69" s="3">
        <f t="shared" si="0"/>
        <v>14.75</v>
      </c>
      <c r="U69">
        <v>6.75</v>
      </c>
      <c r="V69">
        <f t="shared" si="1"/>
        <v>21.5</v>
      </c>
    </row>
    <row r="70" spans="1:22">
      <c r="A70" s="11">
        <v>40729</v>
      </c>
      <c r="B70">
        <v>3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s="4">
        <v>0</v>
      </c>
      <c r="P70" s="4">
        <v>0</v>
      </c>
      <c r="Q70" s="4">
        <v>0</v>
      </c>
      <c r="R70" s="4">
        <v>0</v>
      </c>
      <c r="S70" s="12">
        <v>0</v>
      </c>
      <c r="T70" s="3">
        <f t="shared" si="0"/>
        <v>4</v>
      </c>
      <c r="U70">
        <v>4</v>
      </c>
      <c r="V70">
        <f t="shared" si="1"/>
        <v>8</v>
      </c>
    </row>
    <row r="71" spans="1:22">
      <c r="A71" s="11">
        <v>40730</v>
      </c>
      <c r="B71">
        <v>25</v>
      </c>
      <c r="C71">
        <v>3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4">
        <v>0</v>
      </c>
      <c r="P71" s="4">
        <v>0</v>
      </c>
      <c r="Q71" s="4">
        <v>0</v>
      </c>
      <c r="R71" s="4">
        <v>0</v>
      </c>
      <c r="S71" s="12">
        <v>0</v>
      </c>
      <c r="T71" s="3">
        <f t="shared" si="0"/>
        <v>29</v>
      </c>
      <c r="U71">
        <v>9</v>
      </c>
      <c r="V71">
        <f t="shared" si="1"/>
        <v>38</v>
      </c>
    </row>
    <row r="72" spans="1:22">
      <c r="A72" s="11">
        <v>40731</v>
      </c>
      <c r="B72">
        <v>17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1</v>
      </c>
      <c r="P72" s="4">
        <v>0</v>
      </c>
      <c r="Q72" s="4">
        <v>0</v>
      </c>
      <c r="R72" s="4">
        <v>0</v>
      </c>
      <c r="S72" s="12">
        <v>0</v>
      </c>
      <c r="T72" s="3">
        <f t="shared" si="0"/>
        <v>19</v>
      </c>
      <c r="U72">
        <v>7</v>
      </c>
      <c r="V72">
        <f t="shared" si="1"/>
        <v>26</v>
      </c>
    </row>
    <row r="73" spans="1:22">
      <c r="A73" s="11">
        <v>40732</v>
      </c>
      <c r="B73">
        <v>7</v>
      </c>
      <c r="C73">
        <v>0</v>
      </c>
      <c r="D73">
        <v>0</v>
      </c>
      <c r="E73">
        <v>0.33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4">
        <v>0</v>
      </c>
      <c r="P73" s="4">
        <v>0</v>
      </c>
      <c r="Q73" s="4">
        <v>0</v>
      </c>
      <c r="R73" s="4">
        <v>0</v>
      </c>
      <c r="S73" s="12">
        <v>0</v>
      </c>
      <c r="T73" s="3">
        <f t="shared" si="0"/>
        <v>7.33</v>
      </c>
      <c r="U73">
        <v>1.33</v>
      </c>
      <c r="V73">
        <f t="shared" si="1"/>
        <v>8.66</v>
      </c>
    </row>
    <row r="74" spans="1:22">
      <c r="A74" s="11">
        <v>40733</v>
      </c>
      <c r="B74">
        <v>7</v>
      </c>
      <c r="C74">
        <v>0</v>
      </c>
      <c r="D74">
        <v>0</v>
      </c>
      <c r="E74">
        <v>0.33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0</v>
      </c>
      <c r="P74" s="4">
        <v>0</v>
      </c>
      <c r="Q74" s="4">
        <v>0</v>
      </c>
      <c r="R74" s="4">
        <v>0</v>
      </c>
      <c r="S74" s="12">
        <v>0</v>
      </c>
      <c r="T74" s="3">
        <f t="shared" ref="T74:T137" si="2">SUM(B74:S74)</f>
        <v>7.33</v>
      </c>
      <c r="U74">
        <v>1.33</v>
      </c>
      <c r="V74">
        <f t="shared" ref="V74:V132" si="3">SUM(T74:U74)</f>
        <v>8.66</v>
      </c>
    </row>
    <row r="75" spans="1:22">
      <c r="A75" s="11">
        <v>40734</v>
      </c>
      <c r="B75">
        <v>7</v>
      </c>
      <c r="C75">
        <v>0</v>
      </c>
      <c r="D75">
        <v>0</v>
      </c>
      <c r="E75">
        <v>0.33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0</v>
      </c>
      <c r="P75" s="4">
        <v>0</v>
      </c>
      <c r="Q75" s="4">
        <v>0</v>
      </c>
      <c r="R75" s="4">
        <v>0</v>
      </c>
      <c r="S75" s="12">
        <v>0</v>
      </c>
      <c r="T75" s="3">
        <f t="shared" si="2"/>
        <v>7.33</v>
      </c>
      <c r="U75">
        <v>1.33</v>
      </c>
      <c r="V75">
        <f t="shared" si="3"/>
        <v>8.66</v>
      </c>
    </row>
    <row r="76" spans="1:22">
      <c r="A76" s="11">
        <v>40735</v>
      </c>
      <c r="B76">
        <v>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4">
        <v>0</v>
      </c>
      <c r="P76" s="4">
        <v>0</v>
      </c>
      <c r="Q76" s="4">
        <v>0</v>
      </c>
      <c r="R76" s="4">
        <v>0</v>
      </c>
      <c r="S76" s="12">
        <v>0</v>
      </c>
      <c r="T76" s="3">
        <f t="shared" si="2"/>
        <v>14</v>
      </c>
      <c r="U76">
        <v>2</v>
      </c>
      <c r="V76">
        <f t="shared" si="3"/>
        <v>16</v>
      </c>
    </row>
    <row r="77" spans="1:22">
      <c r="A77" s="11">
        <v>40736</v>
      </c>
      <c r="B77">
        <v>2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0</v>
      </c>
      <c r="P77" s="4">
        <v>0</v>
      </c>
      <c r="Q77" s="4">
        <v>0</v>
      </c>
      <c r="R77" s="4">
        <v>0</v>
      </c>
      <c r="S77" s="12">
        <v>0</v>
      </c>
      <c r="T77" s="3">
        <f t="shared" si="2"/>
        <v>4</v>
      </c>
      <c r="U77">
        <v>2</v>
      </c>
      <c r="V77">
        <f>SUM(T77:U77)</f>
        <v>6</v>
      </c>
    </row>
    <row r="78" spans="1:22">
      <c r="A78" s="11">
        <v>40737</v>
      </c>
      <c r="B78">
        <v>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0</v>
      </c>
      <c r="P78" s="4">
        <v>0</v>
      </c>
      <c r="Q78" s="4">
        <v>0</v>
      </c>
      <c r="R78" s="4">
        <v>2</v>
      </c>
      <c r="S78" s="12">
        <v>0</v>
      </c>
      <c r="T78" s="3">
        <f t="shared" si="2"/>
        <v>8</v>
      </c>
      <c r="U78">
        <v>2</v>
      </c>
      <c r="V78">
        <f>SUM(T78:U78)</f>
        <v>10</v>
      </c>
    </row>
    <row r="79" spans="1:22">
      <c r="A79" s="11">
        <v>40738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0</v>
      </c>
      <c r="P79" s="4">
        <v>0</v>
      </c>
      <c r="Q79" s="4">
        <v>0</v>
      </c>
      <c r="R79" s="4">
        <v>0</v>
      </c>
      <c r="S79" s="12">
        <v>0</v>
      </c>
      <c r="T79" s="3">
        <f t="shared" si="2"/>
        <v>1</v>
      </c>
      <c r="U79">
        <v>0</v>
      </c>
      <c r="V79">
        <f t="shared" si="3"/>
        <v>1</v>
      </c>
    </row>
    <row r="80" spans="1:22">
      <c r="A80" s="11">
        <v>40739</v>
      </c>
      <c r="B80">
        <v>4.66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0.66</v>
      </c>
      <c r="J80">
        <v>0</v>
      </c>
      <c r="K80">
        <v>0</v>
      </c>
      <c r="L80">
        <v>0</v>
      </c>
      <c r="M80">
        <v>0</v>
      </c>
      <c r="N80">
        <v>0</v>
      </c>
      <c r="O80" s="4">
        <v>0</v>
      </c>
      <c r="P80" s="4">
        <v>0</v>
      </c>
      <c r="Q80" s="4">
        <v>0</v>
      </c>
      <c r="R80" s="4">
        <v>0</v>
      </c>
      <c r="S80" s="12">
        <v>0</v>
      </c>
      <c r="T80" s="3">
        <f t="shared" si="2"/>
        <v>5.32</v>
      </c>
      <c r="U80">
        <v>0.33</v>
      </c>
      <c r="V80">
        <f t="shared" si="3"/>
        <v>5.65</v>
      </c>
    </row>
    <row r="81" spans="1:22">
      <c r="A81" s="11">
        <v>40740</v>
      </c>
      <c r="B81">
        <v>4.66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0.66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0</v>
      </c>
      <c r="P81" s="4">
        <v>0</v>
      </c>
      <c r="Q81" s="4">
        <v>0</v>
      </c>
      <c r="R81" s="4">
        <v>0</v>
      </c>
      <c r="S81" s="12">
        <v>0</v>
      </c>
      <c r="T81" s="3">
        <f t="shared" si="2"/>
        <v>5.32</v>
      </c>
      <c r="U81">
        <v>0.33</v>
      </c>
      <c r="V81">
        <f t="shared" si="3"/>
        <v>5.65</v>
      </c>
    </row>
    <row r="82" spans="1:22">
      <c r="A82" s="11">
        <v>40741</v>
      </c>
      <c r="B82">
        <v>4.66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0.66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0</v>
      </c>
      <c r="P82" s="4">
        <v>0</v>
      </c>
      <c r="Q82" s="4">
        <v>0</v>
      </c>
      <c r="R82" s="4">
        <v>0</v>
      </c>
      <c r="S82" s="12">
        <v>0</v>
      </c>
      <c r="T82" s="3">
        <f t="shared" si="2"/>
        <v>5.32</v>
      </c>
      <c r="U82">
        <v>0.33</v>
      </c>
      <c r="V82">
        <f t="shared" si="3"/>
        <v>5.65</v>
      </c>
    </row>
    <row r="83" spans="1:22">
      <c r="A83" s="11">
        <v>40742</v>
      </c>
      <c r="B83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0</v>
      </c>
      <c r="P83" s="4">
        <v>0</v>
      </c>
      <c r="Q83" s="4">
        <v>0</v>
      </c>
      <c r="R83" s="4">
        <v>0</v>
      </c>
      <c r="S83" s="12">
        <v>0</v>
      </c>
      <c r="T83" s="3">
        <f t="shared" si="2"/>
        <v>8</v>
      </c>
      <c r="U83">
        <v>0</v>
      </c>
      <c r="V83">
        <f t="shared" si="3"/>
        <v>8</v>
      </c>
    </row>
    <row r="84" spans="1:22">
      <c r="A84" s="11">
        <v>40743</v>
      </c>
      <c r="B84">
        <v>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 s="4">
        <v>0</v>
      </c>
      <c r="P84" s="4">
        <v>0</v>
      </c>
      <c r="Q84" s="4">
        <v>0</v>
      </c>
      <c r="R84" s="4">
        <v>6</v>
      </c>
      <c r="S84" s="12">
        <v>0</v>
      </c>
      <c r="T84" s="3">
        <f t="shared" si="2"/>
        <v>16</v>
      </c>
      <c r="U84">
        <v>0</v>
      </c>
      <c r="V84">
        <f>SUM(T84:U84)</f>
        <v>16</v>
      </c>
    </row>
    <row r="85" spans="1:22">
      <c r="A85" s="11">
        <v>40744</v>
      </c>
      <c r="B85">
        <v>10</v>
      </c>
      <c r="C85">
        <v>1</v>
      </c>
      <c r="D85">
        <v>0</v>
      </c>
      <c r="E85">
        <v>1</v>
      </c>
      <c r="F85">
        <v>0</v>
      </c>
      <c r="G85">
        <v>0</v>
      </c>
      <c r="H85">
        <v>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4">
        <v>0</v>
      </c>
      <c r="P85" s="4">
        <v>0</v>
      </c>
      <c r="Q85" s="4">
        <v>0</v>
      </c>
      <c r="R85" s="4">
        <v>1</v>
      </c>
      <c r="S85" s="12">
        <v>0</v>
      </c>
      <c r="T85" s="3">
        <f t="shared" si="2"/>
        <v>17</v>
      </c>
      <c r="U85">
        <v>0</v>
      </c>
      <c r="V85">
        <f>SUM(T85:U85)</f>
        <v>17</v>
      </c>
    </row>
    <row r="86" spans="1:22">
      <c r="A86" s="11">
        <v>40745</v>
      </c>
      <c r="B86">
        <v>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0</v>
      </c>
      <c r="P86" s="4">
        <v>0</v>
      </c>
      <c r="Q86" s="4">
        <v>0</v>
      </c>
      <c r="R86" s="4">
        <v>0</v>
      </c>
      <c r="S86" s="12">
        <v>0</v>
      </c>
      <c r="T86" s="3">
        <f t="shared" si="2"/>
        <v>3</v>
      </c>
      <c r="U86">
        <v>0</v>
      </c>
      <c r="V86">
        <f t="shared" si="3"/>
        <v>3</v>
      </c>
    </row>
    <row r="87" spans="1:22">
      <c r="A87" s="11">
        <v>40746</v>
      </c>
      <c r="B87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0.33</v>
      </c>
      <c r="M87">
        <v>0</v>
      </c>
      <c r="N87">
        <v>0</v>
      </c>
      <c r="O87" s="4">
        <v>0</v>
      </c>
      <c r="P87" s="4">
        <v>0</v>
      </c>
      <c r="Q87" s="4">
        <v>0</v>
      </c>
      <c r="R87" s="4">
        <v>0</v>
      </c>
      <c r="S87" s="12">
        <v>0</v>
      </c>
      <c r="T87" s="3">
        <f t="shared" si="2"/>
        <v>3.33</v>
      </c>
      <c r="U87">
        <v>0</v>
      </c>
      <c r="V87">
        <f t="shared" si="3"/>
        <v>3.33</v>
      </c>
    </row>
    <row r="88" spans="1:22">
      <c r="A88" s="11">
        <v>40747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0.33</v>
      </c>
      <c r="M88">
        <v>0</v>
      </c>
      <c r="N88">
        <v>0</v>
      </c>
      <c r="O88" s="4">
        <v>0</v>
      </c>
      <c r="P88" s="4">
        <v>0</v>
      </c>
      <c r="Q88" s="4">
        <v>0</v>
      </c>
      <c r="R88" s="4">
        <v>0</v>
      </c>
      <c r="S88" s="12">
        <v>0</v>
      </c>
      <c r="T88" s="3">
        <f t="shared" si="2"/>
        <v>3.33</v>
      </c>
      <c r="U88">
        <v>0</v>
      </c>
      <c r="V88">
        <f t="shared" si="3"/>
        <v>3.33</v>
      </c>
    </row>
    <row r="89" spans="1:22">
      <c r="A89" s="11">
        <v>40748</v>
      </c>
      <c r="B89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0.33</v>
      </c>
      <c r="M89">
        <v>0</v>
      </c>
      <c r="N89">
        <v>0</v>
      </c>
      <c r="O89" s="4">
        <v>0</v>
      </c>
      <c r="P89" s="4">
        <v>0</v>
      </c>
      <c r="Q89" s="4">
        <v>0</v>
      </c>
      <c r="R89" s="4">
        <v>0</v>
      </c>
      <c r="S89" s="12">
        <v>0</v>
      </c>
      <c r="T89" s="3">
        <f t="shared" si="2"/>
        <v>3.33</v>
      </c>
      <c r="U89">
        <v>0</v>
      </c>
      <c r="V89">
        <f t="shared" si="3"/>
        <v>3.33</v>
      </c>
    </row>
    <row r="90" spans="1:22">
      <c r="A90" s="11">
        <v>40749</v>
      </c>
      <c r="B90">
        <v>6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4">
        <v>0</v>
      </c>
      <c r="P90" s="4">
        <v>0</v>
      </c>
      <c r="Q90" s="4">
        <v>0</v>
      </c>
      <c r="R90" s="4">
        <v>0</v>
      </c>
      <c r="S90" s="12">
        <v>0</v>
      </c>
      <c r="T90" s="3">
        <f t="shared" si="2"/>
        <v>7</v>
      </c>
      <c r="U90">
        <v>1</v>
      </c>
      <c r="V90">
        <f t="shared" si="3"/>
        <v>8</v>
      </c>
    </row>
    <row r="91" spans="1:22">
      <c r="A91" s="11">
        <v>40750</v>
      </c>
      <c r="B91">
        <v>16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0</v>
      </c>
      <c r="P91" s="4">
        <v>0</v>
      </c>
      <c r="Q91" s="4">
        <v>0</v>
      </c>
      <c r="R91" s="4">
        <v>0</v>
      </c>
      <c r="S91" s="12">
        <v>0</v>
      </c>
      <c r="T91" s="3">
        <f t="shared" si="2"/>
        <v>18</v>
      </c>
      <c r="U91">
        <v>4</v>
      </c>
      <c r="V91">
        <f>SUM(T91:U91)</f>
        <v>22</v>
      </c>
    </row>
    <row r="92" spans="1:22">
      <c r="A92" s="11">
        <v>40751</v>
      </c>
      <c r="B92">
        <v>12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 s="4">
        <v>0</v>
      </c>
      <c r="P92" s="4">
        <v>0</v>
      </c>
      <c r="Q92" s="4">
        <v>0</v>
      </c>
      <c r="R92" s="4">
        <v>4</v>
      </c>
      <c r="S92" s="12">
        <v>0</v>
      </c>
      <c r="T92" s="3">
        <f t="shared" si="2"/>
        <v>17</v>
      </c>
      <c r="U92">
        <v>1</v>
      </c>
      <c r="V92">
        <f>SUM(T92:U92)</f>
        <v>18</v>
      </c>
    </row>
    <row r="93" spans="1:22">
      <c r="A93" s="11">
        <v>40752</v>
      </c>
      <c r="B93">
        <v>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3">
        <f t="shared" si="2"/>
        <v>9</v>
      </c>
      <c r="U93">
        <v>0</v>
      </c>
      <c r="V93">
        <f t="shared" si="3"/>
        <v>9</v>
      </c>
    </row>
    <row r="94" spans="1:22">
      <c r="A94" s="11">
        <v>40753</v>
      </c>
      <c r="B94">
        <v>3.66</v>
      </c>
      <c r="C94">
        <v>0.66</v>
      </c>
      <c r="D94">
        <v>0</v>
      </c>
      <c r="E94">
        <v>0</v>
      </c>
      <c r="F94">
        <v>0</v>
      </c>
      <c r="G94">
        <v>0</v>
      </c>
      <c r="H94">
        <v>0</v>
      </c>
      <c r="I94">
        <v>0.33</v>
      </c>
      <c r="J94">
        <v>0</v>
      </c>
      <c r="K94">
        <v>0</v>
      </c>
      <c r="L94">
        <v>0</v>
      </c>
      <c r="M94">
        <v>0</v>
      </c>
      <c r="N9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3">
        <f t="shared" si="2"/>
        <v>4.6500000000000004</v>
      </c>
      <c r="U94">
        <v>0.33</v>
      </c>
      <c r="V94">
        <f t="shared" si="3"/>
        <v>4.9800000000000004</v>
      </c>
    </row>
    <row r="95" spans="1:22">
      <c r="A95" s="11">
        <v>40754</v>
      </c>
      <c r="B95">
        <v>3.66</v>
      </c>
      <c r="C95">
        <v>0.66</v>
      </c>
      <c r="D95">
        <v>0</v>
      </c>
      <c r="E95">
        <v>0</v>
      </c>
      <c r="F95">
        <v>0</v>
      </c>
      <c r="G95">
        <v>0</v>
      </c>
      <c r="H95">
        <v>0</v>
      </c>
      <c r="I95">
        <v>0.33</v>
      </c>
      <c r="J95">
        <v>0</v>
      </c>
      <c r="K95">
        <v>0</v>
      </c>
      <c r="L95">
        <v>0</v>
      </c>
      <c r="M95">
        <v>0</v>
      </c>
      <c r="N95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3">
        <f t="shared" si="2"/>
        <v>4.6500000000000004</v>
      </c>
      <c r="U95">
        <v>0.33</v>
      </c>
      <c r="V95">
        <f t="shared" si="3"/>
        <v>4.9800000000000004</v>
      </c>
    </row>
    <row r="96" spans="1:22">
      <c r="A96" s="11">
        <v>40755</v>
      </c>
      <c r="B96">
        <v>3.66</v>
      </c>
      <c r="C96">
        <v>0.66</v>
      </c>
      <c r="D96">
        <v>0</v>
      </c>
      <c r="E96">
        <v>0</v>
      </c>
      <c r="F96">
        <v>0</v>
      </c>
      <c r="G96">
        <v>0</v>
      </c>
      <c r="H96">
        <v>0</v>
      </c>
      <c r="I96">
        <v>0.33</v>
      </c>
      <c r="J96">
        <v>0</v>
      </c>
      <c r="K96">
        <v>0</v>
      </c>
      <c r="L96">
        <v>0</v>
      </c>
      <c r="M96">
        <v>0</v>
      </c>
      <c r="N96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3">
        <f t="shared" si="2"/>
        <v>4.6500000000000004</v>
      </c>
      <c r="U96">
        <v>0.33</v>
      </c>
      <c r="V96">
        <f t="shared" si="3"/>
        <v>4.9800000000000004</v>
      </c>
    </row>
    <row r="97" spans="1:22">
      <c r="A97" s="11">
        <v>40756</v>
      </c>
      <c r="B97">
        <v>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3">
        <f t="shared" si="2"/>
        <v>5</v>
      </c>
      <c r="U97">
        <v>0</v>
      </c>
      <c r="V97">
        <f t="shared" si="3"/>
        <v>5</v>
      </c>
    </row>
    <row r="98" spans="1:22">
      <c r="A98" s="11">
        <v>40757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3">
        <f t="shared" si="2"/>
        <v>0</v>
      </c>
      <c r="U98">
        <v>0</v>
      </c>
      <c r="V98">
        <f t="shared" si="3"/>
        <v>0</v>
      </c>
    </row>
    <row r="99" spans="1:22">
      <c r="A99" s="11">
        <v>40758</v>
      </c>
      <c r="B99">
        <v>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4">
        <v>0</v>
      </c>
      <c r="J99" s="4">
        <v>0</v>
      </c>
      <c r="K99" s="4">
        <v>0</v>
      </c>
      <c r="L99" s="4">
        <v>0</v>
      </c>
      <c r="M99" s="4">
        <v>1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3">
        <f t="shared" si="2"/>
        <v>7</v>
      </c>
      <c r="U99">
        <v>0</v>
      </c>
      <c r="V99">
        <f t="shared" si="3"/>
        <v>7</v>
      </c>
    </row>
    <row r="100" spans="1:22">
      <c r="A100" s="11">
        <v>40759</v>
      </c>
      <c r="B100">
        <v>5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3">
        <f t="shared" si="2"/>
        <v>6</v>
      </c>
      <c r="U100">
        <v>0</v>
      </c>
      <c r="V100">
        <f t="shared" si="3"/>
        <v>6</v>
      </c>
    </row>
    <row r="101" spans="1:22">
      <c r="A101" s="11">
        <v>40760</v>
      </c>
      <c r="B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4">
        <v>0</v>
      </c>
      <c r="S101" s="1">
        <v>0</v>
      </c>
      <c r="T101" s="3">
        <f t="shared" si="2"/>
        <v>0</v>
      </c>
      <c r="U101">
        <v>0</v>
      </c>
      <c r="V101">
        <f t="shared" si="3"/>
        <v>0</v>
      </c>
    </row>
    <row r="102" spans="1:22">
      <c r="A102" s="11">
        <v>40761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</v>
      </c>
      <c r="P102" s="4">
        <v>0</v>
      </c>
      <c r="Q102" s="1">
        <v>0</v>
      </c>
      <c r="R102" s="4">
        <v>0</v>
      </c>
      <c r="S102" s="1">
        <v>0</v>
      </c>
      <c r="T102" s="3">
        <f t="shared" si="2"/>
        <v>0</v>
      </c>
      <c r="U102">
        <v>0</v>
      </c>
      <c r="V102">
        <f t="shared" si="3"/>
        <v>0</v>
      </c>
    </row>
    <row r="103" spans="1:22">
      <c r="A103" s="11">
        <v>40762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</v>
      </c>
      <c r="P103" s="4">
        <v>0</v>
      </c>
      <c r="Q103" s="1">
        <v>0</v>
      </c>
      <c r="R103" s="4">
        <v>0</v>
      </c>
      <c r="S103" s="1">
        <v>0</v>
      </c>
      <c r="T103" s="3">
        <f t="shared" si="2"/>
        <v>0</v>
      </c>
      <c r="U103">
        <v>0</v>
      </c>
      <c r="V103">
        <f t="shared" si="3"/>
        <v>0</v>
      </c>
    </row>
    <row r="104" spans="1:22">
      <c r="A104" s="11">
        <v>40763</v>
      </c>
      <c r="B104">
        <v>8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>
        <v>0</v>
      </c>
      <c r="Q104" s="4">
        <v>0</v>
      </c>
      <c r="R104" s="4">
        <v>0</v>
      </c>
      <c r="S104" s="12">
        <v>0</v>
      </c>
      <c r="T104" s="3">
        <f t="shared" si="2"/>
        <v>10</v>
      </c>
      <c r="U104">
        <v>0</v>
      </c>
      <c r="V104">
        <f t="shared" si="3"/>
        <v>10</v>
      </c>
    </row>
    <row r="105" spans="1:22">
      <c r="A105" s="11">
        <v>40764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12">
        <v>0</v>
      </c>
      <c r="T105" s="3">
        <f t="shared" si="2"/>
        <v>2</v>
      </c>
      <c r="U105">
        <v>0</v>
      </c>
      <c r="V105">
        <f t="shared" si="3"/>
        <v>2</v>
      </c>
    </row>
    <row r="106" spans="1:22">
      <c r="A106" s="11">
        <v>40765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2">
        <v>0</v>
      </c>
      <c r="T106" s="3">
        <f t="shared" si="2"/>
        <v>1</v>
      </c>
      <c r="U106">
        <v>0</v>
      </c>
      <c r="V106">
        <f t="shared" si="3"/>
        <v>1</v>
      </c>
    </row>
    <row r="107" spans="1:22">
      <c r="A107" s="11">
        <v>40766</v>
      </c>
      <c r="B107">
        <v>3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1</v>
      </c>
      <c r="P107" s="4">
        <v>0</v>
      </c>
      <c r="Q107" s="4">
        <v>0</v>
      </c>
      <c r="R107" s="4">
        <v>0</v>
      </c>
      <c r="S107" s="12">
        <v>0</v>
      </c>
      <c r="T107" s="3">
        <f t="shared" si="2"/>
        <v>4</v>
      </c>
      <c r="U107">
        <v>0</v>
      </c>
      <c r="V107">
        <f t="shared" si="3"/>
        <v>4</v>
      </c>
    </row>
    <row r="108" spans="1:22">
      <c r="A108" s="11">
        <v>40767</v>
      </c>
      <c r="B108">
        <v>2.33</v>
      </c>
      <c r="C108">
        <v>0</v>
      </c>
      <c r="D108">
        <v>0</v>
      </c>
      <c r="E108">
        <v>0</v>
      </c>
      <c r="F108">
        <v>0</v>
      </c>
      <c r="G108">
        <v>0</v>
      </c>
      <c r="H108" s="1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1">
        <v>0</v>
      </c>
      <c r="O108" s="4">
        <v>0</v>
      </c>
      <c r="P108" s="4">
        <v>0</v>
      </c>
      <c r="Q108" s="1">
        <v>0</v>
      </c>
      <c r="R108" s="4">
        <v>0</v>
      </c>
      <c r="S108" s="1">
        <v>0</v>
      </c>
      <c r="T108" s="3">
        <f t="shared" si="2"/>
        <v>2.33</v>
      </c>
      <c r="U108">
        <v>0</v>
      </c>
      <c r="V108">
        <f t="shared" si="3"/>
        <v>2.33</v>
      </c>
    </row>
    <row r="109" spans="1:22">
      <c r="A109" s="11">
        <v>40768</v>
      </c>
      <c r="B109">
        <v>2.33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1">
        <v>0</v>
      </c>
      <c r="O109" s="4">
        <v>0</v>
      </c>
      <c r="P109" s="4">
        <v>0</v>
      </c>
      <c r="Q109" s="1">
        <v>0</v>
      </c>
      <c r="R109" s="4">
        <v>0</v>
      </c>
      <c r="S109" s="1">
        <v>0</v>
      </c>
      <c r="T109" s="3">
        <f t="shared" si="2"/>
        <v>2.33</v>
      </c>
      <c r="U109">
        <v>0</v>
      </c>
      <c r="V109">
        <f t="shared" si="3"/>
        <v>2.33</v>
      </c>
    </row>
    <row r="110" spans="1:22">
      <c r="A110" s="11">
        <v>40769</v>
      </c>
      <c r="B110">
        <v>2.33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1">
        <v>0</v>
      </c>
      <c r="O110" s="4">
        <v>0</v>
      </c>
      <c r="P110" s="4">
        <v>0</v>
      </c>
      <c r="Q110" s="1">
        <v>0</v>
      </c>
      <c r="R110" s="4">
        <v>0</v>
      </c>
      <c r="S110" s="1">
        <v>0</v>
      </c>
      <c r="T110" s="3">
        <f t="shared" si="2"/>
        <v>2.33</v>
      </c>
      <c r="U110">
        <v>0</v>
      </c>
      <c r="V110">
        <f t="shared" si="3"/>
        <v>2.33</v>
      </c>
    </row>
    <row r="111" spans="1:22">
      <c r="A111" s="11">
        <v>40770</v>
      </c>
      <c r="B111">
        <v>9</v>
      </c>
      <c r="C111">
        <v>0</v>
      </c>
      <c r="D111">
        <v>0</v>
      </c>
      <c r="E111">
        <v>0</v>
      </c>
      <c r="F111">
        <v>0</v>
      </c>
      <c r="G111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2">
        <v>0</v>
      </c>
      <c r="T111" s="3">
        <f t="shared" si="2"/>
        <v>9</v>
      </c>
      <c r="U111">
        <v>0</v>
      </c>
      <c r="V111">
        <f t="shared" si="3"/>
        <v>9</v>
      </c>
    </row>
    <row r="112" spans="1:22">
      <c r="A112" s="11">
        <v>40771</v>
      </c>
      <c r="B112">
        <v>5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3">
        <f t="shared" si="2"/>
        <v>6</v>
      </c>
      <c r="U112">
        <v>0</v>
      </c>
      <c r="V112">
        <f t="shared" si="3"/>
        <v>6</v>
      </c>
    </row>
    <row r="113" spans="1:22">
      <c r="A113" s="11">
        <v>40772</v>
      </c>
      <c r="B113">
        <v>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3">
        <f t="shared" si="2"/>
        <v>7</v>
      </c>
      <c r="U113">
        <v>0</v>
      </c>
      <c r="V113">
        <f t="shared" si="3"/>
        <v>7</v>
      </c>
    </row>
    <row r="114" spans="1:22">
      <c r="A114" s="11">
        <v>40773</v>
      </c>
      <c r="B114">
        <v>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3">
        <f t="shared" si="2"/>
        <v>12</v>
      </c>
      <c r="U114">
        <v>0</v>
      </c>
      <c r="V114">
        <f t="shared" si="3"/>
        <v>12</v>
      </c>
    </row>
    <row r="115" spans="1:22">
      <c r="A115" s="11">
        <v>40774</v>
      </c>
      <c r="B115">
        <v>0.67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0.67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0.67</v>
      </c>
      <c r="P115">
        <v>0</v>
      </c>
      <c r="Q115">
        <v>0</v>
      </c>
      <c r="R115">
        <v>0</v>
      </c>
      <c r="S115">
        <v>0</v>
      </c>
      <c r="T115" s="3">
        <f t="shared" si="2"/>
        <v>2.0100000000000002</v>
      </c>
      <c r="U115">
        <v>0.33</v>
      </c>
      <c r="V115">
        <f t="shared" si="3"/>
        <v>2.3400000000000003</v>
      </c>
    </row>
    <row r="116" spans="1:22">
      <c r="A116" s="11">
        <v>40775</v>
      </c>
      <c r="B116">
        <v>0.67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0.67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0.67</v>
      </c>
      <c r="P116">
        <v>0</v>
      </c>
      <c r="Q116">
        <v>0</v>
      </c>
      <c r="R116">
        <v>0</v>
      </c>
      <c r="S116">
        <v>0</v>
      </c>
      <c r="T116" s="3">
        <f t="shared" si="2"/>
        <v>2.0100000000000002</v>
      </c>
      <c r="U116">
        <v>0.33</v>
      </c>
      <c r="V116">
        <f t="shared" si="3"/>
        <v>2.3400000000000003</v>
      </c>
    </row>
    <row r="117" spans="1:22">
      <c r="A117" s="11">
        <v>40776</v>
      </c>
      <c r="B117">
        <v>0.67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0.67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0.67</v>
      </c>
      <c r="P117">
        <v>0</v>
      </c>
      <c r="Q117">
        <v>0</v>
      </c>
      <c r="R117">
        <v>0</v>
      </c>
      <c r="S117">
        <v>0</v>
      </c>
      <c r="T117" s="3">
        <f t="shared" si="2"/>
        <v>2.0100000000000002</v>
      </c>
      <c r="U117">
        <v>0.33</v>
      </c>
      <c r="V117">
        <f t="shared" si="3"/>
        <v>2.3400000000000003</v>
      </c>
    </row>
    <row r="118" spans="1:22">
      <c r="A118" s="11">
        <v>40777</v>
      </c>
      <c r="B118">
        <v>5</v>
      </c>
      <c r="C118">
        <v>0</v>
      </c>
      <c r="D118">
        <v>0</v>
      </c>
      <c r="E118">
        <v>1</v>
      </c>
      <c r="F118">
        <v>0</v>
      </c>
      <c r="G118">
        <v>0</v>
      </c>
      <c r="H118" s="12">
        <v>0</v>
      </c>
      <c r="I118" s="4">
        <v>3</v>
      </c>
      <c r="J118" s="4">
        <v>0</v>
      </c>
      <c r="K118" s="4">
        <v>0</v>
      </c>
      <c r="L118" s="4">
        <v>0</v>
      </c>
      <c r="M118" s="4">
        <v>0</v>
      </c>
      <c r="N118" s="12">
        <v>0</v>
      </c>
      <c r="O118" s="4">
        <v>0</v>
      </c>
      <c r="P118" s="4">
        <v>0</v>
      </c>
      <c r="Q118" s="12">
        <v>0</v>
      </c>
      <c r="R118" s="4">
        <v>0</v>
      </c>
      <c r="S118" s="12">
        <v>0</v>
      </c>
      <c r="T118" s="3">
        <f t="shared" si="2"/>
        <v>9</v>
      </c>
      <c r="U118">
        <v>0</v>
      </c>
      <c r="V118">
        <f t="shared" si="3"/>
        <v>9</v>
      </c>
    </row>
    <row r="119" spans="1:22">
      <c r="A119" s="11">
        <v>40778</v>
      </c>
      <c r="B119">
        <v>8</v>
      </c>
      <c r="C119">
        <v>0</v>
      </c>
      <c r="D119">
        <v>0</v>
      </c>
      <c r="E119">
        <v>0</v>
      </c>
      <c r="F119">
        <v>0</v>
      </c>
      <c r="G119">
        <v>0</v>
      </c>
      <c r="H119" s="12">
        <v>0</v>
      </c>
      <c r="I119" s="4">
        <v>3</v>
      </c>
      <c r="J119" s="4">
        <v>0</v>
      </c>
      <c r="K119" s="4">
        <v>0</v>
      </c>
      <c r="L119" s="4">
        <v>0</v>
      </c>
      <c r="M119" s="4">
        <v>0</v>
      </c>
      <c r="N119" s="12">
        <v>0</v>
      </c>
      <c r="O119" s="4">
        <v>5</v>
      </c>
      <c r="P119" s="4">
        <v>0</v>
      </c>
      <c r="Q119" s="12">
        <v>0</v>
      </c>
      <c r="R119" s="4">
        <v>0</v>
      </c>
      <c r="S119" s="12">
        <v>0</v>
      </c>
      <c r="T119" s="3">
        <f t="shared" si="2"/>
        <v>16</v>
      </c>
      <c r="U119">
        <v>0</v>
      </c>
      <c r="V119">
        <f>SUM(T119:U119)</f>
        <v>16</v>
      </c>
    </row>
    <row r="120" spans="1:22">
      <c r="A120" s="11">
        <v>40779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2</v>
      </c>
      <c r="P120" s="4">
        <v>0</v>
      </c>
      <c r="Q120" s="4">
        <v>0</v>
      </c>
      <c r="R120" s="4">
        <v>0</v>
      </c>
      <c r="S120" s="12">
        <v>0</v>
      </c>
      <c r="T120" s="3">
        <f t="shared" si="2"/>
        <v>3</v>
      </c>
      <c r="U120">
        <v>0</v>
      </c>
      <c r="V120">
        <f>SUM(T120:U120)</f>
        <v>3</v>
      </c>
    </row>
    <row r="121" spans="1:22">
      <c r="A121" s="11">
        <v>40780</v>
      </c>
      <c r="B121">
        <v>2</v>
      </c>
      <c r="C121">
        <v>1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5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6</v>
      </c>
      <c r="P121" s="4">
        <v>0</v>
      </c>
      <c r="Q121" s="4">
        <v>0</v>
      </c>
      <c r="R121" s="4">
        <v>0</v>
      </c>
      <c r="S121" s="12">
        <v>0</v>
      </c>
      <c r="T121" s="3">
        <f t="shared" si="2"/>
        <v>14</v>
      </c>
      <c r="U121">
        <v>0</v>
      </c>
      <c r="V121">
        <f t="shared" si="3"/>
        <v>14</v>
      </c>
    </row>
    <row r="122" spans="1:22">
      <c r="A122" s="11">
        <v>40781</v>
      </c>
      <c r="B122">
        <v>1.66</v>
      </c>
      <c r="C122">
        <v>0</v>
      </c>
      <c r="D122">
        <v>0</v>
      </c>
      <c r="E122">
        <v>0</v>
      </c>
      <c r="F122">
        <v>0</v>
      </c>
      <c r="G122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1</v>
      </c>
      <c r="P122" s="4">
        <v>0</v>
      </c>
      <c r="Q122" s="4">
        <v>0</v>
      </c>
      <c r="R122" s="4">
        <v>0</v>
      </c>
      <c r="S122" s="12">
        <v>0</v>
      </c>
      <c r="T122" s="3">
        <f t="shared" si="2"/>
        <v>2.66</v>
      </c>
      <c r="U122">
        <v>0</v>
      </c>
      <c r="V122">
        <f t="shared" si="3"/>
        <v>2.66</v>
      </c>
    </row>
    <row r="123" spans="1:22">
      <c r="A123" s="11">
        <v>40782</v>
      </c>
      <c r="B123">
        <v>1.66</v>
      </c>
      <c r="C123">
        <v>0</v>
      </c>
      <c r="D123">
        <v>0</v>
      </c>
      <c r="E123">
        <v>0</v>
      </c>
      <c r="F123">
        <v>0</v>
      </c>
      <c r="G123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0</v>
      </c>
      <c r="Q123" s="4">
        <v>0</v>
      </c>
      <c r="R123" s="4">
        <v>0</v>
      </c>
      <c r="S123" s="12">
        <v>0</v>
      </c>
      <c r="T123" s="3">
        <f t="shared" si="2"/>
        <v>2.66</v>
      </c>
      <c r="U123">
        <v>0</v>
      </c>
      <c r="V123">
        <f>SUM(T123:U123)</f>
        <v>2.66</v>
      </c>
    </row>
    <row r="124" spans="1:22">
      <c r="A124" s="11">
        <v>40783</v>
      </c>
      <c r="B124">
        <v>1.66</v>
      </c>
      <c r="C124">
        <v>0</v>
      </c>
      <c r="D124">
        <v>0</v>
      </c>
      <c r="E124">
        <v>0</v>
      </c>
      <c r="F124">
        <v>0</v>
      </c>
      <c r="G12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0</v>
      </c>
      <c r="S124" s="12">
        <v>0</v>
      </c>
      <c r="T124" s="3">
        <f t="shared" si="2"/>
        <v>2.66</v>
      </c>
      <c r="U124">
        <v>0</v>
      </c>
      <c r="V124">
        <f t="shared" si="3"/>
        <v>2.66</v>
      </c>
    </row>
    <row r="125" spans="1:22">
      <c r="A125" s="11">
        <v>40784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12">
        <v>0</v>
      </c>
      <c r="T125" s="3">
        <f t="shared" si="2"/>
        <v>1</v>
      </c>
      <c r="U125">
        <v>0</v>
      </c>
      <c r="V125">
        <f t="shared" si="3"/>
        <v>1</v>
      </c>
    </row>
    <row r="126" spans="1:2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0</v>
      </c>
      <c r="S126" s="12">
        <v>0</v>
      </c>
      <c r="T126" s="3">
        <f t="shared" si="2"/>
        <v>1</v>
      </c>
      <c r="U126">
        <v>0</v>
      </c>
      <c r="V126">
        <f>SUM(T126:U126)</f>
        <v>1</v>
      </c>
    </row>
    <row r="127" spans="1:22">
      <c r="A127" s="11">
        <v>40786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0</v>
      </c>
      <c r="Q127" s="4">
        <v>0</v>
      </c>
      <c r="R127" s="4">
        <v>0</v>
      </c>
      <c r="S127" s="12">
        <v>0</v>
      </c>
      <c r="T127" s="3">
        <f t="shared" si="2"/>
        <v>4</v>
      </c>
      <c r="U127">
        <v>1</v>
      </c>
      <c r="V127">
        <f>SUM(T127:U127)</f>
        <v>5</v>
      </c>
    </row>
    <row r="128" spans="1:22">
      <c r="A128" s="11">
        <v>40787</v>
      </c>
      <c r="B128">
        <v>4</v>
      </c>
      <c r="C128">
        <v>0</v>
      </c>
      <c r="D128">
        <v>0</v>
      </c>
      <c r="E128">
        <v>1</v>
      </c>
      <c r="F128">
        <v>0</v>
      </c>
      <c r="G128">
        <v>0</v>
      </c>
      <c r="H128" s="4">
        <v>0</v>
      </c>
      <c r="I128" s="4">
        <v>3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12">
        <v>0</v>
      </c>
      <c r="T128" s="3">
        <f t="shared" si="2"/>
        <v>8</v>
      </c>
      <c r="U128">
        <v>0</v>
      </c>
      <c r="V128">
        <f>SUM(T128:U128)</f>
        <v>8</v>
      </c>
    </row>
    <row r="129" spans="1:22">
      <c r="A129" s="11">
        <v>40788</v>
      </c>
      <c r="B129">
        <v>0.25</v>
      </c>
      <c r="C129">
        <v>0.25</v>
      </c>
      <c r="D129">
        <v>0</v>
      </c>
      <c r="E129">
        <v>0</v>
      </c>
      <c r="F129">
        <v>0</v>
      </c>
      <c r="G129">
        <v>0</v>
      </c>
      <c r="H129" s="4">
        <v>0</v>
      </c>
      <c r="I129" s="4">
        <v>0.25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0.25</v>
      </c>
      <c r="P129" s="4">
        <v>0</v>
      </c>
      <c r="Q129" s="4">
        <v>0</v>
      </c>
      <c r="R129" s="4">
        <v>0</v>
      </c>
      <c r="S129" s="12">
        <v>0</v>
      </c>
      <c r="T129" s="3">
        <f t="shared" si="2"/>
        <v>1</v>
      </c>
      <c r="U129">
        <v>0.25</v>
      </c>
      <c r="V129">
        <f t="shared" si="3"/>
        <v>1.25</v>
      </c>
    </row>
    <row r="130" spans="1:22">
      <c r="A130" s="11">
        <v>40789</v>
      </c>
      <c r="B130">
        <v>0.25</v>
      </c>
      <c r="C130">
        <v>0.25</v>
      </c>
      <c r="D130">
        <v>0</v>
      </c>
      <c r="E130">
        <v>0</v>
      </c>
      <c r="F130">
        <v>0</v>
      </c>
      <c r="G130">
        <v>0</v>
      </c>
      <c r="H130" s="4">
        <v>0</v>
      </c>
      <c r="I130" s="4">
        <v>0.25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0.25</v>
      </c>
      <c r="P130" s="4">
        <v>0</v>
      </c>
      <c r="Q130" s="4">
        <v>0</v>
      </c>
      <c r="R130" s="4">
        <v>0</v>
      </c>
      <c r="S130" s="12">
        <v>0</v>
      </c>
      <c r="T130" s="3">
        <f t="shared" si="2"/>
        <v>1</v>
      </c>
      <c r="U130">
        <v>0.25</v>
      </c>
      <c r="V130">
        <f t="shared" si="3"/>
        <v>1.25</v>
      </c>
    </row>
    <row r="131" spans="1:22">
      <c r="A131" s="11">
        <v>40790</v>
      </c>
      <c r="B131">
        <v>0.25</v>
      </c>
      <c r="C131">
        <v>0.25</v>
      </c>
      <c r="D131">
        <v>0</v>
      </c>
      <c r="E131">
        <v>0</v>
      </c>
      <c r="F131">
        <v>0</v>
      </c>
      <c r="G131">
        <v>0</v>
      </c>
      <c r="H131" s="4">
        <v>0</v>
      </c>
      <c r="I131" s="4">
        <v>0.25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0.25</v>
      </c>
      <c r="P131" s="4">
        <v>0</v>
      </c>
      <c r="Q131" s="4">
        <v>0</v>
      </c>
      <c r="R131" s="4">
        <v>0</v>
      </c>
      <c r="S131" s="12">
        <v>0</v>
      </c>
      <c r="T131" s="3">
        <f t="shared" si="2"/>
        <v>1</v>
      </c>
      <c r="U131">
        <v>0.25</v>
      </c>
      <c r="V131">
        <f t="shared" si="3"/>
        <v>1.25</v>
      </c>
    </row>
    <row r="132" spans="1:22">
      <c r="A132" s="11">
        <v>40791</v>
      </c>
      <c r="B132">
        <v>0.25</v>
      </c>
      <c r="C132">
        <v>0.25</v>
      </c>
      <c r="D132">
        <v>0</v>
      </c>
      <c r="E132">
        <v>0</v>
      </c>
      <c r="F132">
        <v>0</v>
      </c>
      <c r="G132">
        <v>0</v>
      </c>
      <c r="H132" s="4">
        <v>0</v>
      </c>
      <c r="I132" s="4">
        <v>0.25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0.25</v>
      </c>
      <c r="P132" s="4">
        <v>0</v>
      </c>
      <c r="Q132" s="4">
        <v>0</v>
      </c>
      <c r="R132" s="4">
        <v>0</v>
      </c>
      <c r="S132" s="12">
        <v>0</v>
      </c>
      <c r="T132" s="3">
        <f t="shared" si="2"/>
        <v>1</v>
      </c>
      <c r="U132">
        <v>0.25</v>
      </c>
      <c r="V132">
        <f t="shared" si="3"/>
        <v>1.25</v>
      </c>
    </row>
    <row r="133" spans="1:22">
      <c r="A133" s="11">
        <v>40792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  <c r="P133" s="4">
        <v>0</v>
      </c>
      <c r="Q133" s="4">
        <v>0</v>
      </c>
      <c r="R133" s="4">
        <v>0</v>
      </c>
      <c r="S133" s="12">
        <v>0</v>
      </c>
      <c r="T133" s="3">
        <f t="shared" si="2"/>
        <v>1</v>
      </c>
      <c r="U133">
        <v>1</v>
      </c>
      <c r="V133">
        <f t="shared" ref="V133:V139" si="4">SUM(T133:U133)</f>
        <v>2</v>
      </c>
    </row>
    <row r="134" spans="1:22">
      <c r="A134" s="11">
        <v>40793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12">
        <v>0</v>
      </c>
      <c r="T134" s="3">
        <f t="shared" si="2"/>
        <v>1</v>
      </c>
      <c r="U134">
        <v>0</v>
      </c>
      <c r="V134">
        <f t="shared" si="4"/>
        <v>1</v>
      </c>
    </row>
    <row r="135" spans="1:22">
      <c r="A135" s="11">
        <v>40794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3">
        <f t="shared" si="2"/>
        <v>0</v>
      </c>
      <c r="U135">
        <v>0</v>
      </c>
      <c r="V135">
        <f t="shared" si="4"/>
        <v>0</v>
      </c>
    </row>
    <row r="136" spans="1:22">
      <c r="A136" s="11">
        <v>40795</v>
      </c>
      <c r="B136">
        <v>0.33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0.33</v>
      </c>
      <c r="P136">
        <v>0</v>
      </c>
      <c r="Q136">
        <v>0</v>
      </c>
      <c r="R136">
        <v>0</v>
      </c>
      <c r="S136">
        <v>0</v>
      </c>
      <c r="T136" s="3">
        <f t="shared" si="2"/>
        <v>0.66</v>
      </c>
      <c r="U136">
        <v>0</v>
      </c>
      <c r="V136">
        <f t="shared" si="4"/>
        <v>0.66</v>
      </c>
    </row>
    <row r="137" spans="1:22">
      <c r="A137" s="11">
        <v>40796</v>
      </c>
      <c r="B137">
        <v>0.33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0.33</v>
      </c>
      <c r="P137">
        <v>0</v>
      </c>
      <c r="Q137">
        <v>0</v>
      </c>
      <c r="R137">
        <v>0</v>
      </c>
      <c r="S137">
        <v>0</v>
      </c>
      <c r="T137" s="3">
        <f t="shared" si="2"/>
        <v>0.66</v>
      </c>
      <c r="U137">
        <v>0</v>
      </c>
      <c r="V137">
        <f t="shared" si="4"/>
        <v>0.66</v>
      </c>
    </row>
    <row r="138" spans="1:22">
      <c r="A138" s="11">
        <v>40797</v>
      </c>
      <c r="B138">
        <v>0.33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0.33</v>
      </c>
      <c r="P138">
        <v>0</v>
      </c>
      <c r="Q138">
        <v>0</v>
      </c>
      <c r="R138">
        <v>0</v>
      </c>
      <c r="S138">
        <v>0</v>
      </c>
      <c r="T138" s="3">
        <f t="shared" ref="T138:T152" si="5">SUM(B138:S138)</f>
        <v>0.66</v>
      </c>
      <c r="U138">
        <v>0</v>
      </c>
      <c r="V138">
        <f t="shared" si="4"/>
        <v>0.66</v>
      </c>
    </row>
    <row r="139" spans="1:22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3">
        <f t="shared" si="5"/>
        <v>0</v>
      </c>
      <c r="U139">
        <v>0</v>
      </c>
      <c r="V139">
        <f t="shared" si="4"/>
        <v>0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3">
        <f t="shared" si="5"/>
        <v>0</v>
      </c>
      <c r="U140">
        <v>0</v>
      </c>
      <c r="V140">
        <f t="shared" ref="V140:V146" si="6">SUM(T140:U140)</f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3">
        <f t="shared" si="5"/>
        <v>0</v>
      </c>
      <c r="U141">
        <v>0</v>
      </c>
      <c r="V141">
        <f t="shared" si="6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3">
        <f t="shared" si="5"/>
        <v>0</v>
      </c>
      <c r="U142">
        <v>0</v>
      </c>
      <c r="V142">
        <f t="shared" si="6"/>
        <v>0</v>
      </c>
    </row>
    <row r="143" spans="1:22">
      <c r="A143" s="11">
        <v>40802</v>
      </c>
      <c r="B143"/>
      <c r="I143"/>
      <c r="O143"/>
      <c r="R143"/>
      <c r="T143" s="3">
        <f t="shared" si="5"/>
        <v>0</v>
      </c>
      <c r="U143">
        <v>0</v>
      </c>
      <c r="V143">
        <f t="shared" si="6"/>
        <v>0</v>
      </c>
    </row>
    <row r="144" spans="1:22">
      <c r="A144" s="11">
        <v>40803</v>
      </c>
      <c r="B144"/>
      <c r="H144" s="12"/>
      <c r="I144" s="4"/>
      <c r="J144" s="4"/>
      <c r="K144" s="4"/>
      <c r="L144" s="4"/>
      <c r="M144" s="4"/>
      <c r="N144" s="12"/>
      <c r="O144" s="4"/>
      <c r="P144" s="4"/>
      <c r="Q144" s="12"/>
      <c r="R144" s="4"/>
      <c r="S144" s="12"/>
      <c r="T144" s="3">
        <f t="shared" si="5"/>
        <v>0</v>
      </c>
      <c r="U144">
        <v>0</v>
      </c>
      <c r="V144">
        <f t="shared" si="6"/>
        <v>0</v>
      </c>
    </row>
    <row r="145" spans="1:22">
      <c r="A145" s="11">
        <v>40804</v>
      </c>
      <c r="B145"/>
      <c r="H145" s="12"/>
      <c r="I145" s="4"/>
      <c r="J145" s="4"/>
      <c r="K145" s="4"/>
      <c r="L145" s="4"/>
      <c r="M145" s="4"/>
      <c r="N145" s="12"/>
      <c r="O145" s="4"/>
      <c r="P145" s="4"/>
      <c r="Q145" s="12"/>
      <c r="R145" s="4"/>
      <c r="S145" s="12"/>
      <c r="T145" s="3">
        <f t="shared" si="5"/>
        <v>0</v>
      </c>
      <c r="U145">
        <v>0</v>
      </c>
      <c r="V145">
        <f t="shared" si="6"/>
        <v>0</v>
      </c>
    </row>
    <row r="146" spans="1:22">
      <c r="A146" s="11">
        <v>40805</v>
      </c>
      <c r="B146"/>
      <c r="H146" s="12"/>
      <c r="I146" s="4"/>
      <c r="J146" s="4"/>
      <c r="K146" s="4"/>
      <c r="L146" s="4"/>
      <c r="M146" s="4"/>
      <c r="N146" s="12"/>
      <c r="O146" s="4"/>
      <c r="P146" s="4"/>
      <c r="Q146" s="12"/>
      <c r="R146" s="4"/>
      <c r="S146" s="12"/>
      <c r="T146" s="3">
        <f t="shared" si="5"/>
        <v>0</v>
      </c>
      <c r="U146">
        <v>0</v>
      </c>
      <c r="V146">
        <f t="shared" si="6"/>
        <v>0</v>
      </c>
    </row>
    <row r="147" spans="1:22">
      <c r="A147" s="11">
        <v>40806</v>
      </c>
      <c r="B147"/>
      <c r="H147" s="12"/>
      <c r="I147" s="4"/>
      <c r="J147" s="4"/>
      <c r="K147" s="4"/>
      <c r="L147" s="4"/>
      <c r="M147" s="4"/>
      <c r="N147" s="12"/>
      <c r="O147" s="4"/>
      <c r="P147" s="4"/>
      <c r="Q147" s="12"/>
      <c r="R147" s="4"/>
      <c r="S147" s="12"/>
      <c r="T147" s="3">
        <f t="shared" si="5"/>
        <v>0</v>
      </c>
      <c r="U147">
        <v>0</v>
      </c>
      <c r="V147">
        <f t="shared" ref="V147:V152" si="7">SUM(T147:U147)</f>
        <v>0</v>
      </c>
    </row>
    <row r="148" spans="1:22">
      <c r="A148" s="11">
        <v>40807</v>
      </c>
      <c r="B148"/>
      <c r="H148" s="12"/>
      <c r="I148" s="4"/>
      <c r="J148" s="4"/>
      <c r="K148" s="4"/>
      <c r="L148" s="4"/>
      <c r="M148" s="4"/>
      <c r="N148" s="12"/>
      <c r="O148" s="4"/>
      <c r="P148" s="4"/>
      <c r="Q148" s="12"/>
      <c r="R148" s="4"/>
      <c r="S148" s="12"/>
      <c r="T148" s="3">
        <f t="shared" si="5"/>
        <v>0</v>
      </c>
      <c r="U148">
        <v>0</v>
      </c>
      <c r="V148">
        <f t="shared" si="7"/>
        <v>0</v>
      </c>
    </row>
    <row r="149" spans="1:22">
      <c r="A149" s="11">
        <v>40808</v>
      </c>
      <c r="B149"/>
      <c r="H149" s="12"/>
      <c r="I149" s="4"/>
      <c r="J149" s="4"/>
      <c r="K149" s="4"/>
      <c r="L149" s="4"/>
      <c r="M149" s="4"/>
      <c r="N149" s="12"/>
      <c r="O149" s="4"/>
      <c r="P149" s="4"/>
      <c r="Q149" s="12"/>
      <c r="R149" s="4"/>
      <c r="S149" s="12"/>
      <c r="T149" s="3">
        <f t="shared" si="5"/>
        <v>0</v>
      </c>
      <c r="U149">
        <v>0</v>
      </c>
      <c r="V149">
        <f t="shared" si="7"/>
        <v>0</v>
      </c>
    </row>
    <row r="150" spans="1:22">
      <c r="A150" s="11">
        <v>40809</v>
      </c>
      <c r="B150"/>
      <c r="H150" s="12"/>
      <c r="I150" s="4"/>
      <c r="J150" s="4"/>
      <c r="K150" s="4"/>
      <c r="L150" s="4"/>
      <c r="M150" s="4"/>
      <c r="N150" s="12"/>
      <c r="O150" s="4"/>
      <c r="P150" s="4"/>
      <c r="Q150" s="12"/>
      <c r="R150" s="4"/>
      <c r="S150" s="12"/>
      <c r="T150" s="3">
        <f t="shared" si="5"/>
        <v>0</v>
      </c>
      <c r="U150">
        <v>0</v>
      </c>
      <c r="V150">
        <f t="shared" si="7"/>
        <v>0</v>
      </c>
    </row>
    <row r="151" spans="1:22">
      <c r="A151" s="11">
        <v>40810</v>
      </c>
      <c r="B151"/>
      <c r="H151" s="12"/>
      <c r="I151" s="4"/>
      <c r="J151" s="4"/>
      <c r="K151" s="4"/>
      <c r="L151" s="4"/>
      <c r="M151" s="4"/>
      <c r="N151" s="12"/>
      <c r="O151" s="4"/>
      <c r="P151" s="4"/>
      <c r="Q151" s="12"/>
      <c r="R151" s="4"/>
      <c r="S151" s="12"/>
      <c r="T151" s="3">
        <f t="shared" si="5"/>
        <v>0</v>
      </c>
      <c r="U151">
        <v>0</v>
      </c>
      <c r="V151">
        <f t="shared" si="7"/>
        <v>0</v>
      </c>
    </row>
    <row r="152" spans="1:22">
      <c r="A152" s="11">
        <v>40811</v>
      </c>
      <c r="B152"/>
      <c r="H152" s="12"/>
      <c r="I152" s="4"/>
      <c r="J152" s="4"/>
      <c r="K152" s="4"/>
      <c r="L152" s="4"/>
      <c r="M152" s="4"/>
      <c r="N152" s="12"/>
      <c r="O152" s="4"/>
      <c r="P152" s="4"/>
      <c r="Q152" s="12"/>
      <c r="R152" s="4"/>
      <c r="S152" s="12"/>
      <c r="T152" s="3">
        <f t="shared" si="5"/>
        <v>0</v>
      </c>
      <c r="U152">
        <v>0</v>
      </c>
      <c r="V152">
        <f t="shared" si="7"/>
        <v>0</v>
      </c>
    </row>
    <row r="153" spans="1:22">
      <c r="A153" s="5" t="s">
        <v>30</v>
      </c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SUM(B9:B132)</f>
        <v>387.93000000000018</v>
      </c>
      <c r="C155">
        <f t="shared" ref="C155:U155" si="8">SUM(C9:C132)</f>
        <v>15.97</v>
      </c>
      <c r="D155">
        <f t="shared" si="8"/>
        <v>0</v>
      </c>
      <c r="E155">
        <f t="shared" si="8"/>
        <v>8.99</v>
      </c>
      <c r="F155">
        <f t="shared" si="8"/>
        <v>4</v>
      </c>
      <c r="G155">
        <f t="shared" si="8"/>
        <v>0</v>
      </c>
      <c r="H155">
        <f t="shared" si="8"/>
        <v>4</v>
      </c>
      <c r="I155">
        <f t="shared" si="8"/>
        <v>31.980000000000004</v>
      </c>
      <c r="J155">
        <f t="shared" si="8"/>
        <v>0</v>
      </c>
      <c r="K155">
        <f t="shared" si="8"/>
        <v>0</v>
      </c>
      <c r="L155">
        <f t="shared" si="8"/>
        <v>4.9800000000000004</v>
      </c>
      <c r="M155">
        <f t="shared" si="8"/>
        <v>3</v>
      </c>
      <c r="N155">
        <f t="shared" si="8"/>
        <v>0</v>
      </c>
      <c r="O155">
        <f t="shared" si="8"/>
        <v>69.010000000000005</v>
      </c>
      <c r="P155">
        <f t="shared" si="8"/>
        <v>0</v>
      </c>
      <c r="Q155">
        <f t="shared" si="8"/>
        <v>0</v>
      </c>
      <c r="R155">
        <f t="shared" si="8"/>
        <v>18</v>
      </c>
      <c r="S155">
        <f t="shared" si="8"/>
        <v>0</v>
      </c>
      <c r="T155">
        <f t="shared" si="8"/>
        <v>547.85999999999979</v>
      </c>
      <c r="U155">
        <f t="shared" si="8"/>
        <v>87.979999999999976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629.81999999999994</v>
      </c>
    </row>
  </sheetData>
  <mergeCells count="18">
    <mergeCell ref="V163:V164"/>
    <mergeCell ref="T7:T8"/>
    <mergeCell ref="V7:V8"/>
    <mergeCell ref="B153:H153"/>
    <mergeCell ref="I153:N153"/>
    <mergeCell ref="E3:F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176"/>
  <sheetViews>
    <sheetView workbookViewId="0">
      <pane ySplit="1" topLeftCell="A102" activePane="bottomLeft" state="frozen"/>
      <selection pane="bottomLeft" activeCell="I132" sqref="I132"/>
    </sheetView>
  </sheetViews>
  <sheetFormatPr defaultRowHeight="12.75"/>
  <cols>
    <col min="2" max="2" width="8.42578125" customWidth="1"/>
    <col min="3" max="3" width="10.85546875" customWidth="1"/>
    <col min="5" max="5" width="11.28515625" bestFit="1" customWidth="1"/>
    <col min="7" max="7" width="13.7109375" customWidth="1"/>
    <col min="8" max="8" width="9.140625" customWidth="1"/>
    <col min="9" max="9" width="19.28515625" bestFit="1" customWidth="1"/>
    <col min="10" max="10" width="9.5703125" customWidth="1"/>
    <col min="11" max="11" width="11.42578125" style="18" bestFit="1" customWidth="1"/>
  </cols>
  <sheetData>
    <row r="1" spans="1:14">
      <c r="A1" s="62" t="s">
        <v>22</v>
      </c>
      <c r="C1" s="62" t="s">
        <v>23</v>
      </c>
      <c r="D1" s="62"/>
      <c r="E1" s="62" t="s">
        <v>24</v>
      </c>
      <c r="F1" s="66"/>
      <c r="G1" s="65" t="s">
        <v>25</v>
      </c>
      <c r="H1" s="66"/>
      <c r="I1" s="62" t="s">
        <v>26</v>
      </c>
      <c r="J1" s="62"/>
      <c r="K1" s="16" t="s">
        <v>27</v>
      </c>
      <c r="L1" s="68" t="s">
        <v>28</v>
      </c>
      <c r="M1" s="68"/>
      <c r="N1" s="65" t="s">
        <v>29</v>
      </c>
    </row>
    <row r="2" spans="1:14">
      <c r="A2" s="5">
        <v>40312</v>
      </c>
      <c r="K2" s="17" t="e">
        <f>I2/G2</f>
        <v>#DIV/0!</v>
      </c>
    </row>
    <row r="3" spans="1:14">
      <c r="A3" s="5">
        <v>40313</v>
      </c>
      <c r="K3" s="17" t="e">
        <f t="shared" ref="K3:K66" si="0">I3/G3</f>
        <v>#DIV/0!</v>
      </c>
    </row>
    <row r="4" spans="1:14">
      <c r="A4" s="5">
        <v>40314</v>
      </c>
      <c r="K4" s="17" t="e">
        <f t="shared" si="0"/>
        <v>#DIV/0!</v>
      </c>
    </row>
    <row r="5" spans="1:14">
      <c r="A5" s="5">
        <v>40315</v>
      </c>
      <c r="K5" s="17" t="e">
        <f t="shared" si="0"/>
        <v>#DIV/0!</v>
      </c>
      <c r="N5" t="s">
        <v>30</v>
      </c>
    </row>
    <row r="6" spans="1:14">
      <c r="A6" s="5">
        <v>40316</v>
      </c>
      <c r="C6">
        <v>19</v>
      </c>
      <c r="E6">
        <v>19</v>
      </c>
      <c r="G6">
        <f>SUM(C6:E6)</f>
        <v>38</v>
      </c>
      <c r="I6">
        <v>0</v>
      </c>
      <c r="K6" s="17">
        <f t="shared" ref="K6:K26" si="1">I6/C6</f>
        <v>0</v>
      </c>
      <c r="N6" t="s">
        <v>30</v>
      </c>
    </row>
    <row r="7" spans="1:14">
      <c r="A7" s="5">
        <v>40317</v>
      </c>
      <c r="C7">
        <v>9.1999999999999993</v>
      </c>
      <c r="E7">
        <v>14.25</v>
      </c>
      <c r="G7">
        <f t="shared" ref="G7:G70" si="2">SUM(C7:E7)</f>
        <v>23.45</v>
      </c>
      <c r="I7">
        <v>2</v>
      </c>
      <c r="K7" s="17">
        <f t="shared" si="1"/>
        <v>0.21739130434782611</v>
      </c>
      <c r="N7" t="s">
        <v>30</v>
      </c>
    </row>
    <row r="8" spans="1:14">
      <c r="A8" s="5">
        <v>40318</v>
      </c>
      <c r="C8">
        <v>9.1999999999999993</v>
      </c>
      <c r="E8">
        <v>14.25</v>
      </c>
      <c r="G8">
        <f t="shared" si="2"/>
        <v>23.45</v>
      </c>
      <c r="I8">
        <v>2</v>
      </c>
      <c r="K8" s="17">
        <f t="shared" si="1"/>
        <v>0.21739130434782611</v>
      </c>
      <c r="N8" t="s">
        <v>30</v>
      </c>
    </row>
    <row r="9" spans="1:14">
      <c r="A9" s="5">
        <v>40319</v>
      </c>
      <c r="C9">
        <v>9.1999999999999993</v>
      </c>
      <c r="E9">
        <v>14.25</v>
      </c>
      <c r="G9">
        <f t="shared" si="2"/>
        <v>23.45</v>
      </c>
      <c r="I9">
        <v>2</v>
      </c>
      <c r="K9" s="17">
        <f t="shared" si="1"/>
        <v>0.21739130434782611</v>
      </c>
      <c r="N9" t="s">
        <v>30</v>
      </c>
    </row>
    <row r="10" spans="1:14">
      <c r="A10" s="5">
        <v>40320</v>
      </c>
      <c r="C10">
        <v>9.1999999999999993</v>
      </c>
      <c r="E10">
        <v>14.25</v>
      </c>
      <c r="G10">
        <f t="shared" si="2"/>
        <v>23.45</v>
      </c>
      <c r="I10">
        <v>2</v>
      </c>
      <c r="K10" s="17">
        <f t="shared" si="1"/>
        <v>0.21739130434782611</v>
      </c>
      <c r="N10" t="s">
        <v>30</v>
      </c>
    </row>
    <row r="11" spans="1:14">
      <c r="A11" s="5">
        <v>40321</v>
      </c>
      <c r="G11">
        <f t="shared" si="2"/>
        <v>0</v>
      </c>
      <c r="K11" s="17" t="e">
        <f t="shared" si="1"/>
        <v>#DIV/0!</v>
      </c>
      <c r="N11" t="s">
        <v>30</v>
      </c>
    </row>
    <row r="12" spans="1:14">
      <c r="A12" s="5">
        <v>40322</v>
      </c>
      <c r="G12">
        <f t="shared" si="2"/>
        <v>0</v>
      </c>
      <c r="K12" s="17" t="e">
        <f t="shared" si="1"/>
        <v>#DIV/0!</v>
      </c>
      <c r="N12" t="s">
        <v>30</v>
      </c>
    </row>
    <row r="13" spans="1:14">
      <c r="A13" s="5">
        <v>40323</v>
      </c>
      <c r="C13">
        <v>7</v>
      </c>
      <c r="E13">
        <v>2</v>
      </c>
      <c r="G13">
        <f t="shared" si="2"/>
        <v>9</v>
      </c>
      <c r="I13">
        <v>0</v>
      </c>
      <c r="K13" s="17">
        <f t="shared" si="1"/>
        <v>0</v>
      </c>
      <c r="N13" t="s">
        <v>30</v>
      </c>
    </row>
    <row r="14" spans="1:14">
      <c r="A14" s="5">
        <v>40324</v>
      </c>
      <c r="C14">
        <v>7</v>
      </c>
      <c r="E14">
        <v>10</v>
      </c>
      <c r="G14">
        <f t="shared" si="2"/>
        <v>17</v>
      </c>
      <c r="I14">
        <v>0</v>
      </c>
      <c r="K14" s="17">
        <f t="shared" si="1"/>
        <v>0</v>
      </c>
      <c r="N14">
        <f>C7+C8+C9+C10+C11+C12+C13</f>
        <v>43.8</v>
      </c>
    </row>
    <row r="15" spans="1:14">
      <c r="A15" s="5">
        <v>40325</v>
      </c>
      <c r="C15">
        <v>26.25</v>
      </c>
      <c r="E15">
        <v>17</v>
      </c>
      <c r="G15">
        <f t="shared" si="2"/>
        <v>43.25</v>
      </c>
      <c r="I15">
        <v>0</v>
      </c>
      <c r="K15" s="17">
        <f t="shared" si="1"/>
        <v>0</v>
      </c>
      <c r="N15" t="s">
        <v>30</v>
      </c>
    </row>
    <row r="16" spans="1:14">
      <c r="A16" s="5">
        <v>40326</v>
      </c>
      <c r="C16">
        <v>26.25</v>
      </c>
      <c r="E16">
        <v>17</v>
      </c>
      <c r="G16">
        <f t="shared" si="2"/>
        <v>43.25</v>
      </c>
      <c r="I16">
        <v>0</v>
      </c>
      <c r="K16" s="17">
        <f t="shared" si="1"/>
        <v>0</v>
      </c>
      <c r="N16" t="s">
        <v>30</v>
      </c>
    </row>
    <row r="17" spans="1:14">
      <c r="A17" s="5">
        <v>40327</v>
      </c>
      <c r="C17">
        <v>26.25</v>
      </c>
      <c r="E17">
        <v>17</v>
      </c>
      <c r="G17">
        <f t="shared" si="2"/>
        <v>43.25</v>
      </c>
      <c r="I17">
        <v>0</v>
      </c>
      <c r="K17" s="17">
        <f t="shared" si="1"/>
        <v>0</v>
      </c>
      <c r="N17" t="s">
        <v>30</v>
      </c>
    </row>
    <row r="18" spans="1:14">
      <c r="A18" s="5">
        <v>40328</v>
      </c>
      <c r="C18">
        <v>26.25</v>
      </c>
      <c r="E18">
        <v>17</v>
      </c>
      <c r="G18">
        <f t="shared" si="2"/>
        <v>43.25</v>
      </c>
      <c r="I18">
        <v>0</v>
      </c>
      <c r="K18" s="17">
        <f t="shared" si="1"/>
        <v>0</v>
      </c>
      <c r="N18" t="s">
        <v>30</v>
      </c>
    </row>
    <row r="19" spans="1:14">
      <c r="A19" s="5">
        <v>40329</v>
      </c>
      <c r="C19">
        <v>7</v>
      </c>
      <c r="E19">
        <v>17</v>
      </c>
      <c r="G19">
        <f t="shared" si="2"/>
        <v>24</v>
      </c>
      <c r="I19">
        <v>0</v>
      </c>
      <c r="K19" s="17">
        <f t="shared" si="1"/>
        <v>0</v>
      </c>
      <c r="N19" t="s">
        <v>30</v>
      </c>
    </row>
    <row r="20" spans="1:14">
      <c r="A20" s="5">
        <v>40330</v>
      </c>
      <c r="C20">
        <v>48</v>
      </c>
      <c r="E20">
        <v>80</v>
      </c>
      <c r="G20">
        <f t="shared" si="2"/>
        <v>128</v>
      </c>
      <c r="I20">
        <v>1</v>
      </c>
      <c r="K20" s="17">
        <f t="shared" si="1"/>
        <v>2.0833333333333332E-2</v>
      </c>
      <c r="N20" t="s">
        <v>30</v>
      </c>
    </row>
    <row r="21" spans="1:14">
      <c r="A21" s="5">
        <v>40331</v>
      </c>
      <c r="C21">
        <v>48</v>
      </c>
      <c r="E21">
        <v>120</v>
      </c>
      <c r="G21">
        <f t="shared" si="2"/>
        <v>168</v>
      </c>
      <c r="I21">
        <v>1</v>
      </c>
      <c r="K21" s="17">
        <f t="shared" si="1"/>
        <v>2.0833333333333332E-2</v>
      </c>
      <c r="N21">
        <f>C14+C15+C16+C17+C18+C19+C20</f>
        <v>167</v>
      </c>
    </row>
    <row r="22" spans="1:14">
      <c r="A22" s="5">
        <v>40332</v>
      </c>
      <c r="C22">
        <v>264</v>
      </c>
      <c r="E22">
        <v>418.67</v>
      </c>
      <c r="G22">
        <f t="shared" si="2"/>
        <v>682.67000000000007</v>
      </c>
      <c r="I22">
        <v>1.67</v>
      </c>
      <c r="K22" s="17">
        <f t="shared" si="1"/>
        <v>6.3257575757575757E-3</v>
      </c>
      <c r="N22" t="s">
        <v>30</v>
      </c>
    </row>
    <row r="23" spans="1:14">
      <c r="A23" s="5">
        <v>40333</v>
      </c>
      <c r="C23">
        <v>264</v>
      </c>
      <c r="E23">
        <v>418.67</v>
      </c>
      <c r="G23">
        <f t="shared" si="2"/>
        <v>682.67000000000007</v>
      </c>
      <c r="I23">
        <v>1.67</v>
      </c>
      <c r="K23" s="17">
        <f t="shared" si="1"/>
        <v>6.3257575757575757E-3</v>
      </c>
      <c r="N23" t="s">
        <v>30</v>
      </c>
    </row>
    <row r="24" spans="1:14">
      <c r="A24" s="5">
        <v>40334</v>
      </c>
      <c r="C24">
        <v>264</v>
      </c>
      <c r="E24">
        <v>418.67</v>
      </c>
      <c r="G24">
        <f t="shared" si="2"/>
        <v>682.67000000000007</v>
      </c>
      <c r="I24">
        <v>1.67</v>
      </c>
      <c r="K24" s="17">
        <f t="shared" si="1"/>
        <v>6.3257575757575757E-3</v>
      </c>
      <c r="N24" t="s">
        <v>30</v>
      </c>
    </row>
    <row r="25" spans="1:14">
      <c r="A25" s="5">
        <v>40335</v>
      </c>
      <c r="C25">
        <v>161</v>
      </c>
      <c r="E25">
        <v>281</v>
      </c>
      <c r="G25">
        <f t="shared" si="2"/>
        <v>442</v>
      </c>
      <c r="I25">
        <v>4</v>
      </c>
      <c r="K25" s="17">
        <f t="shared" si="1"/>
        <v>2.4844720496894408E-2</v>
      </c>
      <c r="N25" t="s">
        <v>30</v>
      </c>
    </row>
    <row r="26" spans="1:14">
      <c r="A26" s="5">
        <v>40336</v>
      </c>
      <c r="C26">
        <v>161</v>
      </c>
      <c r="E26">
        <v>266</v>
      </c>
      <c r="G26">
        <f t="shared" si="2"/>
        <v>427</v>
      </c>
      <c r="I26">
        <v>3</v>
      </c>
      <c r="K26" s="17">
        <f t="shared" si="1"/>
        <v>1.8633540372670808E-2</v>
      </c>
      <c r="N26" t="s">
        <v>30</v>
      </c>
    </row>
    <row r="27" spans="1:14">
      <c r="A27" s="5">
        <v>40337</v>
      </c>
      <c r="C27">
        <v>158.5</v>
      </c>
      <c r="E27">
        <v>114</v>
      </c>
      <c r="G27">
        <f t="shared" si="2"/>
        <v>272.5</v>
      </c>
      <c r="I27">
        <v>0</v>
      </c>
      <c r="K27" s="17">
        <f t="shared" si="0"/>
        <v>0</v>
      </c>
      <c r="N27" t="s">
        <v>30</v>
      </c>
    </row>
    <row r="28" spans="1:14">
      <c r="A28" s="5">
        <v>40338</v>
      </c>
      <c r="C28">
        <v>158.5</v>
      </c>
      <c r="E28">
        <v>462</v>
      </c>
      <c r="G28">
        <f t="shared" si="2"/>
        <v>620.5</v>
      </c>
      <c r="I28">
        <v>1</v>
      </c>
      <c r="K28" s="17">
        <f t="shared" si="0"/>
        <v>1.6116035455278001E-3</v>
      </c>
      <c r="N28">
        <f>C21+C22+C23+C24+C25+C26+G27</f>
        <v>1434.5</v>
      </c>
    </row>
    <row r="29" spans="1:14">
      <c r="A29" s="5">
        <v>40339</v>
      </c>
      <c r="C29">
        <v>177.33</v>
      </c>
      <c r="E29">
        <v>131</v>
      </c>
      <c r="G29">
        <f t="shared" si="2"/>
        <v>308.33000000000004</v>
      </c>
      <c r="I29">
        <v>1</v>
      </c>
      <c r="K29" s="17">
        <f t="shared" si="0"/>
        <v>3.2432783057114128E-3</v>
      </c>
      <c r="N29" t="s">
        <v>30</v>
      </c>
    </row>
    <row r="30" spans="1:14">
      <c r="A30" s="5">
        <v>40340</v>
      </c>
      <c r="C30">
        <v>177.33</v>
      </c>
      <c r="E30">
        <v>131</v>
      </c>
      <c r="G30">
        <f t="shared" si="2"/>
        <v>308.33000000000004</v>
      </c>
      <c r="I30">
        <v>1</v>
      </c>
      <c r="K30" s="17">
        <f t="shared" si="0"/>
        <v>3.2432783057114128E-3</v>
      </c>
      <c r="N30" t="s">
        <v>30</v>
      </c>
    </row>
    <row r="31" spans="1:14">
      <c r="A31" s="5">
        <v>40341</v>
      </c>
      <c r="C31">
        <v>177.33</v>
      </c>
      <c r="E31">
        <v>131</v>
      </c>
      <c r="G31">
        <f t="shared" si="2"/>
        <v>308.33000000000004</v>
      </c>
      <c r="I31">
        <v>1</v>
      </c>
      <c r="K31" s="17">
        <f t="shared" si="0"/>
        <v>3.2432783057114128E-3</v>
      </c>
      <c r="N31" t="s">
        <v>30</v>
      </c>
    </row>
    <row r="32" spans="1:14">
      <c r="A32" s="5">
        <v>40342</v>
      </c>
      <c r="C32">
        <v>546</v>
      </c>
      <c r="E32">
        <v>486</v>
      </c>
      <c r="G32">
        <f t="shared" si="2"/>
        <v>1032</v>
      </c>
      <c r="I32">
        <v>0</v>
      </c>
      <c r="K32" s="17">
        <f t="shared" si="0"/>
        <v>0</v>
      </c>
      <c r="N32" t="s">
        <v>30</v>
      </c>
    </row>
    <row r="33" spans="1:14">
      <c r="A33" s="5">
        <v>40343</v>
      </c>
      <c r="C33">
        <v>546</v>
      </c>
      <c r="E33">
        <v>209</v>
      </c>
      <c r="G33">
        <f t="shared" si="2"/>
        <v>755</v>
      </c>
      <c r="I33">
        <v>0</v>
      </c>
      <c r="K33" s="17">
        <f t="shared" si="0"/>
        <v>0</v>
      </c>
      <c r="N33" t="s">
        <v>30</v>
      </c>
    </row>
    <row r="34" spans="1:14">
      <c r="A34" s="5">
        <v>40344</v>
      </c>
      <c r="C34">
        <v>154</v>
      </c>
      <c r="E34">
        <v>136</v>
      </c>
      <c r="G34">
        <f t="shared" si="2"/>
        <v>290</v>
      </c>
      <c r="I34">
        <v>2.5</v>
      </c>
      <c r="K34" s="17">
        <f t="shared" si="0"/>
        <v>8.6206896551724137E-3</v>
      </c>
      <c r="N34" t="s">
        <v>30</v>
      </c>
    </row>
    <row r="35" spans="1:14">
      <c r="A35" s="5">
        <v>40345</v>
      </c>
      <c r="C35">
        <v>154</v>
      </c>
      <c r="E35">
        <v>173</v>
      </c>
      <c r="G35">
        <f t="shared" si="2"/>
        <v>327</v>
      </c>
      <c r="I35">
        <v>4.5</v>
      </c>
      <c r="K35" s="17">
        <f t="shared" si="0"/>
        <v>1.3761467889908258E-2</v>
      </c>
      <c r="N35">
        <f>G28+G29+G30+G31+G32+G33+G34</f>
        <v>3622.4900000000002</v>
      </c>
    </row>
    <row r="36" spans="1:14">
      <c r="A36" s="5">
        <v>40346</v>
      </c>
      <c r="C36">
        <v>273</v>
      </c>
      <c r="E36">
        <v>313.75</v>
      </c>
      <c r="G36">
        <f t="shared" si="2"/>
        <v>586.75</v>
      </c>
      <c r="I36">
        <v>3.67</v>
      </c>
      <c r="K36" s="17">
        <f t="shared" si="0"/>
        <v>6.2547933532168722E-3</v>
      </c>
      <c r="N36" t="s">
        <v>30</v>
      </c>
    </row>
    <row r="37" spans="1:14">
      <c r="A37" s="5">
        <v>40347</v>
      </c>
      <c r="C37">
        <v>273</v>
      </c>
      <c r="E37">
        <v>313.75</v>
      </c>
      <c r="G37">
        <f t="shared" si="2"/>
        <v>586.75</v>
      </c>
      <c r="I37">
        <v>3.67</v>
      </c>
      <c r="K37" s="17">
        <f t="shared" si="0"/>
        <v>6.2547933532168722E-3</v>
      </c>
      <c r="N37" t="s">
        <v>30</v>
      </c>
    </row>
    <row r="38" spans="1:14">
      <c r="A38" s="5">
        <v>40348</v>
      </c>
      <c r="C38">
        <v>273</v>
      </c>
      <c r="E38">
        <v>313.75</v>
      </c>
      <c r="G38">
        <f t="shared" si="2"/>
        <v>586.75</v>
      </c>
      <c r="I38">
        <v>3.67</v>
      </c>
      <c r="K38" s="17">
        <f t="shared" si="0"/>
        <v>6.2547933532168722E-3</v>
      </c>
      <c r="N38" t="s">
        <v>30</v>
      </c>
    </row>
    <row r="39" spans="1:14">
      <c r="A39" s="5">
        <v>40349</v>
      </c>
      <c r="C39">
        <v>68.5</v>
      </c>
      <c r="E39">
        <v>222</v>
      </c>
      <c r="G39">
        <f t="shared" si="2"/>
        <v>290.5</v>
      </c>
      <c r="I39">
        <v>0</v>
      </c>
      <c r="K39" s="17">
        <f t="shared" si="0"/>
        <v>0</v>
      </c>
      <c r="N39" t="s">
        <v>30</v>
      </c>
    </row>
    <row r="40" spans="1:14">
      <c r="A40" s="5">
        <v>40350</v>
      </c>
      <c r="C40">
        <v>68.5</v>
      </c>
      <c r="E40">
        <v>72</v>
      </c>
      <c r="G40">
        <f t="shared" si="2"/>
        <v>140.5</v>
      </c>
      <c r="I40">
        <v>1</v>
      </c>
      <c r="K40" s="17">
        <f t="shared" si="0"/>
        <v>7.1174377224199285E-3</v>
      </c>
      <c r="N40" t="s">
        <v>30</v>
      </c>
    </row>
    <row r="41" spans="1:14">
      <c r="A41" s="5">
        <v>40351</v>
      </c>
      <c r="C41">
        <v>208.5</v>
      </c>
      <c r="E41">
        <v>39</v>
      </c>
      <c r="G41">
        <f t="shared" si="2"/>
        <v>247.5</v>
      </c>
      <c r="I41">
        <v>0</v>
      </c>
      <c r="K41" s="17">
        <f t="shared" si="0"/>
        <v>0</v>
      </c>
      <c r="N41" t="s">
        <v>30</v>
      </c>
    </row>
    <row r="42" spans="1:14">
      <c r="A42" s="5">
        <v>40352</v>
      </c>
      <c r="C42">
        <v>208.5</v>
      </c>
      <c r="E42">
        <v>305</v>
      </c>
      <c r="G42">
        <f t="shared" si="2"/>
        <v>513.5</v>
      </c>
      <c r="I42">
        <v>1</v>
      </c>
      <c r="K42" s="17">
        <f t="shared" si="0"/>
        <v>1.9474196689386564E-3</v>
      </c>
      <c r="N42">
        <f>G35+G36+G37+G38+G39+G40+G41</f>
        <v>2765.75</v>
      </c>
    </row>
    <row r="43" spans="1:14">
      <c r="A43" s="5">
        <v>40353</v>
      </c>
      <c r="C43">
        <v>292</v>
      </c>
      <c r="E43">
        <v>319</v>
      </c>
      <c r="G43">
        <f t="shared" si="2"/>
        <v>611</v>
      </c>
      <c r="I43">
        <v>5</v>
      </c>
      <c r="K43" s="17">
        <f t="shared" si="0"/>
        <v>8.1833060556464818E-3</v>
      </c>
      <c r="N43" t="s">
        <v>30</v>
      </c>
    </row>
    <row r="44" spans="1:14">
      <c r="A44" s="5">
        <v>40354</v>
      </c>
      <c r="C44">
        <v>292</v>
      </c>
      <c r="E44">
        <v>319</v>
      </c>
      <c r="G44">
        <f t="shared" si="2"/>
        <v>611</v>
      </c>
      <c r="I44">
        <v>5</v>
      </c>
      <c r="K44" s="17">
        <f t="shared" si="0"/>
        <v>8.1833060556464818E-3</v>
      </c>
      <c r="N44" t="s">
        <v>30</v>
      </c>
    </row>
    <row r="45" spans="1:14">
      <c r="A45" s="5">
        <v>40355</v>
      </c>
      <c r="C45">
        <v>292</v>
      </c>
      <c r="E45">
        <v>319</v>
      </c>
      <c r="G45">
        <f t="shared" si="2"/>
        <v>611</v>
      </c>
      <c r="I45">
        <v>5</v>
      </c>
      <c r="K45" s="17">
        <f t="shared" si="0"/>
        <v>8.1833060556464818E-3</v>
      </c>
      <c r="N45" t="s">
        <v>30</v>
      </c>
    </row>
    <row r="46" spans="1:14">
      <c r="A46" s="5">
        <v>40356</v>
      </c>
      <c r="C46">
        <v>229</v>
      </c>
      <c r="E46">
        <v>208</v>
      </c>
      <c r="G46">
        <f t="shared" si="2"/>
        <v>437</v>
      </c>
      <c r="I46">
        <v>4</v>
      </c>
      <c r="K46" s="17">
        <f t="shared" si="0"/>
        <v>9.1533180778032037E-3</v>
      </c>
      <c r="N46" t="s">
        <v>30</v>
      </c>
    </row>
    <row r="47" spans="1:14">
      <c r="A47" s="5">
        <v>40357</v>
      </c>
      <c r="C47">
        <v>229</v>
      </c>
      <c r="E47">
        <v>309</v>
      </c>
      <c r="G47">
        <f t="shared" si="2"/>
        <v>538</v>
      </c>
      <c r="I47">
        <v>5</v>
      </c>
      <c r="K47" s="17">
        <f t="shared" si="0"/>
        <v>9.2936802973977699E-3</v>
      </c>
      <c r="N47" t="s">
        <v>30</v>
      </c>
    </row>
    <row r="48" spans="1:14">
      <c r="A48" s="5">
        <v>40358</v>
      </c>
      <c r="C48">
        <v>110.6</v>
      </c>
      <c r="E48">
        <v>242</v>
      </c>
      <c r="G48">
        <f t="shared" si="2"/>
        <v>352.6</v>
      </c>
      <c r="I48">
        <v>16</v>
      </c>
      <c r="K48" s="17">
        <f t="shared" si="0"/>
        <v>4.537719795802609E-2</v>
      </c>
      <c r="N48" t="s">
        <v>30</v>
      </c>
    </row>
    <row r="49" spans="1:14">
      <c r="A49" s="5">
        <v>40359</v>
      </c>
      <c r="C49">
        <v>110.6</v>
      </c>
      <c r="E49">
        <v>1523</v>
      </c>
      <c r="G49">
        <f t="shared" si="2"/>
        <v>1633.6</v>
      </c>
      <c r="I49">
        <v>31</v>
      </c>
      <c r="K49" s="17">
        <f t="shared" si="0"/>
        <v>1.897649363369246E-2</v>
      </c>
      <c r="N49">
        <f>G42+G43+G44+G45+G46+G47+G48</f>
        <v>3674.1</v>
      </c>
    </row>
    <row r="50" spans="1:14">
      <c r="A50" s="5">
        <v>40360</v>
      </c>
      <c r="C50">
        <v>13512</v>
      </c>
      <c r="E50">
        <v>1827.5</v>
      </c>
      <c r="G50">
        <f t="shared" si="2"/>
        <v>15339.5</v>
      </c>
      <c r="I50">
        <v>35.75</v>
      </c>
      <c r="K50" s="17">
        <f t="shared" si="0"/>
        <v>2.3305844388669776E-3</v>
      </c>
      <c r="N50" t="s">
        <v>30</v>
      </c>
    </row>
    <row r="51" spans="1:14">
      <c r="A51" s="5">
        <v>40361</v>
      </c>
      <c r="C51">
        <v>13512</v>
      </c>
      <c r="E51">
        <v>1827.5</v>
      </c>
      <c r="G51">
        <f t="shared" si="2"/>
        <v>15339.5</v>
      </c>
      <c r="I51">
        <v>35.75</v>
      </c>
      <c r="K51" s="17">
        <f t="shared" si="0"/>
        <v>2.3305844388669776E-3</v>
      </c>
      <c r="N51" t="s">
        <v>30</v>
      </c>
    </row>
    <row r="52" spans="1:14">
      <c r="A52" s="5">
        <v>40362</v>
      </c>
      <c r="C52">
        <v>13512</v>
      </c>
      <c r="E52">
        <v>1827.5</v>
      </c>
      <c r="G52">
        <f t="shared" si="2"/>
        <v>15339.5</v>
      </c>
      <c r="I52">
        <v>35.75</v>
      </c>
      <c r="K52" s="17">
        <f t="shared" si="0"/>
        <v>2.3305844388669776E-3</v>
      </c>
      <c r="N52" t="s">
        <v>30</v>
      </c>
    </row>
    <row r="53" spans="1:14">
      <c r="A53" s="5">
        <v>40363</v>
      </c>
      <c r="C53">
        <v>13512</v>
      </c>
      <c r="E53">
        <v>1827.5</v>
      </c>
      <c r="G53">
        <f t="shared" si="2"/>
        <v>15339.5</v>
      </c>
      <c r="I53">
        <v>35.75</v>
      </c>
      <c r="K53" s="17">
        <f t="shared" si="0"/>
        <v>2.3305844388669776E-3</v>
      </c>
      <c r="N53" t="s">
        <v>30</v>
      </c>
    </row>
    <row r="54" spans="1:14">
      <c r="A54" s="5">
        <v>40364</v>
      </c>
      <c r="C54">
        <v>4192</v>
      </c>
      <c r="E54">
        <v>3679</v>
      </c>
      <c r="G54">
        <f t="shared" si="2"/>
        <v>7871</v>
      </c>
      <c r="I54">
        <v>71</v>
      </c>
      <c r="K54" s="17">
        <f t="shared" si="0"/>
        <v>9.0204548342014985E-3</v>
      </c>
      <c r="N54" t="s">
        <v>30</v>
      </c>
    </row>
    <row r="55" spans="1:14">
      <c r="A55" s="5">
        <v>40365</v>
      </c>
      <c r="C55" t="s">
        <v>31</v>
      </c>
      <c r="E55" t="s">
        <v>31</v>
      </c>
      <c r="G55">
        <f t="shared" si="2"/>
        <v>0</v>
      </c>
      <c r="I55" t="s">
        <v>31</v>
      </c>
      <c r="K55" s="17" t="e">
        <f t="shared" si="0"/>
        <v>#VALUE!</v>
      </c>
      <c r="N55" t="s">
        <v>30</v>
      </c>
    </row>
    <row r="56" spans="1:14">
      <c r="A56" s="5">
        <v>40366</v>
      </c>
      <c r="C56" t="s">
        <v>31</v>
      </c>
      <c r="E56" t="s">
        <v>31</v>
      </c>
      <c r="G56">
        <f t="shared" si="2"/>
        <v>0</v>
      </c>
      <c r="I56" t="s">
        <v>31</v>
      </c>
      <c r="K56" s="17" t="e">
        <f t="shared" si="0"/>
        <v>#VALUE!</v>
      </c>
      <c r="N56">
        <f>G49+G50+G51+G52+G53+G54+G55</f>
        <v>70862.600000000006</v>
      </c>
    </row>
    <row r="57" spans="1:14">
      <c r="A57" s="5">
        <v>40367</v>
      </c>
      <c r="C57">
        <v>3988</v>
      </c>
      <c r="E57">
        <v>2160.33</v>
      </c>
      <c r="G57">
        <f t="shared" si="2"/>
        <v>6148.33</v>
      </c>
      <c r="I57">
        <v>19</v>
      </c>
      <c r="K57" s="17">
        <f t="shared" si="0"/>
        <v>3.0902700408078293E-3</v>
      </c>
      <c r="N57" t="s">
        <v>30</v>
      </c>
    </row>
    <row r="58" spans="1:14">
      <c r="A58" s="5">
        <v>40368</v>
      </c>
      <c r="C58">
        <v>3988</v>
      </c>
      <c r="E58">
        <v>2160.33</v>
      </c>
      <c r="G58">
        <f t="shared" si="2"/>
        <v>6148.33</v>
      </c>
      <c r="I58">
        <v>19</v>
      </c>
      <c r="K58" s="17">
        <f t="shared" si="0"/>
        <v>3.0902700408078293E-3</v>
      </c>
      <c r="N58" t="s">
        <v>30</v>
      </c>
    </row>
    <row r="59" spans="1:14">
      <c r="A59" s="5">
        <v>40369</v>
      </c>
      <c r="C59">
        <v>3988</v>
      </c>
      <c r="E59">
        <v>2160.33</v>
      </c>
      <c r="G59">
        <f t="shared" si="2"/>
        <v>6148.33</v>
      </c>
      <c r="I59">
        <v>19</v>
      </c>
      <c r="K59" s="17">
        <f t="shared" si="0"/>
        <v>3.0902700408078293E-3</v>
      </c>
      <c r="N59" t="s">
        <v>30</v>
      </c>
    </row>
    <row r="60" spans="1:14">
      <c r="A60" s="5">
        <v>40370</v>
      </c>
      <c r="C60">
        <v>1240.5</v>
      </c>
      <c r="E60">
        <v>1457</v>
      </c>
      <c r="G60">
        <f t="shared" si="2"/>
        <v>2697.5</v>
      </c>
      <c r="I60">
        <v>23</v>
      </c>
      <c r="K60" s="17">
        <f t="shared" si="0"/>
        <v>8.5264133456904537E-3</v>
      </c>
      <c r="N60" t="s">
        <v>30</v>
      </c>
    </row>
    <row r="61" spans="1:14">
      <c r="A61" s="5">
        <v>40371</v>
      </c>
      <c r="C61">
        <v>1240.5</v>
      </c>
      <c r="E61">
        <v>1285</v>
      </c>
      <c r="G61">
        <f t="shared" si="2"/>
        <v>2525.5</v>
      </c>
      <c r="I61">
        <v>36</v>
      </c>
      <c r="K61" s="17">
        <f t="shared" si="0"/>
        <v>1.4254603048901207E-2</v>
      </c>
      <c r="N61" t="s">
        <v>30</v>
      </c>
    </row>
    <row r="62" spans="1:14">
      <c r="A62" s="5">
        <v>40372</v>
      </c>
      <c r="C62">
        <v>617</v>
      </c>
      <c r="E62">
        <v>1205</v>
      </c>
      <c r="G62">
        <f t="shared" si="2"/>
        <v>1822</v>
      </c>
      <c r="I62">
        <v>9</v>
      </c>
      <c r="K62" s="17">
        <f t="shared" si="0"/>
        <v>4.9396267837541162E-3</v>
      </c>
      <c r="N62" t="s">
        <v>30</v>
      </c>
    </row>
    <row r="63" spans="1:14">
      <c r="A63" s="5">
        <v>40373</v>
      </c>
      <c r="C63">
        <v>617</v>
      </c>
      <c r="E63">
        <v>439</v>
      </c>
      <c r="G63">
        <f t="shared" si="2"/>
        <v>1056</v>
      </c>
      <c r="I63">
        <v>39</v>
      </c>
      <c r="K63" s="17">
        <f t="shared" si="0"/>
        <v>3.6931818181818184E-2</v>
      </c>
      <c r="N63">
        <f>G56+G57+G58+G59+G60+G61+G62</f>
        <v>25489.989999999998</v>
      </c>
    </row>
    <row r="64" spans="1:14">
      <c r="A64" s="5">
        <v>40374</v>
      </c>
      <c r="C64">
        <v>3786</v>
      </c>
      <c r="E64">
        <f>'Web Graph Info.'!I78</f>
        <v>1870.34</v>
      </c>
      <c r="G64">
        <f t="shared" si="2"/>
        <v>5656.34</v>
      </c>
      <c r="I64">
        <v>49</v>
      </c>
      <c r="K64" s="17">
        <f t="shared" si="0"/>
        <v>8.6628455856613985E-3</v>
      </c>
      <c r="N64" t="s">
        <v>30</v>
      </c>
    </row>
    <row r="65" spans="1:14">
      <c r="A65" s="5">
        <v>40375</v>
      </c>
      <c r="C65">
        <v>3786</v>
      </c>
      <c r="E65">
        <f>'Web Graph Info.'!I79</f>
        <v>1870.34</v>
      </c>
      <c r="G65">
        <f t="shared" si="2"/>
        <v>5656.34</v>
      </c>
      <c r="I65">
        <v>49</v>
      </c>
      <c r="K65" s="17">
        <f t="shared" si="0"/>
        <v>8.6628455856613985E-3</v>
      </c>
      <c r="N65" t="s">
        <v>30</v>
      </c>
    </row>
    <row r="66" spans="1:14">
      <c r="A66" s="5">
        <v>40376</v>
      </c>
      <c r="C66">
        <v>3786</v>
      </c>
      <c r="E66">
        <f>'Web Graph Info.'!I80</f>
        <v>1870.34</v>
      </c>
      <c r="G66">
        <f t="shared" si="2"/>
        <v>5656.34</v>
      </c>
      <c r="I66">
        <v>49</v>
      </c>
      <c r="K66" s="17">
        <f t="shared" si="0"/>
        <v>8.6628455856613985E-3</v>
      </c>
      <c r="N66" t="s">
        <v>30</v>
      </c>
    </row>
    <row r="67" spans="1:14">
      <c r="A67" s="5">
        <v>40377</v>
      </c>
      <c r="C67">
        <v>2020</v>
      </c>
      <c r="E67">
        <f>'Web Graph Info.'!I81</f>
        <v>1602</v>
      </c>
      <c r="G67">
        <f t="shared" si="2"/>
        <v>3622</v>
      </c>
      <c r="I67">
        <v>124.5</v>
      </c>
      <c r="K67" s="17">
        <f t="shared" ref="K67:K130" si="3">I67/G67</f>
        <v>3.4373274434014355E-2</v>
      </c>
      <c r="N67" t="s">
        <v>30</v>
      </c>
    </row>
    <row r="68" spans="1:14">
      <c r="A68" s="5">
        <v>40378</v>
      </c>
      <c r="C68">
        <v>2020</v>
      </c>
      <c r="E68">
        <f>'Web Graph Info.'!I82</f>
        <v>1209</v>
      </c>
      <c r="G68">
        <f t="shared" si="2"/>
        <v>3229</v>
      </c>
      <c r="I68">
        <v>179.5</v>
      </c>
      <c r="K68" s="17">
        <f t="shared" si="3"/>
        <v>5.5589965933725609E-2</v>
      </c>
      <c r="N68" t="s">
        <v>30</v>
      </c>
    </row>
    <row r="69" spans="1:14">
      <c r="A69" s="5">
        <v>40379</v>
      </c>
      <c r="C69">
        <v>1189</v>
      </c>
      <c r="E69">
        <f>'Web Graph Info.'!I83</f>
        <v>2023</v>
      </c>
      <c r="G69">
        <f t="shared" si="2"/>
        <v>3212</v>
      </c>
      <c r="I69">
        <v>329</v>
      </c>
      <c r="K69" s="17">
        <f t="shared" si="3"/>
        <v>0.10242839352428394</v>
      </c>
      <c r="N69" t="s">
        <v>30</v>
      </c>
    </row>
    <row r="70" spans="1:14">
      <c r="A70" s="5">
        <v>40380</v>
      </c>
      <c r="C70">
        <v>1189</v>
      </c>
      <c r="E70">
        <f>'Web Graph Info.'!I84</f>
        <v>1919</v>
      </c>
      <c r="G70">
        <f t="shared" si="2"/>
        <v>3108</v>
      </c>
      <c r="I70">
        <v>168</v>
      </c>
      <c r="K70" s="17">
        <f t="shared" si="3"/>
        <v>5.4054054054054057E-2</v>
      </c>
      <c r="N70">
        <f>G63+G64+G65+G66+G67+G68+G69</f>
        <v>28088.02</v>
      </c>
    </row>
    <row r="71" spans="1:14">
      <c r="A71" s="5">
        <v>40381</v>
      </c>
      <c r="C71">
        <v>479.67</v>
      </c>
      <c r="E71">
        <f>'Web Graph Info.'!I85</f>
        <v>914.33</v>
      </c>
      <c r="G71">
        <f t="shared" ref="G71:G134" si="4">SUM(C71:E71)</f>
        <v>1394</v>
      </c>
      <c r="I71">
        <v>99</v>
      </c>
      <c r="K71" s="17">
        <f t="shared" si="3"/>
        <v>7.1018651362984214E-2</v>
      </c>
      <c r="N71" t="s">
        <v>30</v>
      </c>
    </row>
    <row r="72" spans="1:14">
      <c r="A72" s="5">
        <v>40382</v>
      </c>
      <c r="C72">
        <v>479.67</v>
      </c>
      <c r="E72">
        <f>'Web Graph Info.'!I86</f>
        <v>914.33</v>
      </c>
      <c r="G72">
        <f t="shared" si="4"/>
        <v>1394</v>
      </c>
      <c r="I72">
        <v>99</v>
      </c>
      <c r="K72" s="17">
        <f t="shared" si="3"/>
        <v>7.1018651362984214E-2</v>
      </c>
      <c r="N72" t="s">
        <v>30</v>
      </c>
    </row>
    <row r="73" spans="1:14">
      <c r="A73" s="5">
        <v>40383</v>
      </c>
      <c r="C73">
        <v>479.67</v>
      </c>
      <c r="E73">
        <f>'Web Graph Info.'!I87</f>
        <v>914.33</v>
      </c>
      <c r="G73">
        <f t="shared" si="4"/>
        <v>1394</v>
      </c>
      <c r="I73">
        <v>99</v>
      </c>
      <c r="K73" s="17">
        <f t="shared" si="3"/>
        <v>7.1018651362984214E-2</v>
      </c>
      <c r="N73" t="s">
        <v>30</v>
      </c>
    </row>
    <row r="74" spans="1:14">
      <c r="A74" s="5">
        <v>40384</v>
      </c>
      <c r="C74">
        <v>1174</v>
      </c>
      <c r="E74">
        <f>'Web Graph Info.'!I88</f>
        <v>3479</v>
      </c>
      <c r="G74">
        <f t="shared" si="4"/>
        <v>4653</v>
      </c>
      <c r="K74" s="17">
        <f t="shared" si="3"/>
        <v>0</v>
      </c>
      <c r="N74" t="s">
        <v>30</v>
      </c>
    </row>
    <row r="75" spans="1:14">
      <c r="A75" s="5">
        <v>40385</v>
      </c>
      <c r="C75">
        <v>1174</v>
      </c>
      <c r="E75">
        <f>'Web Graph Info.'!I89</f>
        <v>3407</v>
      </c>
      <c r="G75">
        <f t="shared" si="4"/>
        <v>4581</v>
      </c>
      <c r="K75" s="17">
        <f t="shared" si="3"/>
        <v>0</v>
      </c>
      <c r="N75" t="s">
        <v>30</v>
      </c>
    </row>
    <row r="76" spans="1:14">
      <c r="A76" s="5">
        <v>40386</v>
      </c>
      <c r="C76">
        <v>1027.5</v>
      </c>
      <c r="E76">
        <f>'Web Graph Info.'!I90</f>
        <v>3385</v>
      </c>
      <c r="G76">
        <f t="shared" si="4"/>
        <v>4412.5</v>
      </c>
      <c r="I76">
        <v>113.5</v>
      </c>
      <c r="K76" s="17">
        <f t="shared" si="3"/>
        <v>2.5722379603399435E-2</v>
      </c>
      <c r="N76" t="s">
        <v>30</v>
      </c>
    </row>
    <row r="77" spans="1:14">
      <c r="A77" s="5">
        <v>40387</v>
      </c>
      <c r="C77">
        <v>1027.5</v>
      </c>
      <c r="E77">
        <f>'Web Graph Info.'!I91</f>
        <v>2929</v>
      </c>
      <c r="G77">
        <f t="shared" si="4"/>
        <v>3956.5</v>
      </c>
      <c r="I77">
        <v>153.5</v>
      </c>
      <c r="K77" s="17">
        <f t="shared" si="3"/>
        <v>3.8796916466573995E-2</v>
      </c>
      <c r="N77">
        <f>G70+G71+G72+G73+G74+G75+G76</f>
        <v>20936.5</v>
      </c>
    </row>
    <row r="78" spans="1:14">
      <c r="A78" s="5">
        <v>40388</v>
      </c>
      <c r="C78">
        <v>559.33000000000004</v>
      </c>
      <c r="E78">
        <f>'Web Graph Info.'!I92</f>
        <v>1545.67</v>
      </c>
      <c r="G78">
        <f t="shared" si="4"/>
        <v>2105</v>
      </c>
      <c r="I78">
        <v>66.33</v>
      </c>
      <c r="K78" s="17">
        <f t="shared" si="3"/>
        <v>3.1510688836104514E-2</v>
      </c>
      <c r="N78" t="s">
        <v>30</v>
      </c>
    </row>
    <row r="79" spans="1:14">
      <c r="A79" s="5">
        <v>40389</v>
      </c>
      <c r="C79">
        <v>559.33000000000004</v>
      </c>
      <c r="E79">
        <f>'Web Graph Info.'!I93</f>
        <v>1545.67</v>
      </c>
      <c r="G79">
        <f t="shared" si="4"/>
        <v>2105</v>
      </c>
      <c r="I79">
        <v>66.33</v>
      </c>
      <c r="K79" s="17">
        <f t="shared" si="3"/>
        <v>3.1510688836104514E-2</v>
      </c>
      <c r="N79" t="s">
        <v>30</v>
      </c>
    </row>
    <row r="80" spans="1:14">
      <c r="A80" s="5">
        <v>40390</v>
      </c>
      <c r="C80">
        <v>559.33000000000004</v>
      </c>
      <c r="E80">
        <f>'Web Graph Info.'!I94</f>
        <v>1545.67</v>
      </c>
      <c r="G80">
        <f t="shared" si="4"/>
        <v>2105</v>
      </c>
      <c r="I80">
        <v>66.33</v>
      </c>
      <c r="K80" s="17">
        <f t="shared" si="3"/>
        <v>3.1510688836104514E-2</v>
      </c>
      <c r="N80" t="s">
        <v>30</v>
      </c>
    </row>
    <row r="81" spans="1:14">
      <c r="A81" s="5">
        <v>40391</v>
      </c>
      <c r="C81">
        <v>463.4</v>
      </c>
      <c r="E81">
        <f>'Web Graph Info.'!I95</f>
        <v>359.5</v>
      </c>
      <c r="G81">
        <f t="shared" si="4"/>
        <v>822.9</v>
      </c>
      <c r="I81">
        <v>63</v>
      </c>
      <c r="K81" s="17">
        <f t="shared" si="3"/>
        <v>7.6558512577469928E-2</v>
      </c>
      <c r="N81" t="s">
        <v>30</v>
      </c>
    </row>
    <row r="82" spans="1:14">
      <c r="A82" s="5">
        <v>40392</v>
      </c>
      <c r="C82">
        <v>463.4</v>
      </c>
      <c r="E82">
        <f>'Web Graph Info.'!I96</f>
        <v>275</v>
      </c>
      <c r="G82">
        <f t="shared" si="4"/>
        <v>738.4</v>
      </c>
      <c r="I82">
        <v>80</v>
      </c>
      <c r="K82" s="17">
        <f t="shared" si="3"/>
        <v>0.10834236186348863</v>
      </c>
      <c r="N82" t="s">
        <v>30</v>
      </c>
    </row>
    <row r="83" spans="1:14">
      <c r="A83" s="5">
        <v>40393</v>
      </c>
      <c r="C83">
        <v>735</v>
      </c>
      <c r="E83">
        <f>'Web Graph Info.'!I97</f>
        <v>564</v>
      </c>
      <c r="G83">
        <f t="shared" si="4"/>
        <v>1299</v>
      </c>
      <c r="I83">
        <v>195</v>
      </c>
      <c r="K83" s="17">
        <f t="shared" si="3"/>
        <v>0.15011547344110854</v>
      </c>
      <c r="N83" t="s">
        <v>30</v>
      </c>
    </row>
    <row r="84" spans="1:14">
      <c r="A84" s="5">
        <v>40394</v>
      </c>
      <c r="E84">
        <f>'Web Graph Info.'!I98</f>
        <v>657</v>
      </c>
      <c r="G84">
        <f t="shared" si="4"/>
        <v>657</v>
      </c>
      <c r="K84" s="17">
        <f t="shared" si="3"/>
        <v>0</v>
      </c>
      <c r="N84">
        <f>G77+G78+G79+G80+G81+G82+G83</f>
        <v>13131.8</v>
      </c>
    </row>
    <row r="85" spans="1:14">
      <c r="A85" s="5">
        <v>40395</v>
      </c>
      <c r="E85">
        <f>'Web Graph Info.'!I99</f>
        <v>124.11</v>
      </c>
      <c r="G85">
        <f t="shared" si="4"/>
        <v>124.11</v>
      </c>
      <c r="K85" s="17">
        <f t="shared" si="3"/>
        <v>0</v>
      </c>
      <c r="N85" t="s">
        <v>30</v>
      </c>
    </row>
    <row r="86" spans="1:14">
      <c r="A86" s="5">
        <v>40396</v>
      </c>
      <c r="D86" s="64"/>
      <c r="E86">
        <f>'Web Graph Info.'!I100</f>
        <v>124.11</v>
      </c>
      <c r="G86">
        <f t="shared" si="4"/>
        <v>124.11</v>
      </c>
      <c r="K86" s="17">
        <f t="shared" si="3"/>
        <v>0</v>
      </c>
      <c r="N86" t="s">
        <v>30</v>
      </c>
    </row>
    <row r="87" spans="1:14">
      <c r="A87" s="5">
        <v>40397</v>
      </c>
      <c r="E87">
        <f>'Web Graph Info.'!I101</f>
        <v>124.11</v>
      </c>
      <c r="G87">
        <f t="shared" si="4"/>
        <v>124.11</v>
      </c>
      <c r="K87" s="17">
        <f t="shared" si="3"/>
        <v>0</v>
      </c>
      <c r="N87" t="s">
        <v>30</v>
      </c>
    </row>
    <row r="88" spans="1:14">
      <c r="A88" s="5">
        <v>40398</v>
      </c>
      <c r="C88">
        <v>924.5</v>
      </c>
      <c r="E88">
        <v>2659</v>
      </c>
      <c r="G88">
        <f t="shared" si="4"/>
        <v>3583.5</v>
      </c>
      <c r="I88">
        <v>125</v>
      </c>
      <c r="K88" s="17">
        <f t="shared" si="3"/>
        <v>3.4882098507046183E-2</v>
      </c>
      <c r="N88" t="s">
        <v>30</v>
      </c>
    </row>
    <row r="89" spans="1:14">
      <c r="A89" s="5">
        <v>40399</v>
      </c>
      <c r="C89">
        <v>924.5</v>
      </c>
      <c r="E89">
        <f>'Web Graph Info.'!I103</f>
        <v>2803</v>
      </c>
      <c r="G89">
        <f t="shared" si="4"/>
        <v>3727.5</v>
      </c>
      <c r="I89">
        <v>164</v>
      </c>
      <c r="K89" s="17">
        <f t="shared" si="3"/>
        <v>4.3997317236753854E-2</v>
      </c>
      <c r="N89" t="s">
        <v>30</v>
      </c>
    </row>
    <row r="90" spans="1:14">
      <c r="A90" s="5">
        <v>40400</v>
      </c>
      <c r="C90">
        <v>662.5</v>
      </c>
      <c r="E90">
        <f>'Web Graph Info.'!I104</f>
        <v>2886</v>
      </c>
      <c r="G90">
        <f t="shared" si="4"/>
        <v>3548.5</v>
      </c>
      <c r="I90">
        <v>117</v>
      </c>
      <c r="K90" s="17">
        <f t="shared" si="3"/>
        <v>3.2971678173876286E-2</v>
      </c>
      <c r="N90" t="s">
        <v>30</v>
      </c>
    </row>
    <row r="91" spans="1:14">
      <c r="A91" s="5">
        <v>40401</v>
      </c>
      <c r="C91">
        <v>662.5</v>
      </c>
      <c r="E91">
        <f>'Web Graph Info.'!I105</f>
        <v>2155</v>
      </c>
      <c r="G91">
        <f t="shared" si="4"/>
        <v>2817.5</v>
      </c>
      <c r="I91">
        <v>77</v>
      </c>
      <c r="K91" s="17">
        <f t="shared" si="3"/>
        <v>2.732919254658385E-2</v>
      </c>
      <c r="N91">
        <f>G84+G85+G86+G87+G88+G89+G90</f>
        <v>11888.83</v>
      </c>
    </row>
    <row r="92" spans="1:14">
      <c r="A92" s="5">
        <v>40402</v>
      </c>
      <c r="C92">
        <v>215.66</v>
      </c>
      <c r="E92">
        <f>'Web Graph Info.'!I106</f>
        <v>1040.33</v>
      </c>
      <c r="G92">
        <f t="shared" si="4"/>
        <v>1255.99</v>
      </c>
      <c r="I92">
        <v>33</v>
      </c>
      <c r="K92" s="17">
        <f t="shared" si="3"/>
        <v>2.6274094538969259E-2</v>
      </c>
      <c r="N92" t="s">
        <v>30</v>
      </c>
    </row>
    <row r="93" spans="1:14">
      <c r="A93" s="5">
        <v>40403</v>
      </c>
      <c r="C93">
        <v>215.66</v>
      </c>
      <c r="E93">
        <f>'Web Graph Info.'!I107</f>
        <v>1040.33</v>
      </c>
      <c r="G93">
        <f t="shared" si="4"/>
        <v>1255.99</v>
      </c>
      <c r="I93">
        <v>33</v>
      </c>
      <c r="K93" s="17">
        <f t="shared" si="3"/>
        <v>2.6274094538969259E-2</v>
      </c>
      <c r="N93" t="s">
        <v>30</v>
      </c>
    </row>
    <row r="94" spans="1:14">
      <c r="A94" s="5">
        <v>40404</v>
      </c>
      <c r="C94">
        <v>215.66</v>
      </c>
      <c r="E94">
        <f>'Web Graph Info.'!I108</f>
        <v>1040.33</v>
      </c>
      <c r="G94">
        <f t="shared" si="4"/>
        <v>1255.99</v>
      </c>
      <c r="I94">
        <v>33</v>
      </c>
      <c r="K94" s="17">
        <f t="shared" si="3"/>
        <v>2.6274094538969259E-2</v>
      </c>
      <c r="N94" t="s">
        <v>30</v>
      </c>
    </row>
    <row r="95" spans="1:14">
      <c r="A95" s="5">
        <v>40405</v>
      </c>
      <c r="C95">
        <v>229.5</v>
      </c>
      <c r="E95">
        <f>'Web Graph Info.'!I109</f>
        <v>1162</v>
      </c>
      <c r="G95">
        <f t="shared" si="4"/>
        <v>1391.5</v>
      </c>
      <c r="I95">
        <v>8</v>
      </c>
      <c r="K95" s="17">
        <f t="shared" si="3"/>
        <v>5.7491915199425082E-3</v>
      </c>
      <c r="N95" t="s">
        <v>30</v>
      </c>
    </row>
    <row r="96" spans="1:14">
      <c r="A96" s="5">
        <v>40406</v>
      </c>
      <c r="C96">
        <v>229.5</v>
      </c>
      <c r="E96">
        <v>1807</v>
      </c>
      <c r="G96">
        <f t="shared" si="4"/>
        <v>2036.5</v>
      </c>
      <c r="I96">
        <v>126</v>
      </c>
      <c r="K96" s="17">
        <f t="shared" si="3"/>
        <v>6.1870856862263686E-2</v>
      </c>
      <c r="N96" t="s">
        <v>30</v>
      </c>
    </row>
    <row r="97" spans="1:14">
      <c r="A97" s="5">
        <v>40407</v>
      </c>
      <c r="C97">
        <v>524.5</v>
      </c>
      <c r="E97">
        <f>'Web Graph Info.'!I111</f>
        <v>1282</v>
      </c>
      <c r="G97">
        <f t="shared" si="4"/>
        <v>1806.5</v>
      </c>
      <c r="I97">
        <v>162</v>
      </c>
      <c r="K97" s="17">
        <f t="shared" si="3"/>
        <v>8.967616938831996E-2</v>
      </c>
      <c r="N97" t="s">
        <v>30</v>
      </c>
    </row>
    <row r="98" spans="1:14">
      <c r="A98" s="5">
        <v>40408</v>
      </c>
      <c r="C98">
        <v>524.5</v>
      </c>
      <c r="E98">
        <f>'Web Graph Info.'!I112</f>
        <v>1162</v>
      </c>
      <c r="G98">
        <f t="shared" si="4"/>
        <v>1686.5</v>
      </c>
      <c r="I98">
        <v>194</v>
      </c>
      <c r="K98" s="17">
        <f t="shared" si="3"/>
        <v>0.11503112955825674</v>
      </c>
      <c r="N98">
        <f>G91+G92+G93+G94+G95+G96+G97</f>
        <v>11819.97</v>
      </c>
    </row>
    <row r="99" spans="1:14">
      <c r="A99" s="5">
        <v>40409</v>
      </c>
      <c r="C99">
        <v>195.33</v>
      </c>
      <c r="E99">
        <v>782.67</v>
      </c>
      <c r="G99">
        <f t="shared" si="4"/>
        <v>978</v>
      </c>
      <c r="I99">
        <v>86.67</v>
      </c>
      <c r="K99" s="17">
        <f t="shared" si="3"/>
        <v>8.8619631901840495E-2</v>
      </c>
      <c r="N99" t="s">
        <v>30</v>
      </c>
    </row>
    <row r="100" spans="1:14">
      <c r="A100" s="5">
        <v>40410</v>
      </c>
      <c r="C100">
        <v>195.33</v>
      </c>
      <c r="E100">
        <v>782.67</v>
      </c>
      <c r="G100">
        <f t="shared" si="4"/>
        <v>978</v>
      </c>
      <c r="I100">
        <v>86.67</v>
      </c>
      <c r="K100" s="17">
        <f t="shared" si="3"/>
        <v>8.8619631901840495E-2</v>
      </c>
      <c r="N100" t="s">
        <v>30</v>
      </c>
    </row>
    <row r="101" spans="1:14">
      <c r="A101" s="5">
        <v>40411</v>
      </c>
      <c r="C101">
        <v>195.33</v>
      </c>
      <c r="E101">
        <v>782.67</v>
      </c>
      <c r="G101">
        <f t="shared" si="4"/>
        <v>978</v>
      </c>
      <c r="I101">
        <v>86.67</v>
      </c>
      <c r="K101" s="17">
        <f t="shared" si="3"/>
        <v>8.8619631901840495E-2</v>
      </c>
      <c r="N101" t="s">
        <v>30</v>
      </c>
    </row>
    <row r="102" spans="1:14">
      <c r="A102" s="5">
        <v>40412</v>
      </c>
      <c r="C102">
        <v>369</v>
      </c>
      <c r="E102">
        <f>'Web Graph Info.'!I116</f>
        <v>478</v>
      </c>
      <c r="G102">
        <f t="shared" si="4"/>
        <v>847</v>
      </c>
      <c r="I102">
        <v>191.5</v>
      </c>
      <c r="K102" s="17">
        <f t="shared" si="3"/>
        <v>0.22609208972845338</v>
      </c>
      <c r="N102" t="s">
        <v>30</v>
      </c>
    </row>
    <row r="103" spans="1:14">
      <c r="A103" s="5">
        <v>40413</v>
      </c>
      <c r="C103">
        <v>369</v>
      </c>
      <c r="E103">
        <f>'Web Graph Info.'!I117</f>
        <v>1527</v>
      </c>
      <c r="G103">
        <f t="shared" si="4"/>
        <v>1896</v>
      </c>
      <c r="I103">
        <v>305.5</v>
      </c>
      <c r="K103" s="17">
        <f t="shared" si="3"/>
        <v>0.16112869198312235</v>
      </c>
      <c r="N103" t="s">
        <v>30</v>
      </c>
    </row>
    <row r="104" spans="1:14">
      <c r="A104" s="5">
        <v>40414</v>
      </c>
      <c r="C104">
        <v>347.5</v>
      </c>
      <c r="E104">
        <f>'Web Graph Info.'!I118</f>
        <v>882</v>
      </c>
      <c r="G104">
        <f t="shared" si="4"/>
        <v>1229.5</v>
      </c>
      <c r="I104">
        <v>184</v>
      </c>
      <c r="K104" s="17">
        <f t="shared" si="3"/>
        <v>0.14965433102887352</v>
      </c>
      <c r="N104" t="s">
        <v>30</v>
      </c>
    </row>
    <row r="105" spans="1:14">
      <c r="A105" s="5">
        <v>40415</v>
      </c>
      <c r="C105">
        <v>347.5</v>
      </c>
      <c r="E105">
        <f>'Web Graph Info.'!I119</f>
        <v>1172</v>
      </c>
      <c r="G105">
        <f t="shared" si="4"/>
        <v>1519.5</v>
      </c>
      <c r="I105">
        <v>139</v>
      </c>
      <c r="K105" s="17">
        <f t="shared" si="3"/>
        <v>9.1477459690687726E-2</v>
      </c>
      <c r="N105">
        <f>G98+G99+G100+G101+G102+G103+G104</f>
        <v>8593</v>
      </c>
    </row>
    <row r="106" spans="1:14">
      <c r="A106" s="5">
        <v>40416</v>
      </c>
      <c r="C106">
        <v>419.33</v>
      </c>
      <c r="E106">
        <f>'Web Graph Info.'!I120</f>
        <v>535.16</v>
      </c>
      <c r="G106">
        <f t="shared" si="4"/>
        <v>954.49</v>
      </c>
      <c r="I106">
        <v>104.66</v>
      </c>
      <c r="K106" s="17">
        <f t="shared" si="3"/>
        <v>0.10965017967710505</v>
      </c>
      <c r="N106" t="s">
        <v>30</v>
      </c>
    </row>
    <row r="107" spans="1:14">
      <c r="A107" s="5">
        <v>40417</v>
      </c>
      <c r="C107">
        <v>419.33</v>
      </c>
      <c r="E107">
        <f>'Web Graph Info.'!I121</f>
        <v>535.16</v>
      </c>
      <c r="G107">
        <f t="shared" si="4"/>
        <v>954.49</v>
      </c>
      <c r="I107">
        <v>104.66</v>
      </c>
      <c r="K107" s="17">
        <f t="shared" si="3"/>
        <v>0.10965017967710505</v>
      </c>
      <c r="N107" t="s">
        <v>30</v>
      </c>
    </row>
    <row r="108" spans="1:14">
      <c r="A108" s="5">
        <v>40418</v>
      </c>
      <c r="C108">
        <v>419.33</v>
      </c>
      <c r="E108">
        <f>'Web Graph Info.'!I122</f>
        <v>535.16</v>
      </c>
      <c r="G108">
        <f t="shared" si="4"/>
        <v>954.49</v>
      </c>
      <c r="I108">
        <v>104.66</v>
      </c>
      <c r="K108" s="17">
        <f t="shared" si="3"/>
        <v>0.10965017967710505</v>
      </c>
      <c r="N108" t="s">
        <v>30</v>
      </c>
    </row>
    <row r="109" spans="1:14">
      <c r="A109" s="5">
        <v>40419</v>
      </c>
      <c r="E109">
        <f>'Web Graph Info.'!I123</f>
        <v>175</v>
      </c>
      <c r="G109">
        <f t="shared" si="4"/>
        <v>175</v>
      </c>
      <c r="I109">
        <v>30</v>
      </c>
      <c r="K109" s="17">
        <f t="shared" si="3"/>
        <v>0.17142857142857143</v>
      </c>
      <c r="N109" t="s">
        <v>30</v>
      </c>
    </row>
    <row r="110" spans="1:14">
      <c r="A110" s="5">
        <v>40420</v>
      </c>
      <c r="E110">
        <f>'Web Graph Info.'!I124</f>
        <v>76</v>
      </c>
      <c r="G110">
        <f t="shared" si="4"/>
        <v>76</v>
      </c>
      <c r="I110">
        <v>9</v>
      </c>
      <c r="K110" s="17">
        <f t="shared" si="3"/>
        <v>0.11842105263157894</v>
      </c>
      <c r="N110" t="s">
        <v>30</v>
      </c>
    </row>
    <row r="111" spans="1:14">
      <c r="A111" s="5">
        <v>40421</v>
      </c>
      <c r="E111">
        <f>'Web Graph Info.'!I125</f>
        <v>112</v>
      </c>
      <c r="G111">
        <f t="shared" si="4"/>
        <v>112</v>
      </c>
      <c r="K111" s="17">
        <f t="shared" si="3"/>
        <v>0</v>
      </c>
      <c r="N111" t="s">
        <v>30</v>
      </c>
    </row>
    <row r="112" spans="1:14">
      <c r="A112" s="5">
        <v>40422</v>
      </c>
      <c r="C112">
        <v>107.2</v>
      </c>
      <c r="E112">
        <f>'Web Graph Info.'!I126</f>
        <v>431</v>
      </c>
      <c r="G112">
        <f t="shared" si="4"/>
        <v>538.20000000000005</v>
      </c>
      <c r="I112">
        <v>27.4</v>
      </c>
      <c r="K112" s="17">
        <f t="shared" si="3"/>
        <v>5.0910442214790033E-2</v>
      </c>
      <c r="N112">
        <f>G105+G106+G107+G108+G109+G110+G111</f>
        <v>4745.9699999999993</v>
      </c>
    </row>
    <row r="113" spans="1:11">
      <c r="A113" s="5">
        <v>40423</v>
      </c>
      <c r="C113">
        <v>107.2</v>
      </c>
      <c r="E113">
        <f>'Web Graph Info.'!I127</f>
        <v>739</v>
      </c>
      <c r="G113">
        <f t="shared" si="4"/>
        <v>846.2</v>
      </c>
      <c r="I113">
        <v>25.9</v>
      </c>
      <c r="K113" s="17">
        <f t="shared" si="3"/>
        <v>3.060742141337745E-2</v>
      </c>
    </row>
    <row r="114" spans="1:11">
      <c r="A114" s="5">
        <v>40424</v>
      </c>
      <c r="C114">
        <v>107.2</v>
      </c>
      <c r="E114">
        <f>'Web Graph Info.'!I128</f>
        <v>739</v>
      </c>
      <c r="G114">
        <f t="shared" si="4"/>
        <v>846.2</v>
      </c>
      <c r="I114">
        <v>25.9</v>
      </c>
      <c r="K114" s="17">
        <f t="shared" si="3"/>
        <v>3.060742141337745E-2</v>
      </c>
    </row>
    <row r="115" spans="1:11">
      <c r="A115" s="5">
        <v>40425</v>
      </c>
      <c r="C115">
        <v>107.2</v>
      </c>
      <c r="E115">
        <f>'Web Graph Info.'!I129</f>
        <v>739</v>
      </c>
      <c r="G115">
        <f t="shared" si="4"/>
        <v>846.2</v>
      </c>
      <c r="I115">
        <v>25.9</v>
      </c>
      <c r="K115" s="17">
        <f t="shared" si="3"/>
        <v>3.060742141337745E-2</v>
      </c>
    </row>
    <row r="116" spans="1:11">
      <c r="A116" s="5">
        <v>40426</v>
      </c>
      <c r="C116">
        <v>107.2</v>
      </c>
      <c r="E116">
        <f>'Web Graph Info.'!I130</f>
        <v>739</v>
      </c>
      <c r="G116">
        <f t="shared" si="4"/>
        <v>846.2</v>
      </c>
      <c r="I116">
        <v>25.9</v>
      </c>
      <c r="K116" s="17">
        <f t="shared" si="3"/>
        <v>3.060742141337745E-2</v>
      </c>
    </row>
    <row r="117" spans="1:11">
      <c r="A117" s="5">
        <v>40427</v>
      </c>
      <c r="C117">
        <v>175</v>
      </c>
      <c r="E117">
        <f>'Web Graph Info.'!I131</f>
        <v>157</v>
      </c>
      <c r="G117">
        <f t="shared" si="4"/>
        <v>332</v>
      </c>
      <c r="I117">
        <v>33</v>
      </c>
      <c r="K117" s="17">
        <f t="shared" si="3"/>
        <v>9.9397590361445784E-2</v>
      </c>
    </row>
    <row r="118" spans="1:11">
      <c r="A118" s="5">
        <v>40428</v>
      </c>
      <c r="C118">
        <v>146.5</v>
      </c>
      <c r="E118">
        <f>'Web Graph Info.'!I132</f>
        <v>89</v>
      </c>
      <c r="G118">
        <f t="shared" si="4"/>
        <v>235.5</v>
      </c>
      <c r="I118">
        <v>9.5</v>
      </c>
      <c r="K118" s="17">
        <f t="shared" si="3"/>
        <v>4.0339702760084924E-2</v>
      </c>
    </row>
    <row r="119" spans="1:11">
      <c r="A119" s="5">
        <v>40429</v>
      </c>
      <c r="C119">
        <v>146.5</v>
      </c>
      <c r="E119">
        <f>'Web Graph Info.'!I133</f>
        <v>112</v>
      </c>
      <c r="G119">
        <f t="shared" si="4"/>
        <v>258.5</v>
      </c>
      <c r="I119">
        <v>7.5</v>
      </c>
      <c r="K119" s="17">
        <f t="shared" si="3"/>
        <v>2.9013539651837523E-2</v>
      </c>
    </row>
    <row r="120" spans="1:11">
      <c r="A120" s="5">
        <v>40430</v>
      </c>
      <c r="C120">
        <v>118.67</v>
      </c>
      <c r="E120">
        <f>'Web Graph Info.'!I134</f>
        <v>132</v>
      </c>
      <c r="G120">
        <f t="shared" si="4"/>
        <v>250.67000000000002</v>
      </c>
      <c r="I120">
        <v>14.67</v>
      </c>
      <c r="K120" s="17">
        <f t="shared" si="3"/>
        <v>5.8523157936729561E-2</v>
      </c>
    </row>
    <row r="121" spans="1:11">
      <c r="A121" s="5">
        <v>40431</v>
      </c>
      <c r="C121">
        <v>118.67</v>
      </c>
      <c r="E121">
        <f>'Web Graph Info.'!I135</f>
        <v>132</v>
      </c>
      <c r="G121">
        <f t="shared" si="4"/>
        <v>250.67000000000002</v>
      </c>
      <c r="I121">
        <v>14.67</v>
      </c>
      <c r="K121" s="17">
        <f t="shared" si="3"/>
        <v>5.8523157936729561E-2</v>
      </c>
    </row>
    <row r="122" spans="1:11">
      <c r="A122" s="5">
        <v>40432</v>
      </c>
      <c r="C122">
        <v>118.67</v>
      </c>
      <c r="E122">
        <f>'Web Graph Info.'!I136</f>
        <v>132</v>
      </c>
      <c r="G122">
        <f t="shared" si="4"/>
        <v>250.67000000000002</v>
      </c>
      <c r="I122">
        <v>14.67</v>
      </c>
      <c r="K122" s="17">
        <f t="shared" si="3"/>
        <v>5.8523157936729561E-2</v>
      </c>
    </row>
    <row r="123" spans="1:11">
      <c r="A123" s="5">
        <v>40433</v>
      </c>
      <c r="C123">
        <v>16.5</v>
      </c>
      <c r="E123">
        <f>'Web Graph Info.'!I137</f>
        <v>62</v>
      </c>
      <c r="G123">
        <f t="shared" si="4"/>
        <v>78.5</v>
      </c>
      <c r="I123">
        <v>0.5</v>
      </c>
      <c r="K123" s="17">
        <f t="shared" si="3"/>
        <v>6.369426751592357E-3</v>
      </c>
    </row>
    <row r="124" spans="1:11">
      <c r="A124" s="5">
        <v>40434</v>
      </c>
      <c r="C124">
        <v>16.5</v>
      </c>
      <c r="E124">
        <f>'Web Graph Info.'!I138</f>
        <v>32</v>
      </c>
      <c r="G124">
        <f t="shared" si="4"/>
        <v>48.5</v>
      </c>
      <c r="I124">
        <v>1.5</v>
      </c>
      <c r="K124" s="17">
        <f t="shared" si="3"/>
        <v>3.0927835051546393E-2</v>
      </c>
    </row>
    <row r="125" spans="1:11">
      <c r="A125" s="5">
        <v>40435</v>
      </c>
      <c r="C125">
        <v>11.5</v>
      </c>
      <c r="E125">
        <f>'Web Graph Info.'!I139</f>
        <v>20</v>
      </c>
      <c r="G125">
        <f t="shared" si="4"/>
        <v>31.5</v>
      </c>
      <c r="I125">
        <v>3.5</v>
      </c>
      <c r="K125" s="17">
        <f t="shared" si="3"/>
        <v>0.1111111111111111</v>
      </c>
    </row>
    <row r="126" spans="1:11">
      <c r="A126" s="5">
        <v>40436</v>
      </c>
      <c r="C126">
        <v>11.5</v>
      </c>
      <c r="E126">
        <f>'Web Graph Info.'!I140</f>
        <v>31</v>
      </c>
      <c r="G126">
        <f t="shared" si="4"/>
        <v>42.5</v>
      </c>
      <c r="I126">
        <v>1.5</v>
      </c>
      <c r="K126" s="17">
        <f t="shared" si="3"/>
        <v>3.5294117647058823E-2</v>
      </c>
    </row>
    <row r="127" spans="1:11">
      <c r="A127" s="5">
        <v>40437</v>
      </c>
      <c r="E127">
        <f>'Web Graph Info.'!I141</f>
        <v>0</v>
      </c>
      <c r="G127">
        <f t="shared" si="4"/>
        <v>0</v>
      </c>
      <c r="K127" s="17" t="e">
        <f t="shared" si="3"/>
        <v>#DIV/0!</v>
      </c>
    </row>
    <row r="128" spans="1:11">
      <c r="A128" s="5">
        <v>40438</v>
      </c>
      <c r="E128">
        <f>'Web Graph Info.'!I142</f>
        <v>0</v>
      </c>
      <c r="G128">
        <f t="shared" si="4"/>
        <v>0</v>
      </c>
      <c r="K128" s="17" t="e">
        <f t="shared" si="3"/>
        <v>#DIV/0!</v>
      </c>
    </row>
    <row r="129" spans="1:11">
      <c r="A129" s="5">
        <v>40439</v>
      </c>
      <c r="E129">
        <f>'Web Graph Info.'!I143</f>
        <v>0</v>
      </c>
      <c r="G129">
        <f t="shared" si="4"/>
        <v>0</v>
      </c>
      <c r="K129" s="17" t="e">
        <f t="shared" si="3"/>
        <v>#DIV/0!</v>
      </c>
    </row>
    <row r="130" spans="1:11">
      <c r="A130" s="5">
        <v>40440</v>
      </c>
      <c r="E130">
        <f>'Web Graph Info.'!I144</f>
        <v>0</v>
      </c>
      <c r="G130">
        <f t="shared" si="4"/>
        <v>0</v>
      </c>
      <c r="K130" s="17" t="e">
        <f t="shared" si="3"/>
        <v>#DIV/0!</v>
      </c>
    </row>
    <row r="131" spans="1:11">
      <c r="A131" s="5">
        <v>40441</v>
      </c>
      <c r="E131">
        <f>'Web Graph Info.'!I145</f>
        <v>0</v>
      </c>
      <c r="G131">
        <f t="shared" si="4"/>
        <v>0</v>
      </c>
      <c r="K131" s="17" t="e">
        <f t="shared" ref="K131:K150" si="5">I131/G131</f>
        <v>#DIV/0!</v>
      </c>
    </row>
    <row r="132" spans="1:11">
      <c r="A132" s="5">
        <v>40442</v>
      </c>
      <c r="E132">
        <f>'Web Graph Info.'!I146</f>
        <v>0</v>
      </c>
      <c r="G132">
        <f t="shared" si="4"/>
        <v>0</v>
      </c>
      <c r="K132" s="17" t="e">
        <f t="shared" si="5"/>
        <v>#DIV/0!</v>
      </c>
    </row>
    <row r="133" spans="1:11">
      <c r="A133" s="5">
        <v>40443</v>
      </c>
      <c r="E133">
        <f>'Web Graph Info.'!I147</f>
        <v>0</v>
      </c>
      <c r="G133">
        <f t="shared" si="4"/>
        <v>0</v>
      </c>
      <c r="K133" s="17" t="e">
        <f t="shared" si="5"/>
        <v>#DIV/0!</v>
      </c>
    </row>
    <row r="134" spans="1:11">
      <c r="A134" s="5">
        <v>40444</v>
      </c>
      <c r="E134">
        <f>'Web Graph Info.'!I148</f>
        <v>0</v>
      </c>
      <c r="G134">
        <f t="shared" si="4"/>
        <v>0</v>
      </c>
      <c r="K134" s="17" t="e">
        <f t="shared" si="5"/>
        <v>#DIV/0!</v>
      </c>
    </row>
    <row r="135" spans="1:11">
      <c r="A135" s="5">
        <v>40445</v>
      </c>
      <c r="E135">
        <f>'Web Graph Info.'!I149</f>
        <v>0</v>
      </c>
      <c r="G135">
        <f t="shared" ref="G135:G150" si="6">SUM(C135:E135)</f>
        <v>0</v>
      </c>
      <c r="K135" s="17" t="e">
        <f t="shared" si="5"/>
        <v>#DIV/0!</v>
      </c>
    </row>
    <row r="136" spans="1:11">
      <c r="A136" s="5">
        <v>40446</v>
      </c>
      <c r="E136">
        <f>'Web Graph Info.'!I150</f>
        <v>0</v>
      </c>
      <c r="G136">
        <f t="shared" si="6"/>
        <v>0</v>
      </c>
      <c r="K136" s="17" t="e">
        <f t="shared" si="5"/>
        <v>#DIV/0!</v>
      </c>
    </row>
    <row r="137" spans="1:11">
      <c r="A137" s="5">
        <v>40447</v>
      </c>
      <c r="E137">
        <f>'Web Graph Info.'!I151</f>
        <v>0</v>
      </c>
      <c r="G137">
        <f t="shared" si="6"/>
        <v>0</v>
      </c>
      <c r="K137" s="17" t="e">
        <f t="shared" si="5"/>
        <v>#DIV/0!</v>
      </c>
    </row>
    <row r="138" spans="1:11">
      <c r="A138" s="5">
        <v>40448</v>
      </c>
      <c r="E138">
        <f>'Web Graph Info.'!I152</f>
        <v>0</v>
      </c>
      <c r="G138">
        <f t="shared" si="6"/>
        <v>0</v>
      </c>
      <c r="K138" s="17" t="e">
        <f t="shared" si="5"/>
        <v>#DIV/0!</v>
      </c>
    </row>
    <row r="139" spans="1:11">
      <c r="A139" s="5">
        <v>40449</v>
      </c>
      <c r="E139">
        <f>'Web Graph Info.'!I153</f>
        <v>0</v>
      </c>
      <c r="G139">
        <f t="shared" si="6"/>
        <v>0</v>
      </c>
      <c r="K139" s="17" t="e">
        <f t="shared" si="5"/>
        <v>#DIV/0!</v>
      </c>
    </row>
    <row r="140" spans="1:11">
      <c r="A140" s="5">
        <v>40450</v>
      </c>
      <c r="E140">
        <f>'Web Graph Info.'!I154</f>
        <v>0</v>
      </c>
      <c r="G140">
        <f t="shared" si="6"/>
        <v>0</v>
      </c>
      <c r="K140" s="17" t="e">
        <f t="shared" si="5"/>
        <v>#DIV/0!</v>
      </c>
    </row>
    <row r="141" spans="1:11">
      <c r="A141" s="5">
        <v>40451</v>
      </c>
      <c r="E141">
        <f>'Web Graph Info.'!I155</f>
        <v>0</v>
      </c>
      <c r="G141">
        <f t="shared" si="6"/>
        <v>0</v>
      </c>
      <c r="K141" s="17" t="e">
        <f t="shared" si="5"/>
        <v>#DIV/0!</v>
      </c>
    </row>
    <row r="142" spans="1:11">
      <c r="A142" s="5">
        <v>40452</v>
      </c>
      <c r="E142">
        <f>'Web Graph Info.'!I156</f>
        <v>0</v>
      </c>
      <c r="G142">
        <f t="shared" si="6"/>
        <v>0</v>
      </c>
      <c r="K142" s="17" t="e">
        <f t="shared" si="5"/>
        <v>#DIV/0!</v>
      </c>
    </row>
    <row r="143" spans="1:11">
      <c r="A143" s="5">
        <v>40453</v>
      </c>
      <c r="E143">
        <f>'Web Graph Info.'!I157</f>
        <v>0</v>
      </c>
      <c r="G143">
        <f t="shared" si="6"/>
        <v>0</v>
      </c>
      <c r="K143" s="17" t="e">
        <f t="shared" si="5"/>
        <v>#DIV/0!</v>
      </c>
    </row>
    <row r="144" spans="1:11">
      <c r="A144" s="5">
        <v>40454</v>
      </c>
      <c r="E144">
        <f>'Web Graph Info.'!I158</f>
        <v>0</v>
      </c>
      <c r="G144">
        <f t="shared" si="6"/>
        <v>0</v>
      </c>
      <c r="K144" s="17" t="e">
        <f t="shared" si="5"/>
        <v>#DIV/0!</v>
      </c>
    </row>
    <row r="145" spans="1:11">
      <c r="A145" s="5">
        <v>40455</v>
      </c>
      <c r="E145">
        <f>'Web Graph Info.'!I159</f>
        <v>0</v>
      </c>
      <c r="G145">
        <f t="shared" si="6"/>
        <v>0</v>
      </c>
      <c r="K145" s="17" t="e">
        <f t="shared" si="5"/>
        <v>#DIV/0!</v>
      </c>
    </row>
    <row r="146" spans="1:11">
      <c r="A146" s="5">
        <v>40456</v>
      </c>
      <c r="E146">
        <f>'Web Graph Info.'!I160</f>
        <v>0</v>
      </c>
      <c r="G146">
        <f t="shared" si="6"/>
        <v>0</v>
      </c>
      <c r="K146" s="17" t="e">
        <f t="shared" si="5"/>
        <v>#DIV/0!</v>
      </c>
    </row>
    <row r="147" spans="1:11">
      <c r="A147" s="5">
        <v>40457</v>
      </c>
      <c r="E147">
        <f>'Web Graph Info.'!I161</f>
        <v>0</v>
      </c>
      <c r="G147">
        <f t="shared" si="6"/>
        <v>0</v>
      </c>
      <c r="K147" s="17" t="e">
        <f t="shared" si="5"/>
        <v>#DIV/0!</v>
      </c>
    </row>
    <row r="148" spans="1:11">
      <c r="A148" s="5">
        <v>40458</v>
      </c>
      <c r="E148">
        <f>'Web Graph Info.'!I162</f>
        <v>0</v>
      </c>
      <c r="G148">
        <f t="shared" si="6"/>
        <v>0</v>
      </c>
      <c r="K148" s="17" t="e">
        <f t="shared" si="5"/>
        <v>#DIV/0!</v>
      </c>
    </row>
    <row r="149" spans="1:11">
      <c r="A149" s="5">
        <v>40459</v>
      </c>
      <c r="E149">
        <f>'Web Graph Info.'!I163</f>
        <v>0</v>
      </c>
      <c r="G149">
        <f t="shared" si="6"/>
        <v>0</v>
      </c>
      <c r="K149" s="17" t="e">
        <f t="shared" si="5"/>
        <v>#DIV/0!</v>
      </c>
    </row>
    <row r="150" spans="1:11">
      <c r="A150" s="5">
        <v>40460</v>
      </c>
      <c r="E150">
        <f>'Web Graph Info.'!I164</f>
        <v>0</v>
      </c>
      <c r="G150">
        <f t="shared" si="6"/>
        <v>0</v>
      </c>
      <c r="K150" s="17" t="e">
        <f t="shared" si="5"/>
        <v>#DIV/0!</v>
      </c>
    </row>
    <row r="151" spans="1:11">
      <c r="A151" s="5" t="s">
        <v>30</v>
      </c>
    </row>
    <row r="152" spans="1:11">
      <c r="A152" s="5" t="s">
        <v>30</v>
      </c>
    </row>
    <row r="153" spans="1:11">
      <c r="A153" s="5" t="s">
        <v>30</v>
      </c>
    </row>
    <row r="154" spans="1:11">
      <c r="A154" s="5" t="s">
        <v>30</v>
      </c>
    </row>
    <row r="155" spans="1:11">
      <c r="A155" s="5" t="s">
        <v>30</v>
      </c>
    </row>
    <row r="156" spans="1:11">
      <c r="A156" s="5" t="s">
        <v>30</v>
      </c>
    </row>
    <row r="157" spans="1:11">
      <c r="A157" s="5" t="s">
        <v>30</v>
      </c>
    </row>
    <row r="158" spans="1:11">
      <c r="A158" s="5" t="s">
        <v>30</v>
      </c>
    </row>
    <row r="159" spans="1:11">
      <c r="A159" s="5" t="s">
        <v>30</v>
      </c>
    </row>
    <row r="160" spans="1:11">
      <c r="A160" s="5" t="s">
        <v>30</v>
      </c>
    </row>
    <row r="161" spans="1:1">
      <c r="A161" s="5" t="s">
        <v>30</v>
      </c>
    </row>
    <row r="162" spans="1:1">
      <c r="A162" s="5" t="s">
        <v>30</v>
      </c>
    </row>
    <row r="163" spans="1:1">
      <c r="A163" s="5" t="s">
        <v>30</v>
      </c>
    </row>
    <row r="164" spans="1:1">
      <c r="A164" s="5" t="s">
        <v>30</v>
      </c>
    </row>
    <row r="165" spans="1:1">
      <c r="A165" s="5" t="s">
        <v>30</v>
      </c>
    </row>
    <row r="166" spans="1:1">
      <c r="A166" s="5" t="s">
        <v>30</v>
      </c>
    </row>
    <row r="167" spans="1:1">
      <c r="A167" s="5" t="s">
        <v>30</v>
      </c>
    </row>
    <row r="168" spans="1:1">
      <c r="A168" s="5" t="s">
        <v>30</v>
      </c>
    </row>
    <row r="169" spans="1:1">
      <c r="A169" s="5" t="s">
        <v>30</v>
      </c>
    </row>
    <row r="170" spans="1:1">
      <c r="A170" s="5" t="s">
        <v>30</v>
      </c>
    </row>
    <row r="171" spans="1:1">
      <c r="A171" s="5" t="s">
        <v>30</v>
      </c>
    </row>
    <row r="172" spans="1:1">
      <c r="A172" s="5" t="s">
        <v>30</v>
      </c>
    </row>
    <row r="173" spans="1:1">
      <c r="A173" s="5" t="s">
        <v>30</v>
      </c>
    </row>
    <row r="174" spans="1:1">
      <c r="A174" s="5" t="s">
        <v>30</v>
      </c>
    </row>
    <row r="175" spans="1:1">
      <c r="A175" s="5" t="s">
        <v>30</v>
      </c>
    </row>
    <row r="176" spans="1:1">
      <c r="A176" s="5" t="s">
        <v>30</v>
      </c>
    </row>
  </sheetData>
  <mergeCells count="1">
    <mergeCell ref="L1:M1"/>
  </mergeCells>
  <phoneticPr fontId="2" type="noConversion"/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AB165"/>
  <sheetViews>
    <sheetView zoomScale="70" zoomScaleNormal="70" workbookViewId="0">
      <pane ySplit="8" topLeftCell="A110" activePane="bottomLeft" state="frozen"/>
      <selection pane="bottomLeft" activeCell="O142" sqref="O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130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131</v>
      </c>
      <c r="B3" s="73"/>
      <c r="C3" s="73"/>
      <c r="D3" s="73"/>
      <c r="E3" s="66"/>
      <c r="F3" s="66"/>
      <c r="H3" s="1"/>
      <c r="I3"/>
      <c r="N3" s="1"/>
      <c r="O3"/>
      <c r="Q3" s="1"/>
      <c r="R3"/>
      <c r="S3" s="1"/>
      <c r="T3"/>
    </row>
    <row r="4" spans="1:22">
      <c r="A4" s="73" t="s">
        <v>120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129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3">
        <f>SUM(B9:S9)</f>
        <v>0</v>
      </c>
      <c r="U9" s="4">
        <v>0</v>
      </c>
      <c r="V9" s="63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3">
        <f t="shared" ref="T10:T73" si="0">SUM(B10:S10)</f>
        <v>0</v>
      </c>
      <c r="U10" s="4">
        <v>0</v>
      </c>
      <c r="V10" s="63">
        <f t="shared" ref="V10:V73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2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2</v>
      </c>
      <c r="U22" s="4">
        <v>0</v>
      </c>
      <c r="V22" s="63">
        <f t="shared" si="1"/>
        <v>2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0.5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0.5</v>
      </c>
      <c r="U23" s="4">
        <v>0.5</v>
      </c>
      <c r="V23" s="63">
        <f t="shared" si="1"/>
        <v>1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0.5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0.5</v>
      </c>
      <c r="U24" s="4">
        <v>0.5</v>
      </c>
      <c r="V24" s="63">
        <f t="shared" si="1"/>
        <v>1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0.5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0.5</v>
      </c>
      <c r="U25" s="4">
        <v>0.5</v>
      </c>
      <c r="V25" s="63">
        <f t="shared" si="1"/>
        <v>1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0.5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0.5</v>
      </c>
      <c r="U26" s="4">
        <v>0.5</v>
      </c>
      <c r="V26" s="63">
        <f t="shared" si="1"/>
        <v>1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3">
        <f t="shared" si="0"/>
        <v>0</v>
      </c>
      <c r="U27" s="4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 s="4">
        <v>0</v>
      </c>
      <c r="V28" s="63">
        <f t="shared" si="1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 s="4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 t="shared" si="1"/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2</v>
      </c>
      <c r="P31" s="4">
        <v>0</v>
      </c>
      <c r="Q31" s="1">
        <v>0</v>
      </c>
      <c r="R31" s="4">
        <v>0</v>
      </c>
      <c r="S31" s="1">
        <v>0</v>
      </c>
      <c r="T31" s="63">
        <f t="shared" si="0"/>
        <v>2</v>
      </c>
      <c r="U31" s="4">
        <v>0</v>
      </c>
      <c r="V31" s="63">
        <f t="shared" si="1"/>
        <v>2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">
        <v>0</v>
      </c>
      <c r="O32" s="4">
        <v>2</v>
      </c>
      <c r="P32" s="4">
        <v>0</v>
      </c>
      <c r="Q32" s="1">
        <v>0</v>
      </c>
      <c r="R32" s="4">
        <v>0</v>
      </c>
      <c r="S32" s="1">
        <v>0</v>
      </c>
      <c r="T32" s="63">
        <f t="shared" si="0"/>
        <v>2</v>
      </c>
      <c r="U32" s="4">
        <v>0</v>
      </c>
      <c r="V32" s="63">
        <f t="shared" si="1"/>
        <v>2</v>
      </c>
    </row>
    <row r="33" spans="1:28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">
        <v>0</v>
      </c>
      <c r="O33" s="4">
        <v>2</v>
      </c>
      <c r="P33" s="4">
        <v>0</v>
      </c>
      <c r="Q33" s="1">
        <v>0</v>
      </c>
      <c r="R33" s="4">
        <v>0</v>
      </c>
      <c r="S33" s="1">
        <v>0</v>
      </c>
      <c r="T33" s="63">
        <f t="shared" si="0"/>
        <v>2</v>
      </c>
      <c r="U33" s="4">
        <v>0</v>
      </c>
      <c r="V33" s="63">
        <f t="shared" si="1"/>
        <v>2</v>
      </c>
    </row>
    <row r="34" spans="1:28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>
        <v>0</v>
      </c>
      <c r="O34" s="4">
        <v>2</v>
      </c>
      <c r="P34" s="4">
        <v>0</v>
      </c>
      <c r="Q34" s="1">
        <v>0</v>
      </c>
      <c r="R34" s="4">
        <v>0</v>
      </c>
      <c r="S34" s="1">
        <v>0</v>
      </c>
      <c r="T34" s="63">
        <f t="shared" si="0"/>
        <v>2</v>
      </c>
      <c r="U34" s="4">
        <v>0</v>
      </c>
      <c r="V34" s="63">
        <f t="shared" si="1"/>
        <v>2</v>
      </c>
    </row>
    <row r="35" spans="1:28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">
        <v>0</v>
      </c>
      <c r="O35" s="4">
        <v>2</v>
      </c>
      <c r="P35" s="4">
        <v>0</v>
      </c>
      <c r="Q35" s="1">
        <v>0</v>
      </c>
      <c r="R35" s="4">
        <v>0</v>
      </c>
      <c r="S35" s="1">
        <v>0</v>
      </c>
      <c r="T35" s="63">
        <f t="shared" si="0"/>
        <v>2</v>
      </c>
      <c r="U35" s="4">
        <v>0</v>
      </c>
      <c r="V35" s="63">
        <f t="shared" si="1"/>
        <v>2</v>
      </c>
    </row>
    <row r="36" spans="1:28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1">
        <v>0</v>
      </c>
      <c r="O36" s="4">
        <v>1</v>
      </c>
      <c r="P36" s="4">
        <v>0</v>
      </c>
      <c r="Q36" s="1">
        <v>0</v>
      </c>
      <c r="R36" s="4">
        <v>0</v>
      </c>
      <c r="S36" s="1">
        <v>0</v>
      </c>
      <c r="T36" s="63">
        <f t="shared" si="0"/>
        <v>2</v>
      </c>
      <c r="U36" s="4">
        <v>0</v>
      </c>
      <c r="V36" s="63">
        <f t="shared" si="1"/>
        <v>2</v>
      </c>
    </row>
    <row r="37" spans="1:28">
      <c r="A37" s="11">
        <v>40696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12">
        <v>0</v>
      </c>
      <c r="O37" s="4">
        <v>2</v>
      </c>
      <c r="P37" s="4">
        <v>0</v>
      </c>
      <c r="Q37" s="12">
        <v>0</v>
      </c>
      <c r="R37" s="4">
        <v>0</v>
      </c>
      <c r="S37" s="12">
        <v>0</v>
      </c>
      <c r="T37" s="63">
        <f t="shared" si="0"/>
        <v>5</v>
      </c>
      <c r="U37" s="4">
        <v>2</v>
      </c>
      <c r="V37" s="63">
        <f t="shared" si="1"/>
        <v>7</v>
      </c>
    </row>
    <row r="38" spans="1:28">
      <c r="A38" s="11">
        <v>40697</v>
      </c>
      <c r="B38">
        <v>8.67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0</v>
      </c>
      <c r="I38" s="4">
        <v>0.33</v>
      </c>
      <c r="J38" s="4">
        <v>2.67</v>
      </c>
      <c r="K38" s="4">
        <v>0</v>
      </c>
      <c r="L38" s="4">
        <v>0.67</v>
      </c>
      <c r="M38" s="4">
        <v>0</v>
      </c>
      <c r="N38" s="1">
        <v>0</v>
      </c>
      <c r="O38" s="4">
        <v>10</v>
      </c>
      <c r="P38" s="4">
        <v>0</v>
      </c>
      <c r="Q38" s="1">
        <v>0</v>
      </c>
      <c r="R38" s="4">
        <v>0</v>
      </c>
      <c r="S38" s="1">
        <v>0</v>
      </c>
      <c r="T38" s="63">
        <f t="shared" si="0"/>
        <v>22.34</v>
      </c>
      <c r="U38" s="4">
        <v>3.67</v>
      </c>
      <c r="V38" s="63">
        <f t="shared" si="1"/>
        <v>26.009999999999998</v>
      </c>
    </row>
    <row r="39" spans="1:28">
      <c r="A39" s="11">
        <v>40698</v>
      </c>
      <c r="B39">
        <v>8.67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0</v>
      </c>
      <c r="I39" s="4">
        <v>0.33</v>
      </c>
      <c r="J39" s="4">
        <v>2.67</v>
      </c>
      <c r="K39" s="4">
        <v>0</v>
      </c>
      <c r="L39" s="4">
        <v>0.67</v>
      </c>
      <c r="M39" s="4">
        <v>0</v>
      </c>
      <c r="N39" s="1">
        <v>0</v>
      </c>
      <c r="O39" s="4">
        <v>10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22.34</v>
      </c>
      <c r="U39" s="4">
        <v>3.67</v>
      </c>
      <c r="V39" s="63">
        <f t="shared" si="1"/>
        <v>26.009999999999998</v>
      </c>
    </row>
    <row r="40" spans="1:28">
      <c r="A40" s="11">
        <v>40699</v>
      </c>
      <c r="B40">
        <v>8.67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0</v>
      </c>
      <c r="I40" s="4">
        <v>0.33</v>
      </c>
      <c r="J40" s="4">
        <v>2.67</v>
      </c>
      <c r="K40" s="4">
        <v>0</v>
      </c>
      <c r="L40" s="4">
        <v>0.67</v>
      </c>
      <c r="M40" s="4">
        <v>0</v>
      </c>
      <c r="N40" s="1">
        <v>0</v>
      </c>
      <c r="O40" s="4">
        <v>10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22.34</v>
      </c>
      <c r="U40" s="4">
        <v>3.67</v>
      </c>
      <c r="V40" s="63">
        <f t="shared" si="1"/>
        <v>26.009999999999998</v>
      </c>
    </row>
    <row r="41" spans="1:28">
      <c r="A41" s="11">
        <v>40700</v>
      </c>
      <c r="B41">
        <v>14</v>
      </c>
      <c r="C41">
        <v>0</v>
      </c>
      <c r="D41">
        <v>0</v>
      </c>
      <c r="E41">
        <v>0</v>
      </c>
      <c r="F41">
        <v>0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2</v>
      </c>
      <c r="M41" s="4">
        <v>0</v>
      </c>
      <c r="N41" s="12">
        <v>0</v>
      </c>
      <c r="O41" s="4">
        <v>7</v>
      </c>
      <c r="P41" s="4">
        <v>0</v>
      </c>
      <c r="Q41" s="12">
        <v>0</v>
      </c>
      <c r="R41" s="4">
        <v>0</v>
      </c>
      <c r="S41" s="12">
        <v>0</v>
      </c>
      <c r="T41" s="63">
        <f t="shared" si="0"/>
        <v>23</v>
      </c>
      <c r="U41" s="4">
        <v>7</v>
      </c>
      <c r="V41" s="63">
        <f t="shared" si="1"/>
        <v>30</v>
      </c>
    </row>
    <row r="42" spans="1:28">
      <c r="A42" s="11">
        <v>40701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 s="12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12">
        <v>0</v>
      </c>
      <c r="O42" s="4">
        <v>0</v>
      </c>
      <c r="P42" s="4">
        <v>0</v>
      </c>
      <c r="Q42" s="12">
        <v>0</v>
      </c>
      <c r="R42" s="4">
        <v>0</v>
      </c>
      <c r="S42" s="12">
        <v>0</v>
      </c>
      <c r="T42" s="63">
        <f t="shared" si="0"/>
        <v>7</v>
      </c>
      <c r="U42" s="4">
        <v>3</v>
      </c>
      <c r="V42" s="63">
        <f t="shared" si="1"/>
        <v>10</v>
      </c>
    </row>
    <row r="43" spans="1:28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3">
        <f t="shared" si="0"/>
        <v>0</v>
      </c>
      <c r="U43" s="4">
        <v>0</v>
      </c>
      <c r="V43" s="63">
        <f t="shared" si="1"/>
        <v>0</v>
      </c>
    </row>
    <row r="44" spans="1:28">
      <c r="A44" s="11">
        <v>40703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 s="63">
        <f t="shared" si="0"/>
        <v>5</v>
      </c>
      <c r="U44" s="4">
        <v>1</v>
      </c>
      <c r="V44" s="63">
        <f t="shared" si="1"/>
        <v>6</v>
      </c>
      <c r="W44" s="4"/>
      <c r="X44" s="14"/>
      <c r="Y44" s="4"/>
      <c r="Z44" s="14"/>
      <c r="AA44" s="4"/>
      <c r="AB44" s="14"/>
    </row>
    <row r="45" spans="1:28">
      <c r="A45" s="11">
        <v>40704</v>
      </c>
      <c r="B45">
        <v>1.33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4">
        <v>0</v>
      </c>
      <c r="J45" s="4">
        <v>0</v>
      </c>
      <c r="K45" s="4">
        <v>0</v>
      </c>
      <c r="L45" s="4">
        <v>0.67</v>
      </c>
      <c r="M45" s="4">
        <v>0</v>
      </c>
      <c r="N45" s="1">
        <v>0</v>
      </c>
      <c r="O45" s="4">
        <v>0</v>
      </c>
      <c r="P45" s="4">
        <v>0</v>
      </c>
      <c r="Q45" s="1">
        <v>0</v>
      </c>
      <c r="R45" s="4">
        <v>0</v>
      </c>
      <c r="S45" s="1">
        <v>0</v>
      </c>
      <c r="T45" s="63">
        <f t="shared" si="0"/>
        <v>2</v>
      </c>
      <c r="U45" s="4">
        <v>0.67</v>
      </c>
      <c r="V45" s="63">
        <f t="shared" si="1"/>
        <v>2.67</v>
      </c>
    </row>
    <row r="46" spans="1:28">
      <c r="A46" s="11">
        <v>40705</v>
      </c>
      <c r="B46">
        <v>1.33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 s="4">
        <v>0</v>
      </c>
      <c r="J46" s="4">
        <v>0</v>
      </c>
      <c r="K46" s="4">
        <v>0</v>
      </c>
      <c r="L46" s="4">
        <v>0.67</v>
      </c>
      <c r="M46" s="4">
        <v>0</v>
      </c>
      <c r="N46" s="1">
        <v>0</v>
      </c>
      <c r="O46" s="4">
        <v>0</v>
      </c>
      <c r="P46" s="4">
        <v>0</v>
      </c>
      <c r="Q46" s="1">
        <v>0</v>
      </c>
      <c r="R46" s="4">
        <v>0</v>
      </c>
      <c r="S46" s="1">
        <v>0</v>
      </c>
      <c r="T46" s="63">
        <f t="shared" si="0"/>
        <v>2</v>
      </c>
      <c r="U46" s="4">
        <v>0.67</v>
      </c>
      <c r="V46" s="63">
        <f t="shared" si="1"/>
        <v>2.67</v>
      </c>
    </row>
    <row r="47" spans="1:28">
      <c r="A47" s="11">
        <v>40706</v>
      </c>
      <c r="B47">
        <v>1.33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0</v>
      </c>
      <c r="I47" s="4">
        <v>0</v>
      </c>
      <c r="J47" s="4">
        <v>0</v>
      </c>
      <c r="K47" s="4">
        <v>0</v>
      </c>
      <c r="L47" s="4">
        <v>0.67</v>
      </c>
      <c r="M47" s="4">
        <v>0</v>
      </c>
      <c r="N47" s="1">
        <v>0</v>
      </c>
      <c r="O47" s="4">
        <v>0</v>
      </c>
      <c r="P47" s="4">
        <v>0</v>
      </c>
      <c r="Q47" s="1">
        <v>0</v>
      </c>
      <c r="R47" s="4">
        <v>0</v>
      </c>
      <c r="S47" s="1">
        <v>0</v>
      </c>
      <c r="T47" s="63">
        <f t="shared" si="0"/>
        <v>2</v>
      </c>
      <c r="U47" s="4">
        <v>0.67</v>
      </c>
      <c r="V47" s="63">
        <f t="shared" si="1"/>
        <v>2.67</v>
      </c>
    </row>
    <row r="48" spans="1:28">
      <c r="A48" s="11">
        <v>40707</v>
      </c>
      <c r="B48">
        <v>21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  <c r="L48" s="4">
        <v>4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4">
        <v>0</v>
      </c>
      <c r="T48" s="63">
        <f t="shared" si="0"/>
        <v>26</v>
      </c>
      <c r="U48" s="4">
        <v>7</v>
      </c>
      <c r="V48" s="63">
        <f t="shared" si="1"/>
        <v>33</v>
      </c>
    </row>
    <row r="49" spans="1:22">
      <c r="A49" s="11">
        <v>40708</v>
      </c>
      <c r="B49">
        <v>25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</v>
      </c>
      <c r="J49" s="4">
        <v>0</v>
      </c>
      <c r="K49" s="4">
        <v>0</v>
      </c>
      <c r="L49" s="4">
        <v>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63">
        <f t="shared" si="0"/>
        <v>28</v>
      </c>
      <c r="U49" s="4">
        <v>4</v>
      </c>
      <c r="V49" s="63">
        <f t="shared" si="1"/>
        <v>32</v>
      </c>
    </row>
    <row r="50" spans="1:22">
      <c r="A50" s="11">
        <v>40709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1">
        <v>0</v>
      </c>
      <c r="O50" s="4">
        <v>3</v>
      </c>
      <c r="P50" s="4">
        <v>0</v>
      </c>
      <c r="Q50" s="1">
        <v>0</v>
      </c>
      <c r="R50" s="4">
        <v>0</v>
      </c>
      <c r="S50" s="1">
        <v>0</v>
      </c>
      <c r="T50" s="63">
        <f t="shared" si="0"/>
        <v>5</v>
      </c>
      <c r="U50" s="4">
        <v>2</v>
      </c>
      <c r="V50" s="63">
        <f t="shared" si="1"/>
        <v>7</v>
      </c>
    </row>
    <row r="51" spans="1:22">
      <c r="A51" s="11">
        <v>40710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0</v>
      </c>
      <c r="I51" s="4">
        <v>0</v>
      </c>
      <c r="J51" s="4">
        <v>0</v>
      </c>
      <c r="K51" s="4">
        <v>0</v>
      </c>
      <c r="L51" s="4">
        <v>2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63">
        <f t="shared" si="0"/>
        <v>4</v>
      </c>
      <c r="U51" s="4">
        <v>3</v>
      </c>
      <c r="V51" s="63">
        <f t="shared" si="1"/>
        <v>7</v>
      </c>
    </row>
    <row r="52" spans="1:22">
      <c r="A52" s="11">
        <v>40711</v>
      </c>
      <c r="B52">
        <v>15.67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</v>
      </c>
      <c r="J52" s="4">
        <v>0</v>
      </c>
      <c r="K52" s="4">
        <v>0</v>
      </c>
      <c r="L52" s="4">
        <v>1.33</v>
      </c>
      <c r="M52" s="4">
        <v>0.33</v>
      </c>
      <c r="N52" s="4">
        <v>0</v>
      </c>
      <c r="O52" s="4">
        <v>0</v>
      </c>
      <c r="P52" s="4">
        <v>0</v>
      </c>
      <c r="Q52" s="4">
        <v>0</v>
      </c>
      <c r="R52" s="4">
        <v>5.66</v>
      </c>
      <c r="S52" s="4">
        <v>0</v>
      </c>
      <c r="T52" s="63">
        <f t="shared" si="0"/>
        <v>22.99</v>
      </c>
      <c r="U52" s="4">
        <v>13.33</v>
      </c>
      <c r="V52" s="63">
        <f t="shared" si="1"/>
        <v>36.32</v>
      </c>
    </row>
    <row r="53" spans="1:22">
      <c r="A53" s="11">
        <v>40712</v>
      </c>
      <c r="B53">
        <v>15.67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</v>
      </c>
      <c r="I53" s="4">
        <v>0</v>
      </c>
      <c r="J53" s="4">
        <v>0</v>
      </c>
      <c r="K53" s="4">
        <v>0</v>
      </c>
      <c r="L53" s="4">
        <v>1.33</v>
      </c>
      <c r="M53" s="4">
        <v>0.33</v>
      </c>
      <c r="N53" s="4">
        <v>0</v>
      </c>
      <c r="O53" s="4">
        <v>0</v>
      </c>
      <c r="P53" s="4">
        <v>0</v>
      </c>
      <c r="Q53" s="4">
        <v>0</v>
      </c>
      <c r="R53" s="4">
        <v>5.66</v>
      </c>
      <c r="S53" s="4">
        <v>0</v>
      </c>
      <c r="T53" s="63">
        <f t="shared" si="0"/>
        <v>22.99</v>
      </c>
      <c r="U53" s="4">
        <v>13.33</v>
      </c>
      <c r="V53" s="63">
        <f t="shared" si="1"/>
        <v>36.32</v>
      </c>
    </row>
    <row r="54" spans="1:22">
      <c r="A54" s="11">
        <v>40713</v>
      </c>
      <c r="B54">
        <v>15.67</v>
      </c>
      <c r="C54">
        <v>0</v>
      </c>
      <c r="D54">
        <v>0</v>
      </c>
      <c r="E54">
        <v>0</v>
      </c>
      <c r="F54">
        <v>0</v>
      </c>
      <c r="G54">
        <v>0</v>
      </c>
      <c r="H54" s="4">
        <v>0</v>
      </c>
      <c r="I54" s="4">
        <v>0</v>
      </c>
      <c r="J54" s="4">
        <v>0</v>
      </c>
      <c r="K54" s="4">
        <v>0</v>
      </c>
      <c r="L54" s="4">
        <v>1.33</v>
      </c>
      <c r="M54" s="4">
        <v>0.33</v>
      </c>
      <c r="N54" s="4">
        <v>0</v>
      </c>
      <c r="O54" s="4">
        <v>0</v>
      </c>
      <c r="P54" s="4">
        <v>0</v>
      </c>
      <c r="Q54" s="4">
        <v>0</v>
      </c>
      <c r="R54" s="4">
        <v>5.66</v>
      </c>
      <c r="S54" s="4">
        <v>0</v>
      </c>
      <c r="T54" s="63">
        <f t="shared" si="0"/>
        <v>22.99</v>
      </c>
      <c r="U54" s="4">
        <v>13.33</v>
      </c>
      <c r="V54" s="63">
        <f t="shared" si="1"/>
        <v>36.32</v>
      </c>
    </row>
    <row r="55" spans="1:22">
      <c r="A55" s="11">
        <v>40714</v>
      </c>
      <c r="B55">
        <v>11</v>
      </c>
      <c r="C55">
        <v>0</v>
      </c>
      <c r="D55">
        <v>0</v>
      </c>
      <c r="E55">
        <v>0</v>
      </c>
      <c r="F55">
        <v>0</v>
      </c>
      <c r="G55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63">
        <f t="shared" si="0"/>
        <v>11</v>
      </c>
      <c r="U55" s="4">
        <v>5</v>
      </c>
      <c r="V55" s="63">
        <f t="shared" si="1"/>
        <v>16</v>
      </c>
    </row>
    <row r="56" spans="1:22">
      <c r="A56" s="11">
        <v>40715</v>
      </c>
      <c r="B56">
        <v>4</v>
      </c>
      <c r="C56">
        <v>0</v>
      </c>
      <c r="D56">
        <v>0</v>
      </c>
      <c r="E56">
        <v>0</v>
      </c>
      <c r="F56">
        <v>0</v>
      </c>
      <c r="G56">
        <v>0</v>
      </c>
      <c r="H56" s="4">
        <v>0</v>
      </c>
      <c r="I56" s="4">
        <v>0</v>
      </c>
      <c r="J56" s="4">
        <v>0</v>
      </c>
      <c r="K56" s="4">
        <v>0</v>
      </c>
      <c r="L56" s="4">
        <v>4</v>
      </c>
      <c r="M56" s="4">
        <v>0</v>
      </c>
      <c r="N56" s="4">
        <v>0</v>
      </c>
      <c r="O56" s="4">
        <v>1</v>
      </c>
      <c r="P56" s="4">
        <v>0</v>
      </c>
      <c r="Q56" s="4">
        <v>0</v>
      </c>
      <c r="R56" s="4">
        <v>0</v>
      </c>
      <c r="S56" s="4">
        <v>0</v>
      </c>
      <c r="T56" s="63">
        <f t="shared" si="0"/>
        <v>9</v>
      </c>
      <c r="U56" s="4">
        <v>1</v>
      </c>
      <c r="V56" s="63">
        <f t="shared" si="1"/>
        <v>10</v>
      </c>
    </row>
    <row r="57" spans="1:22">
      <c r="A57" s="11">
        <v>40716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1</v>
      </c>
      <c r="S57" s="4">
        <v>0</v>
      </c>
      <c r="T57" s="63">
        <f t="shared" si="0"/>
        <v>2</v>
      </c>
      <c r="U57" s="4">
        <v>1</v>
      </c>
      <c r="V57" s="63">
        <f t="shared" si="1"/>
        <v>3</v>
      </c>
    </row>
    <row r="58" spans="1:22">
      <c r="A58" s="11">
        <v>40717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 s="4">
        <v>0</v>
      </c>
      <c r="I58" s="4">
        <v>0</v>
      </c>
      <c r="J58" s="4">
        <v>0</v>
      </c>
      <c r="K58" s="4">
        <v>0</v>
      </c>
      <c r="L58" s="4">
        <v>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3</v>
      </c>
      <c r="S58" s="4">
        <v>0</v>
      </c>
      <c r="T58" s="63">
        <f t="shared" si="0"/>
        <v>11</v>
      </c>
      <c r="U58" s="4">
        <v>4</v>
      </c>
      <c r="V58" s="63">
        <f t="shared" si="1"/>
        <v>15</v>
      </c>
    </row>
    <row r="59" spans="1:22">
      <c r="A59" s="11">
        <v>40718</v>
      </c>
      <c r="B59">
        <v>9.33</v>
      </c>
      <c r="C59">
        <v>0</v>
      </c>
      <c r="D59">
        <v>0</v>
      </c>
      <c r="E59">
        <v>0</v>
      </c>
      <c r="F59">
        <v>0.33</v>
      </c>
      <c r="G59">
        <v>0</v>
      </c>
      <c r="H59" s="4">
        <v>0</v>
      </c>
      <c r="I59" s="4">
        <v>0.33</v>
      </c>
      <c r="J59" s="4">
        <v>0</v>
      </c>
      <c r="K59" s="4">
        <v>0</v>
      </c>
      <c r="L59" s="4">
        <v>11.67</v>
      </c>
      <c r="M59" s="4">
        <v>0</v>
      </c>
      <c r="N59" s="4">
        <v>0</v>
      </c>
      <c r="O59" s="4">
        <v>2</v>
      </c>
      <c r="P59" s="4">
        <v>0</v>
      </c>
      <c r="Q59" s="4">
        <v>0</v>
      </c>
      <c r="R59" s="4">
        <v>4</v>
      </c>
      <c r="S59" s="4">
        <v>0</v>
      </c>
      <c r="T59" s="63">
        <f t="shared" si="0"/>
        <v>27.66</v>
      </c>
      <c r="U59" s="4">
        <v>12</v>
      </c>
      <c r="V59" s="63">
        <f t="shared" si="1"/>
        <v>39.659999999999997</v>
      </c>
    </row>
    <row r="60" spans="1:22">
      <c r="A60" s="11">
        <v>40719</v>
      </c>
      <c r="B60">
        <v>9.33</v>
      </c>
      <c r="C60">
        <v>0</v>
      </c>
      <c r="D60">
        <v>0</v>
      </c>
      <c r="E60">
        <v>0</v>
      </c>
      <c r="F60">
        <v>0.33</v>
      </c>
      <c r="G60">
        <v>0</v>
      </c>
      <c r="H60" s="4">
        <v>0</v>
      </c>
      <c r="I60" s="4">
        <v>0.33</v>
      </c>
      <c r="J60" s="4">
        <v>0</v>
      </c>
      <c r="K60" s="4">
        <v>0</v>
      </c>
      <c r="L60" s="4">
        <v>11.67</v>
      </c>
      <c r="M60" s="4">
        <v>0</v>
      </c>
      <c r="N60" s="4">
        <v>0</v>
      </c>
      <c r="O60" s="4">
        <v>2</v>
      </c>
      <c r="P60" s="4">
        <v>0</v>
      </c>
      <c r="Q60" s="4">
        <v>0</v>
      </c>
      <c r="R60" s="4">
        <v>4</v>
      </c>
      <c r="S60" s="4">
        <v>0</v>
      </c>
      <c r="T60" s="63">
        <f t="shared" si="0"/>
        <v>27.66</v>
      </c>
      <c r="U60" s="4">
        <v>12</v>
      </c>
      <c r="V60" s="63">
        <f t="shared" si="1"/>
        <v>39.659999999999997</v>
      </c>
    </row>
    <row r="61" spans="1:22">
      <c r="A61" s="11">
        <v>40720</v>
      </c>
      <c r="B61">
        <v>9.33</v>
      </c>
      <c r="C61">
        <v>0</v>
      </c>
      <c r="D61">
        <v>0</v>
      </c>
      <c r="E61">
        <v>0</v>
      </c>
      <c r="F61">
        <v>0.33</v>
      </c>
      <c r="G61">
        <v>0</v>
      </c>
      <c r="H61" s="4">
        <v>0</v>
      </c>
      <c r="I61" s="4">
        <v>0.33</v>
      </c>
      <c r="J61" s="4">
        <v>0</v>
      </c>
      <c r="K61" s="4">
        <v>0</v>
      </c>
      <c r="L61" s="4">
        <v>11.67</v>
      </c>
      <c r="M61" s="4">
        <v>0</v>
      </c>
      <c r="N61" s="4">
        <v>0</v>
      </c>
      <c r="O61" s="4">
        <v>2</v>
      </c>
      <c r="P61" s="4">
        <v>0</v>
      </c>
      <c r="Q61" s="4">
        <v>0</v>
      </c>
      <c r="R61" s="4">
        <v>4</v>
      </c>
      <c r="S61" s="4">
        <v>0</v>
      </c>
      <c r="T61" s="63">
        <f t="shared" si="0"/>
        <v>27.66</v>
      </c>
      <c r="U61" s="4">
        <v>12</v>
      </c>
      <c r="V61" s="63">
        <f t="shared" si="1"/>
        <v>39.659999999999997</v>
      </c>
    </row>
    <row r="62" spans="1:22">
      <c r="A62" s="11">
        <v>40721</v>
      </c>
      <c r="B62">
        <v>4</v>
      </c>
      <c r="C62">
        <v>0</v>
      </c>
      <c r="D62">
        <v>0</v>
      </c>
      <c r="E62">
        <v>0</v>
      </c>
      <c r="F62">
        <v>0</v>
      </c>
      <c r="G62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0</v>
      </c>
      <c r="R62" s="4">
        <v>1</v>
      </c>
      <c r="S62" s="4">
        <v>0</v>
      </c>
      <c r="T62" s="63">
        <f t="shared" si="0"/>
        <v>6</v>
      </c>
      <c r="U62" s="4">
        <v>0</v>
      </c>
      <c r="V62" s="63">
        <f t="shared" si="1"/>
        <v>6</v>
      </c>
    </row>
    <row r="63" spans="1:22">
      <c r="A63" s="11">
        <v>40722</v>
      </c>
      <c r="B63">
        <v>11</v>
      </c>
      <c r="C63">
        <v>0</v>
      </c>
      <c r="D63">
        <v>0</v>
      </c>
      <c r="E63">
        <v>0</v>
      </c>
      <c r="F63">
        <v>0</v>
      </c>
      <c r="G63">
        <v>0</v>
      </c>
      <c r="H63" s="4">
        <v>0</v>
      </c>
      <c r="I63" s="4">
        <v>0</v>
      </c>
      <c r="J63" s="4">
        <v>0</v>
      </c>
      <c r="K63" s="4">
        <v>3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63">
        <f t="shared" si="0"/>
        <v>14</v>
      </c>
      <c r="U63" s="4">
        <v>31</v>
      </c>
      <c r="V63" s="63">
        <f t="shared" si="1"/>
        <v>45</v>
      </c>
    </row>
    <row r="64" spans="1:22">
      <c r="A64" s="11">
        <v>40723</v>
      </c>
      <c r="B64">
        <v>11</v>
      </c>
      <c r="C64">
        <v>0</v>
      </c>
      <c r="D64">
        <v>0</v>
      </c>
      <c r="E64">
        <v>0</v>
      </c>
      <c r="F64">
        <v>0</v>
      </c>
      <c r="G64">
        <v>0</v>
      </c>
      <c r="H64" s="4">
        <v>0</v>
      </c>
      <c r="I64" s="4">
        <v>1</v>
      </c>
      <c r="J64" s="4">
        <v>0</v>
      </c>
      <c r="K64" s="4">
        <v>0</v>
      </c>
      <c r="L64" s="4">
        <v>4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4</v>
      </c>
      <c r="S64" s="4">
        <v>0</v>
      </c>
      <c r="T64" s="63">
        <f t="shared" si="0"/>
        <v>20</v>
      </c>
      <c r="U64" s="4">
        <v>28</v>
      </c>
      <c r="V64" s="63">
        <f t="shared" si="1"/>
        <v>48</v>
      </c>
    </row>
    <row r="65" spans="1:22">
      <c r="A65" s="11">
        <v>40724</v>
      </c>
      <c r="B65">
        <v>72</v>
      </c>
      <c r="C65">
        <v>0</v>
      </c>
      <c r="D65">
        <v>0</v>
      </c>
      <c r="E65">
        <v>0</v>
      </c>
      <c r="F65">
        <v>0</v>
      </c>
      <c r="G65">
        <v>2</v>
      </c>
      <c r="H65" s="4">
        <v>0</v>
      </c>
      <c r="I65" s="4">
        <v>1</v>
      </c>
      <c r="J65" s="4">
        <v>0</v>
      </c>
      <c r="K65" s="4">
        <v>0</v>
      </c>
      <c r="L65" s="4">
        <v>4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7</v>
      </c>
      <c r="S65" s="4">
        <v>0</v>
      </c>
      <c r="T65" s="63">
        <f t="shared" si="0"/>
        <v>86</v>
      </c>
      <c r="U65" s="4">
        <v>51</v>
      </c>
      <c r="V65" s="63">
        <f t="shared" si="1"/>
        <v>137</v>
      </c>
    </row>
    <row r="66" spans="1:22">
      <c r="A66" s="11">
        <v>40725</v>
      </c>
      <c r="B66">
        <v>111.5</v>
      </c>
      <c r="C66">
        <v>0</v>
      </c>
      <c r="D66">
        <v>0</v>
      </c>
      <c r="E66">
        <v>0</v>
      </c>
      <c r="F66">
        <v>0</v>
      </c>
      <c r="G66">
        <v>0</v>
      </c>
      <c r="H66" s="4">
        <v>0</v>
      </c>
      <c r="I66" s="4">
        <v>0.5</v>
      </c>
      <c r="J66" s="4">
        <v>0.5</v>
      </c>
      <c r="K66" s="4">
        <v>0.75</v>
      </c>
      <c r="L66" s="4">
        <v>1.25</v>
      </c>
      <c r="M66" s="4">
        <v>2</v>
      </c>
      <c r="N66" s="4">
        <v>0</v>
      </c>
      <c r="O66" s="4">
        <v>1.5</v>
      </c>
      <c r="P66" s="4">
        <v>0</v>
      </c>
      <c r="Q66" s="4">
        <v>0</v>
      </c>
      <c r="R66" s="4">
        <v>3.25</v>
      </c>
      <c r="S66" s="4">
        <v>0</v>
      </c>
      <c r="T66" s="63">
        <f t="shared" si="0"/>
        <v>121.25</v>
      </c>
      <c r="U66" s="4">
        <v>77.25</v>
      </c>
      <c r="V66" s="63">
        <f t="shared" si="1"/>
        <v>198.5</v>
      </c>
    </row>
    <row r="67" spans="1:22">
      <c r="A67" s="11">
        <v>40726</v>
      </c>
      <c r="B67">
        <v>111.5</v>
      </c>
      <c r="C67">
        <v>0</v>
      </c>
      <c r="D67">
        <v>0</v>
      </c>
      <c r="E67">
        <v>0</v>
      </c>
      <c r="F67">
        <v>0</v>
      </c>
      <c r="G67">
        <v>0</v>
      </c>
      <c r="H67" s="4">
        <v>0</v>
      </c>
      <c r="I67" s="4">
        <v>0.5</v>
      </c>
      <c r="J67" s="4">
        <v>0.5</v>
      </c>
      <c r="K67" s="4">
        <v>0.75</v>
      </c>
      <c r="L67" s="4">
        <v>1.25</v>
      </c>
      <c r="M67" s="4">
        <v>2</v>
      </c>
      <c r="N67" s="4">
        <v>0</v>
      </c>
      <c r="O67" s="4">
        <v>1.5</v>
      </c>
      <c r="P67" s="4">
        <v>0</v>
      </c>
      <c r="Q67" s="4">
        <v>0</v>
      </c>
      <c r="R67" s="4">
        <v>3.25</v>
      </c>
      <c r="S67" s="4">
        <v>0</v>
      </c>
      <c r="T67" s="63">
        <f t="shared" si="0"/>
        <v>121.25</v>
      </c>
      <c r="U67" s="4">
        <v>77.25</v>
      </c>
      <c r="V67" s="63">
        <f t="shared" si="1"/>
        <v>198.5</v>
      </c>
    </row>
    <row r="68" spans="1:22">
      <c r="A68" s="11">
        <v>40727</v>
      </c>
      <c r="B68">
        <v>111.5</v>
      </c>
      <c r="C68">
        <v>0</v>
      </c>
      <c r="D68">
        <v>0</v>
      </c>
      <c r="E68">
        <v>0</v>
      </c>
      <c r="F68">
        <v>0</v>
      </c>
      <c r="G68">
        <v>0</v>
      </c>
      <c r="H68" s="4">
        <v>0</v>
      </c>
      <c r="I68" s="4">
        <v>0.5</v>
      </c>
      <c r="J68" s="4">
        <v>0.5</v>
      </c>
      <c r="K68" s="4">
        <v>0.75</v>
      </c>
      <c r="L68" s="4">
        <v>1.25</v>
      </c>
      <c r="M68" s="4">
        <v>2</v>
      </c>
      <c r="N68" s="4">
        <v>0</v>
      </c>
      <c r="O68" s="4">
        <v>1.5</v>
      </c>
      <c r="P68" s="4">
        <v>0</v>
      </c>
      <c r="Q68" s="4">
        <v>0</v>
      </c>
      <c r="R68" s="4">
        <v>3.25</v>
      </c>
      <c r="S68" s="4">
        <v>0</v>
      </c>
      <c r="T68" s="63">
        <f t="shared" si="0"/>
        <v>121.25</v>
      </c>
      <c r="U68" s="4">
        <v>77.25</v>
      </c>
      <c r="V68" s="63">
        <f t="shared" si="1"/>
        <v>198.5</v>
      </c>
    </row>
    <row r="69" spans="1:22">
      <c r="A69" s="11">
        <v>40728</v>
      </c>
      <c r="B69">
        <v>111.5</v>
      </c>
      <c r="C69">
        <v>0</v>
      </c>
      <c r="D69">
        <v>0</v>
      </c>
      <c r="E69">
        <v>0</v>
      </c>
      <c r="F69">
        <v>0</v>
      </c>
      <c r="G69">
        <v>0</v>
      </c>
      <c r="H69" s="4">
        <v>0</v>
      </c>
      <c r="I69" s="4">
        <v>0.5</v>
      </c>
      <c r="J69" s="4">
        <v>0.5</v>
      </c>
      <c r="K69" s="4">
        <v>0.75</v>
      </c>
      <c r="L69" s="4">
        <v>1.25</v>
      </c>
      <c r="M69" s="4">
        <v>2</v>
      </c>
      <c r="N69" s="4">
        <v>0</v>
      </c>
      <c r="O69" s="4">
        <v>1.5</v>
      </c>
      <c r="P69" s="4">
        <v>0</v>
      </c>
      <c r="Q69" s="4">
        <v>0</v>
      </c>
      <c r="R69" s="4">
        <v>3.25</v>
      </c>
      <c r="S69" s="4">
        <v>0</v>
      </c>
      <c r="T69" s="63">
        <f t="shared" si="0"/>
        <v>121.25</v>
      </c>
      <c r="U69" s="4">
        <v>77.25</v>
      </c>
      <c r="V69" s="63">
        <f t="shared" si="1"/>
        <v>198.5</v>
      </c>
    </row>
    <row r="70" spans="1:22">
      <c r="A70" s="11">
        <v>40729</v>
      </c>
      <c r="B70">
        <v>163</v>
      </c>
      <c r="C70">
        <v>0</v>
      </c>
      <c r="D70">
        <v>0</v>
      </c>
      <c r="E70">
        <v>0</v>
      </c>
      <c r="F70">
        <v>0</v>
      </c>
      <c r="G70">
        <v>0</v>
      </c>
      <c r="H70" s="4">
        <v>0</v>
      </c>
      <c r="I70" s="4">
        <v>3</v>
      </c>
      <c r="J70" s="4">
        <v>0</v>
      </c>
      <c r="K70" s="4">
        <v>0</v>
      </c>
      <c r="L70" s="4">
        <v>6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6</v>
      </c>
      <c r="S70" s="4">
        <v>0</v>
      </c>
      <c r="T70" s="63">
        <f t="shared" si="0"/>
        <v>178</v>
      </c>
      <c r="U70" s="4">
        <v>120</v>
      </c>
      <c r="V70" s="63">
        <f t="shared" si="1"/>
        <v>298</v>
      </c>
    </row>
    <row r="71" spans="1:22">
      <c r="A71" s="11">
        <v>40730</v>
      </c>
      <c r="B71">
        <v>294</v>
      </c>
      <c r="C71">
        <v>0</v>
      </c>
      <c r="D71">
        <v>0</v>
      </c>
      <c r="E71">
        <v>0</v>
      </c>
      <c r="F71">
        <v>0</v>
      </c>
      <c r="G71">
        <v>0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0</v>
      </c>
      <c r="N71" s="4">
        <v>0</v>
      </c>
      <c r="O71" s="4">
        <v>2</v>
      </c>
      <c r="P71" s="4">
        <v>0</v>
      </c>
      <c r="Q71" s="4">
        <v>0</v>
      </c>
      <c r="R71" s="4">
        <v>3</v>
      </c>
      <c r="S71" s="4">
        <v>0</v>
      </c>
      <c r="T71" s="63">
        <f t="shared" si="0"/>
        <v>303</v>
      </c>
      <c r="U71" s="4">
        <v>72</v>
      </c>
      <c r="V71" s="63">
        <f t="shared" si="1"/>
        <v>375</v>
      </c>
    </row>
    <row r="72" spans="1:22">
      <c r="A72" s="11">
        <v>40731</v>
      </c>
      <c r="B72">
        <v>133</v>
      </c>
      <c r="C72">
        <v>0</v>
      </c>
      <c r="D72">
        <v>0</v>
      </c>
      <c r="E72">
        <v>0</v>
      </c>
      <c r="F72">
        <v>0</v>
      </c>
      <c r="G72">
        <v>0</v>
      </c>
      <c r="H72" s="4">
        <v>0</v>
      </c>
      <c r="I72" s="4">
        <v>0</v>
      </c>
      <c r="J72" s="4">
        <v>0</v>
      </c>
      <c r="K72" s="4">
        <v>0</v>
      </c>
      <c r="L72" s="4">
        <v>5</v>
      </c>
      <c r="M72" s="4">
        <v>1</v>
      </c>
      <c r="N72" s="4">
        <v>0</v>
      </c>
      <c r="O72" s="4">
        <v>0</v>
      </c>
      <c r="P72" s="4">
        <v>0</v>
      </c>
      <c r="Q72" s="4">
        <v>0</v>
      </c>
      <c r="R72" s="4">
        <v>3</v>
      </c>
      <c r="S72" s="4">
        <v>1</v>
      </c>
      <c r="T72" s="63">
        <f t="shared" si="0"/>
        <v>143</v>
      </c>
      <c r="U72" s="4">
        <v>99</v>
      </c>
      <c r="V72" s="63">
        <f t="shared" si="1"/>
        <v>242</v>
      </c>
    </row>
    <row r="73" spans="1:22">
      <c r="A73" s="11">
        <v>40732</v>
      </c>
      <c r="B73">
        <v>129.66</v>
      </c>
      <c r="C73">
        <v>0</v>
      </c>
      <c r="D73">
        <v>0</v>
      </c>
      <c r="E73">
        <v>0</v>
      </c>
      <c r="F73">
        <v>0</v>
      </c>
      <c r="G73">
        <v>0</v>
      </c>
      <c r="H73" s="4">
        <v>0</v>
      </c>
      <c r="I73" s="4">
        <v>0</v>
      </c>
      <c r="J73" s="4">
        <v>0</v>
      </c>
      <c r="K73" s="4">
        <v>0</v>
      </c>
      <c r="L73" s="4">
        <v>2.33</v>
      </c>
      <c r="M73" s="4">
        <v>0</v>
      </c>
      <c r="N73" s="4">
        <v>0</v>
      </c>
      <c r="O73" s="4">
        <v>0.33</v>
      </c>
      <c r="P73" s="4">
        <v>0</v>
      </c>
      <c r="Q73" s="4">
        <v>0</v>
      </c>
      <c r="R73" s="4">
        <v>10.33</v>
      </c>
      <c r="S73" s="4">
        <v>0</v>
      </c>
      <c r="T73" s="63">
        <f t="shared" si="0"/>
        <v>142.65000000000003</v>
      </c>
      <c r="U73" s="4">
        <v>41.33</v>
      </c>
      <c r="V73" s="63">
        <f t="shared" si="1"/>
        <v>183.98000000000002</v>
      </c>
    </row>
    <row r="74" spans="1:22">
      <c r="A74" s="11">
        <v>40733</v>
      </c>
      <c r="B74">
        <v>129.66</v>
      </c>
      <c r="C74">
        <v>0</v>
      </c>
      <c r="D74">
        <v>0</v>
      </c>
      <c r="E74">
        <v>0</v>
      </c>
      <c r="F74">
        <v>0</v>
      </c>
      <c r="G74">
        <v>0</v>
      </c>
      <c r="H74" s="4">
        <v>0</v>
      </c>
      <c r="I74" s="4">
        <v>0</v>
      </c>
      <c r="J74" s="4">
        <v>0</v>
      </c>
      <c r="K74" s="4">
        <v>0</v>
      </c>
      <c r="L74" s="4">
        <v>2.33</v>
      </c>
      <c r="M74" s="4">
        <v>0</v>
      </c>
      <c r="N74" s="4">
        <v>0</v>
      </c>
      <c r="O74" s="4">
        <v>0.33</v>
      </c>
      <c r="P74" s="4">
        <v>0</v>
      </c>
      <c r="Q74" s="4">
        <v>0</v>
      </c>
      <c r="R74" s="4">
        <v>10.33</v>
      </c>
      <c r="S74" s="4">
        <v>0</v>
      </c>
      <c r="T74" s="63">
        <f t="shared" ref="T74:T137" si="2">SUM(B74:S74)</f>
        <v>142.65000000000003</v>
      </c>
      <c r="U74" s="4">
        <v>41.33</v>
      </c>
      <c r="V74" s="63">
        <f t="shared" ref="V74:V137" si="3">SUM(T74:U74)</f>
        <v>183.98000000000002</v>
      </c>
    </row>
    <row r="75" spans="1:22">
      <c r="A75" s="11">
        <v>40734</v>
      </c>
      <c r="B75">
        <v>129.66</v>
      </c>
      <c r="C75">
        <v>0</v>
      </c>
      <c r="D75">
        <v>0</v>
      </c>
      <c r="E75">
        <v>0</v>
      </c>
      <c r="F75">
        <v>0</v>
      </c>
      <c r="G75">
        <v>0</v>
      </c>
      <c r="H75" s="4">
        <v>0</v>
      </c>
      <c r="I75" s="4">
        <v>0</v>
      </c>
      <c r="J75" s="4">
        <v>0</v>
      </c>
      <c r="K75" s="4">
        <v>0</v>
      </c>
      <c r="L75" s="4">
        <v>2.33</v>
      </c>
      <c r="M75" s="4">
        <v>0</v>
      </c>
      <c r="N75" s="4">
        <v>0</v>
      </c>
      <c r="O75" s="4">
        <v>0.33</v>
      </c>
      <c r="P75" s="4">
        <v>0</v>
      </c>
      <c r="Q75" s="4">
        <v>0</v>
      </c>
      <c r="R75" s="4">
        <v>10.33</v>
      </c>
      <c r="S75" s="4">
        <v>0</v>
      </c>
      <c r="T75" s="63">
        <f t="shared" si="2"/>
        <v>142.65000000000003</v>
      </c>
      <c r="U75" s="4">
        <v>41.33</v>
      </c>
      <c r="V75" s="63">
        <f t="shared" si="3"/>
        <v>183.98000000000002</v>
      </c>
    </row>
    <row r="76" spans="1:22">
      <c r="A76" s="11">
        <v>40735</v>
      </c>
      <c r="B76">
        <v>105</v>
      </c>
      <c r="C76">
        <v>0</v>
      </c>
      <c r="D76">
        <v>0</v>
      </c>
      <c r="E76">
        <v>0</v>
      </c>
      <c r="F76">
        <v>0</v>
      </c>
      <c r="G76">
        <v>4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0</v>
      </c>
      <c r="O76" s="4">
        <v>0</v>
      </c>
      <c r="P76" s="4">
        <v>0</v>
      </c>
      <c r="Q76" s="4">
        <v>0</v>
      </c>
      <c r="R76" s="4">
        <v>3</v>
      </c>
      <c r="S76" s="4">
        <v>0</v>
      </c>
      <c r="T76" s="63">
        <f t="shared" si="2"/>
        <v>114</v>
      </c>
      <c r="U76" s="4">
        <v>57</v>
      </c>
      <c r="V76" s="63">
        <f t="shared" si="3"/>
        <v>171</v>
      </c>
    </row>
    <row r="77" spans="1:22">
      <c r="A77" s="11">
        <v>40736</v>
      </c>
      <c r="B77">
        <v>38</v>
      </c>
      <c r="C77">
        <v>0</v>
      </c>
      <c r="D77">
        <v>0</v>
      </c>
      <c r="E77">
        <v>0</v>
      </c>
      <c r="F77">
        <v>0</v>
      </c>
      <c r="G77">
        <v>1</v>
      </c>
      <c r="H77" s="4">
        <v>0</v>
      </c>
      <c r="I77" s="4">
        <v>0</v>
      </c>
      <c r="J77" s="4">
        <v>0</v>
      </c>
      <c r="K77" s="4">
        <v>0</v>
      </c>
      <c r="L77" s="4">
        <v>7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9</v>
      </c>
      <c r="S77" s="4">
        <v>0</v>
      </c>
      <c r="T77" s="63">
        <f t="shared" si="2"/>
        <v>55</v>
      </c>
      <c r="U77" s="4">
        <v>26</v>
      </c>
      <c r="V77" s="63">
        <f t="shared" si="3"/>
        <v>81</v>
      </c>
    </row>
    <row r="78" spans="1:22">
      <c r="A78" s="11">
        <v>40737</v>
      </c>
      <c r="B78">
        <v>85</v>
      </c>
      <c r="C78">
        <v>1</v>
      </c>
      <c r="D78">
        <v>0</v>
      </c>
      <c r="E78">
        <v>0</v>
      </c>
      <c r="F78">
        <v>0</v>
      </c>
      <c r="G78">
        <v>1</v>
      </c>
      <c r="H78" s="4">
        <v>0</v>
      </c>
      <c r="I78" s="4">
        <v>1</v>
      </c>
      <c r="J78" s="4">
        <v>0</v>
      </c>
      <c r="K78" s="4">
        <v>0</v>
      </c>
      <c r="L78" s="4">
        <v>5</v>
      </c>
      <c r="M78" s="4">
        <v>1</v>
      </c>
      <c r="N78" s="4">
        <v>0</v>
      </c>
      <c r="O78" s="4">
        <v>1</v>
      </c>
      <c r="P78" s="4">
        <v>0</v>
      </c>
      <c r="Q78" s="4">
        <v>0</v>
      </c>
      <c r="R78" s="4">
        <v>38</v>
      </c>
      <c r="S78" s="4">
        <v>0</v>
      </c>
      <c r="T78" s="63">
        <f t="shared" si="2"/>
        <v>133</v>
      </c>
      <c r="U78" s="4">
        <v>38</v>
      </c>
      <c r="V78" s="63">
        <f t="shared" si="3"/>
        <v>171</v>
      </c>
    </row>
    <row r="79" spans="1:22">
      <c r="A79" s="11">
        <v>40738</v>
      </c>
      <c r="B79">
        <v>31</v>
      </c>
      <c r="C79">
        <v>0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1</v>
      </c>
      <c r="J79" s="4">
        <v>0</v>
      </c>
      <c r="K79" s="4">
        <v>0</v>
      </c>
      <c r="L79" s="4">
        <v>4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27</v>
      </c>
      <c r="S79" s="4">
        <v>0</v>
      </c>
      <c r="T79" s="63">
        <f t="shared" si="2"/>
        <v>63</v>
      </c>
      <c r="U79" s="4">
        <v>36</v>
      </c>
      <c r="V79" s="63">
        <f t="shared" si="3"/>
        <v>99</v>
      </c>
    </row>
    <row r="80" spans="1:22">
      <c r="A80" s="11">
        <v>40739</v>
      </c>
      <c r="B80">
        <v>222</v>
      </c>
      <c r="C80">
        <v>0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0.66</v>
      </c>
      <c r="J80" s="4">
        <v>0</v>
      </c>
      <c r="K80" s="4">
        <v>0</v>
      </c>
      <c r="L80" s="4">
        <v>0.66</v>
      </c>
      <c r="M80" s="4">
        <v>0</v>
      </c>
      <c r="N80" s="4">
        <v>0</v>
      </c>
      <c r="O80" s="4">
        <v>0.66</v>
      </c>
      <c r="P80" s="4">
        <v>0</v>
      </c>
      <c r="Q80" s="4">
        <v>0</v>
      </c>
      <c r="R80" s="4">
        <v>17</v>
      </c>
      <c r="S80" s="4">
        <v>0</v>
      </c>
      <c r="T80" s="63">
        <f t="shared" si="2"/>
        <v>240.98</v>
      </c>
      <c r="U80" s="4">
        <v>29.66</v>
      </c>
      <c r="V80" s="63">
        <f t="shared" si="3"/>
        <v>270.64</v>
      </c>
    </row>
    <row r="81" spans="1:22">
      <c r="A81" s="11">
        <v>40740</v>
      </c>
      <c r="B81">
        <v>222</v>
      </c>
      <c r="C81">
        <v>0</v>
      </c>
      <c r="D81">
        <v>0</v>
      </c>
      <c r="E81">
        <v>0</v>
      </c>
      <c r="F81">
        <v>0</v>
      </c>
      <c r="G81">
        <v>0</v>
      </c>
      <c r="H81" s="4">
        <v>0</v>
      </c>
      <c r="I81" s="4">
        <v>0.66</v>
      </c>
      <c r="J81" s="4">
        <v>0</v>
      </c>
      <c r="K81" s="4">
        <v>0</v>
      </c>
      <c r="L81" s="4">
        <v>0.66</v>
      </c>
      <c r="M81" s="4">
        <v>0</v>
      </c>
      <c r="N81" s="4">
        <v>0</v>
      </c>
      <c r="O81" s="4">
        <v>0.66</v>
      </c>
      <c r="P81" s="4">
        <v>0</v>
      </c>
      <c r="Q81" s="4">
        <v>0</v>
      </c>
      <c r="R81" s="4">
        <v>17</v>
      </c>
      <c r="S81" s="4">
        <v>0</v>
      </c>
      <c r="T81" s="63">
        <f t="shared" si="2"/>
        <v>240.98</v>
      </c>
      <c r="U81" s="4">
        <v>29.66</v>
      </c>
      <c r="V81" s="63">
        <f t="shared" si="3"/>
        <v>270.64</v>
      </c>
    </row>
    <row r="82" spans="1:22">
      <c r="A82" s="11">
        <v>40741</v>
      </c>
      <c r="B82">
        <v>222</v>
      </c>
      <c r="C82">
        <v>0</v>
      </c>
      <c r="D82">
        <v>0</v>
      </c>
      <c r="E82">
        <v>0</v>
      </c>
      <c r="F82">
        <v>0</v>
      </c>
      <c r="G82">
        <v>0</v>
      </c>
      <c r="H82" s="4">
        <v>0</v>
      </c>
      <c r="I82" s="4">
        <v>0.66</v>
      </c>
      <c r="J82" s="4">
        <v>0</v>
      </c>
      <c r="K82" s="4">
        <v>0</v>
      </c>
      <c r="L82" s="4">
        <v>0.66</v>
      </c>
      <c r="M82" s="4">
        <v>0</v>
      </c>
      <c r="N82" s="4">
        <v>0</v>
      </c>
      <c r="O82" s="4">
        <v>0.66</v>
      </c>
      <c r="P82" s="4">
        <v>0</v>
      </c>
      <c r="Q82" s="4">
        <v>0</v>
      </c>
      <c r="R82" s="4">
        <v>17</v>
      </c>
      <c r="S82" s="4">
        <v>0</v>
      </c>
      <c r="T82" s="63">
        <f t="shared" si="2"/>
        <v>240.98</v>
      </c>
      <c r="U82" s="4">
        <v>29.66</v>
      </c>
      <c r="V82" s="63">
        <f t="shared" si="3"/>
        <v>270.64</v>
      </c>
    </row>
    <row r="83" spans="1:22">
      <c r="A83" s="11">
        <v>40742</v>
      </c>
      <c r="B83">
        <v>146</v>
      </c>
      <c r="C83">
        <v>0</v>
      </c>
      <c r="D83">
        <v>0</v>
      </c>
      <c r="E83">
        <v>0</v>
      </c>
      <c r="F83">
        <v>0</v>
      </c>
      <c r="G83">
        <v>0</v>
      </c>
      <c r="H83" s="4">
        <v>0</v>
      </c>
      <c r="I83" s="4">
        <v>0</v>
      </c>
      <c r="J83" s="4">
        <v>0</v>
      </c>
      <c r="K83" s="4">
        <v>0</v>
      </c>
      <c r="L83" s="4">
        <v>2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4</v>
      </c>
      <c r="S83" s="4">
        <v>0</v>
      </c>
      <c r="T83" s="63">
        <f t="shared" si="2"/>
        <v>152</v>
      </c>
      <c r="U83" s="4">
        <v>14</v>
      </c>
      <c r="V83" s="63">
        <f t="shared" si="3"/>
        <v>166</v>
      </c>
    </row>
    <row r="84" spans="1:22">
      <c r="A84" s="11">
        <v>40743</v>
      </c>
      <c r="B84">
        <v>164</v>
      </c>
      <c r="C84">
        <v>0</v>
      </c>
      <c r="D84">
        <v>0</v>
      </c>
      <c r="E84">
        <v>0</v>
      </c>
      <c r="F84">
        <v>0</v>
      </c>
      <c r="G84">
        <v>0</v>
      </c>
      <c r="H84" s="4">
        <v>0</v>
      </c>
      <c r="I84" s="4">
        <v>13</v>
      </c>
      <c r="J84" s="4">
        <v>0</v>
      </c>
      <c r="K84" s="4">
        <v>0</v>
      </c>
      <c r="L84" s="4">
        <v>3</v>
      </c>
      <c r="M84" s="4">
        <v>2</v>
      </c>
      <c r="N84" s="4">
        <v>0</v>
      </c>
      <c r="O84" s="4">
        <v>0</v>
      </c>
      <c r="P84" s="4">
        <v>0</v>
      </c>
      <c r="Q84" s="4">
        <v>0</v>
      </c>
      <c r="R84" s="4">
        <v>27</v>
      </c>
      <c r="S84" s="4">
        <v>0</v>
      </c>
      <c r="T84" s="63">
        <f t="shared" si="2"/>
        <v>209</v>
      </c>
      <c r="U84" s="4">
        <v>22</v>
      </c>
      <c r="V84" s="63">
        <f t="shared" si="3"/>
        <v>231</v>
      </c>
    </row>
    <row r="85" spans="1:22">
      <c r="A85" s="11">
        <v>40744</v>
      </c>
      <c r="B85">
        <v>95</v>
      </c>
      <c r="C85">
        <v>0</v>
      </c>
      <c r="D85">
        <v>0</v>
      </c>
      <c r="E85">
        <v>0</v>
      </c>
      <c r="F85">
        <v>0</v>
      </c>
      <c r="G85">
        <v>0</v>
      </c>
      <c r="H85" s="4">
        <v>0</v>
      </c>
      <c r="I85" s="4">
        <v>3</v>
      </c>
      <c r="J85" s="4">
        <v>0</v>
      </c>
      <c r="K85" s="4">
        <v>0</v>
      </c>
      <c r="L85" s="4">
        <v>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63">
        <f t="shared" si="2"/>
        <v>99</v>
      </c>
      <c r="U85" s="4">
        <v>20</v>
      </c>
      <c r="V85" s="63">
        <f t="shared" si="3"/>
        <v>119</v>
      </c>
    </row>
    <row r="86" spans="1:22">
      <c r="A86" s="11">
        <v>40745</v>
      </c>
      <c r="B86">
        <v>152</v>
      </c>
      <c r="C86">
        <v>0</v>
      </c>
      <c r="D86">
        <v>0</v>
      </c>
      <c r="E86">
        <v>0</v>
      </c>
      <c r="F86">
        <v>0</v>
      </c>
      <c r="G86">
        <v>0</v>
      </c>
      <c r="H86" s="4">
        <v>0</v>
      </c>
      <c r="I86" s="4">
        <v>2</v>
      </c>
      <c r="J86" s="4">
        <v>0</v>
      </c>
      <c r="K86" s="4">
        <v>0</v>
      </c>
      <c r="L86" s="4">
        <v>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3</v>
      </c>
      <c r="S86" s="4">
        <v>0</v>
      </c>
      <c r="T86" s="63">
        <f t="shared" si="2"/>
        <v>159</v>
      </c>
      <c r="U86" s="4">
        <v>58</v>
      </c>
      <c r="V86" s="63">
        <f t="shared" si="3"/>
        <v>217</v>
      </c>
    </row>
    <row r="87" spans="1:22">
      <c r="A87" s="11">
        <v>40746</v>
      </c>
      <c r="B87">
        <v>30.33</v>
      </c>
      <c r="C87">
        <v>0</v>
      </c>
      <c r="D87">
        <v>0</v>
      </c>
      <c r="E87">
        <v>0</v>
      </c>
      <c r="F87">
        <v>0</v>
      </c>
      <c r="G87">
        <v>0</v>
      </c>
      <c r="H87" s="4">
        <v>0</v>
      </c>
      <c r="I87" s="4">
        <v>0.66</v>
      </c>
      <c r="J87" s="4">
        <v>0</v>
      </c>
      <c r="K87" s="4">
        <v>0</v>
      </c>
      <c r="L87" s="4">
        <v>0.33</v>
      </c>
      <c r="M87" s="4">
        <v>0.33</v>
      </c>
      <c r="N87" s="4">
        <v>0</v>
      </c>
      <c r="O87" s="4">
        <v>0</v>
      </c>
      <c r="P87" s="4">
        <v>0</v>
      </c>
      <c r="Q87" s="4">
        <v>0</v>
      </c>
      <c r="R87" s="4">
        <v>2</v>
      </c>
      <c r="S87" s="4">
        <v>0</v>
      </c>
      <c r="T87" s="63">
        <f t="shared" si="2"/>
        <v>33.649999999999991</v>
      </c>
      <c r="U87" s="4">
        <v>14.33</v>
      </c>
      <c r="V87" s="63">
        <f t="shared" si="3"/>
        <v>47.97999999999999</v>
      </c>
    </row>
    <row r="88" spans="1:22">
      <c r="A88" s="11">
        <v>40747</v>
      </c>
      <c r="B88">
        <v>30.33</v>
      </c>
      <c r="C88">
        <v>0</v>
      </c>
      <c r="D88">
        <v>0</v>
      </c>
      <c r="E88">
        <v>0</v>
      </c>
      <c r="F88">
        <v>0</v>
      </c>
      <c r="G88">
        <v>0</v>
      </c>
      <c r="H88" s="4">
        <v>0</v>
      </c>
      <c r="I88" s="4">
        <v>0.66</v>
      </c>
      <c r="J88" s="4">
        <v>0</v>
      </c>
      <c r="K88" s="4">
        <v>0</v>
      </c>
      <c r="L88" s="4">
        <v>0.33</v>
      </c>
      <c r="M88" s="4">
        <v>0.33</v>
      </c>
      <c r="N88" s="4">
        <v>0</v>
      </c>
      <c r="O88" s="4">
        <v>0</v>
      </c>
      <c r="P88" s="4">
        <v>0</v>
      </c>
      <c r="Q88" s="4">
        <v>0</v>
      </c>
      <c r="R88" s="4">
        <v>2</v>
      </c>
      <c r="S88" s="4">
        <v>0</v>
      </c>
      <c r="T88" s="63">
        <f t="shared" si="2"/>
        <v>33.649999999999991</v>
      </c>
      <c r="U88" s="4">
        <v>14.33</v>
      </c>
      <c r="V88" s="63">
        <f t="shared" si="3"/>
        <v>47.97999999999999</v>
      </c>
    </row>
    <row r="89" spans="1:22">
      <c r="A89" s="11">
        <v>40748</v>
      </c>
      <c r="B89">
        <v>30.33</v>
      </c>
      <c r="C89">
        <v>0</v>
      </c>
      <c r="D89">
        <v>0</v>
      </c>
      <c r="E89">
        <v>0</v>
      </c>
      <c r="F89">
        <v>0</v>
      </c>
      <c r="G89">
        <v>0</v>
      </c>
      <c r="H89" s="4">
        <v>0</v>
      </c>
      <c r="I89" s="4">
        <v>0.66</v>
      </c>
      <c r="J89" s="4">
        <v>0</v>
      </c>
      <c r="K89" s="4">
        <v>0</v>
      </c>
      <c r="L89" s="4">
        <v>0.33</v>
      </c>
      <c r="M89" s="4">
        <v>0.33</v>
      </c>
      <c r="N89" s="4">
        <v>0</v>
      </c>
      <c r="O89" s="4">
        <v>0</v>
      </c>
      <c r="P89" s="4">
        <v>0</v>
      </c>
      <c r="Q89" s="4">
        <v>0</v>
      </c>
      <c r="R89" s="4">
        <v>2</v>
      </c>
      <c r="S89" s="4">
        <v>0</v>
      </c>
      <c r="T89" s="63">
        <f t="shared" si="2"/>
        <v>33.649999999999991</v>
      </c>
      <c r="U89" s="4">
        <v>14.33</v>
      </c>
      <c r="V89" s="63">
        <f t="shared" si="3"/>
        <v>47.97999999999999</v>
      </c>
    </row>
    <row r="90" spans="1:22">
      <c r="A90" s="11">
        <v>40749</v>
      </c>
      <c r="B90">
        <v>205</v>
      </c>
      <c r="C90">
        <v>0</v>
      </c>
      <c r="D90">
        <v>0</v>
      </c>
      <c r="E90">
        <v>0</v>
      </c>
      <c r="F90">
        <v>0</v>
      </c>
      <c r="G90">
        <v>2</v>
      </c>
      <c r="H90" s="4">
        <v>0</v>
      </c>
      <c r="I90" s="4">
        <v>1</v>
      </c>
      <c r="J90" s="4">
        <v>0</v>
      </c>
      <c r="K90" s="4">
        <v>0</v>
      </c>
      <c r="L90" s="4">
        <v>5</v>
      </c>
      <c r="M90" s="4">
        <v>3</v>
      </c>
      <c r="N90" s="4">
        <v>0</v>
      </c>
      <c r="O90" s="4">
        <v>1</v>
      </c>
      <c r="P90" s="4">
        <v>0</v>
      </c>
      <c r="Q90" s="4">
        <v>0</v>
      </c>
      <c r="R90" s="4">
        <v>3</v>
      </c>
      <c r="S90" s="4">
        <v>0</v>
      </c>
      <c r="T90" s="63">
        <f t="shared" si="2"/>
        <v>220</v>
      </c>
      <c r="U90" s="4">
        <v>248</v>
      </c>
      <c r="V90" s="63">
        <f t="shared" si="3"/>
        <v>468</v>
      </c>
    </row>
    <row r="91" spans="1:22">
      <c r="A91" s="11">
        <v>40750</v>
      </c>
      <c r="B91">
        <v>263</v>
      </c>
      <c r="C91">
        <v>0</v>
      </c>
      <c r="D91">
        <v>0</v>
      </c>
      <c r="E91">
        <v>1</v>
      </c>
      <c r="F91">
        <v>0</v>
      </c>
      <c r="G91">
        <v>1</v>
      </c>
      <c r="H91" s="4">
        <v>0</v>
      </c>
      <c r="I91" s="4">
        <v>2</v>
      </c>
      <c r="J91" s="4">
        <v>0</v>
      </c>
      <c r="K91" s="4">
        <v>0</v>
      </c>
      <c r="L91" s="4">
        <v>5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44</v>
      </c>
      <c r="T91" s="63">
        <f t="shared" si="2"/>
        <v>316</v>
      </c>
      <c r="U91" s="4">
        <v>171</v>
      </c>
      <c r="V91" s="63">
        <f t="shared" si="3"/>
        <v>487</v>
      </c>
    </row>
    <row r="92" spans="1:22">
      <c r="A92" s="11">
        <v>40751</v>
      </c>
      <c r="B92">
        <v>80</v>
      </c>
      <c r="C92">
        <v>0</v>
      </c>
      <c r="D92">
        <v>0</v>
      </c>
      <c r="E92">
        <v>0</v>
      </c>
      <c r="F92">
        <v>0</v>
      </c>
      <c r="G92">
        <v>0</v>
      </c>
      <c r="H92" s="4">
        <v>0</v>
      </c>
      <c r="I92" s="4">
        <v>1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11</v>
      </c>
      <c r="S92" s="4">
        <v>0</v>
      </c>
      <c r="T92" s="63">
        <f t="shared" si="2"/>
        <v>92</v>
      </c>
      <c r="U92" s="4">
        <v>54</v>
      </c>
      <c r="V92" s="63">
        <f t="shared" si="3"/>
        <v>146</v>
      </c>
    </row>
    <row r="93" spans="1:22">
      <c r="A93" s="11">
        <v>40752</v>
      </c>
      <c r="B93">
        <v>66</v>
      </c>
      <c r="C93">
        <v>0</v>
      </c>
      <c r="D93">
        <v>0</v>
      </c>
      <c r="E93">
        <v>0</v>
      </c>
      <c r="F93">
        <v>0</v>
      </c>
      <c r="G93">
        <v>0</v>
      </c>
      <c r="H93" s="4">
        <v>0</v>
      </c>
      <c r="I93" s="4">
        <v>2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63">
        <f t="shared" si="2"/>
        <v>68</v>
      </c>
      <c r="U93" s="4">
        <v>26</v>
      </c>
      <c r="V93" s="63">
        <f t="shared" si="3"/>
        <v>94</v>
      </c>
    </row>
    <row r="94" spans="1:22">
      <c r="A94" s="11">
        <v>40753</v>
      </c>
      <c r="B94">
        <v>73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0.33</v>
      </c>
      <c r="J94">
        <v>0</v>
      </c>
      <c r="K94">
        <v>0</v>
      </c>
      <c r="L94">
        <v>0</v>
      </c>
      <c r="M94">
        <v>0.66</v>
      </c>
      <c r="N94">
        <v>0</v>
      </c>
      <c r="O94" s="4">
        <v>0</v>
      </c>
      <c r="P94" s="4">
        <v>0</v>
      </c>
      <c r="Q94" s="4">
        <v>2.33</v>
      </c>
      <c r="R94" s="4">
        <v>0</v>
      </c>
      <c r="S94" s="4">
        <v>0</v>
      </c>
      <c r="T94" s="63">
        <f t="shared" si="2"/>
        <v>76.319999999999993</v>
      </c>
      <c r="U94" s="4">
        <v>14</v>
      </c>
      <c r="V94" s="63">
        <f t="shared" si="3"/>
        <v>90.32</v>
      </c>
    </row>
    <row r="95" spans="1:22">
      <c r="A95" s="11">
        <v>40754</v>
      </c>
      <c r="B95">
        <v>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0.33</v>
      </c>
      <c r="J95">
        <v>0</v>
      </c>
      <c r="K95">
        <v>0</v>
      </c>
      <c r="L95">
        <v>0</v>
      </c>
      <c r="M95">
        <v>0.66</v>
      </c>
      <c r="N95">
        <v>0</v>
      </c>
      <c r="O95" s="4">
        <v>0</v>
      </c>
      <c r="P95" s="4">
        <v>0</v>
      </c>
      <c r="Q95" s="4">
        <v>2.33</v>
      </c>
      <c r="R95" s="4">
        <v>0</v>
      </c>
      <c r="S95" s="4">
        <v>0</v>
      </c>
      <c r="T95" s="63">
        <f t="shared" si="2"/>
        <v>76.319999999999993</v>
      </c>
      <c r="U95" s="4">
        <v>14</v>
      </c>
      <c r="V95" s="63">
        <f t="shared" si="3"/>
        <v>90.32</v>
      </c>
    </row>
    <row r="96" spans="1:22">
      <c r="A96" s="11">
        <v>40755</v>
      </c>
      <c r="B96">
        <v>73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0.33</v>
      </c>
      <c r="J96">
        <v>0</v>
      </c>
      <c r="K96">
        <v>0</v>
      </c>
      <c r="L96">
        <v>0</v>
      </c>
      <c r="M96">
        <v>0.66</v>
      </c>
      <c r="N96">
        <v>0</v>
      </c>
      <c r="O96" s="4">
        <v>0</v>
      </c>
      <c r="P96" s="4">
        <v>0</v>
      </c>
      <c r="Q96" s="4">
        <v>2.33</v>
      </c>
      <c r="R96" s="4">
        <v>0</v>
      </c>
      <c r="S96" s="4">
        <v>0</v>
      </c>
      <c r="T96" s="63">
        <f t="shared" si="2"/>
        <v>76.319999999999993</v>
      </c>
      <c r="U96" s="4">
        <v>14</v>
      </c>
      <c r="V96" s="63">
        <f t="shared" si="3"/>
        <v>90.32</v>
      </c>
    </row>
    <row r="97" spans="1:22">
      <c r="A97" s="11">
        <v>40756</v>
      </c>
      <c r="B97">
        <v>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63">
        <f t="shared" si="2"/>
        <v>8</v>
      </c>
      <c r="U97" s="4">
        <v>1</v>
      </c>
      <c r="V97" s="63">
        <f t="shared" si="3"/>
        <v>9</v>
      </c>
    </row>
    <row r="98" spans="1:22">
      <c r="A98" s="11">
        <v>40757</v>
      </c>
      <c r="B98">
        <v>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63">
        <f t="shared" si="2"/>
        <v>9</v>
      </c>
      <c r="U98" s="4">
        <v>0</v>
      </c>
      <c r="V98" s="63">
        <f t="shared" si="3"/>
        <v>9</v>
      </c>
    </row>
    <row r="99" spans="1:22">
      <c r="A99" s="11">
        <v>40758</v>
      </c>
      <c r="B99">
        <v>18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4">
        <v>2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63">
        <f t="shared" si="2"/>
        <v>20</v>
      </c>
      <c r="U99" s="4">
        <v>0</v>
      </c>
      <c r="V99" s="63">
        <f t="shared" si="3"/>
        <v>20</v>
      </c>
    </row>
    <row r="100" spans="1:22">
      <c r="A100" s="11">
        <v>40759</v>
      </c>
      <c r="B100">
        <v>48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1</v>
      </c>
      <c r="J100" s="4">
        <v>0</v>
      </c>
      <c r="K100" s="4">
        <v>0</v>
      </c>
      <c r="L100" s="4">
        <v>0</v>
      </c>
      <c r="M100" s="4">
        <v>1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2"/>
        <v>50</v>
      </c>
      <c r="U100" s="4">
        <v>2</v>
      </c>
      <c r="V100" s="63">
        <f t="shared" si="3"/>
        <v>52</v>
      </c>
    </row>
    <row r="101" spans="1:22">
      <c r="A101" s="11">
        <v>40760</v>
      </c>
      <c r="B101">
        <v>27.3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0.33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0.33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2"/>
        <v>27.959999999999997</v>
      </c>
      <c r="U101" s="4">
        <v>7</v>
      </c>
      <c r="V101" s="63">
        <f t="shared" si="3"/>
        <v>34.959999999999994</v>
      </c>
    </row>
    <row r="102" spans="1:22">
      <c r="A102" s="11">
        <v>40761</v>
      </c>
      <c r="B102">
        <v>27.3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0.33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0.33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2"/>
        <v>27.959999999999997</v>
      </c>
      <c r="U102" s="4">
        <v>7</v>
      </c>
      <c r="V102" s="63">
        <f t="shared" si="3"/>
        <v>34.959999999999994</v>
      </c>
    </row>
    <row r="103" spans="1:22">
      <c r="A103" s="11">
        <v>40762</v>
      </c>
      <c r="B103">
        <v>27.3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0.33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0.33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2"/>
        <v>27.959999999999997</v>
      </c>
      <c r="U103" s="4">
        <v>7</v>
      </c>
      <c r="V103" s="63">
        <f t="shared" si="3"/>
        <v>34.959999999999994</v>
      </c>
    </row>
    <row r="104" spans="1:22">
      <c r="A104" s="11">
        <v>40763</v>
      </c>
      <c r="B104">
        <v>85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2"/>
        <v>85</v>
      </c>
      <c r="U104" s="4">
        <v>79</v>
      </c>
      <c r="V104" s="63">
        <f t="shared" si="3"/>
        <v>164</v>
      </c>
    </row>
    <row r="105" spans="1:22">
      <c r="A105" s="11">
        <v>40764</v>
      </c>
      <c r="B105">
        <v>51</v>
      </c>
      <c r="C105">
        <v>0</v>
      </c>
      <c r="D105">
        <v>0</v>
      </c>
      <c r="E105">
        <v>0</v>
      </c>
      <c r="F105">
        <v>0</v>
      </c>
      <c r="G105">
        <v>1</v>
      </c>
      <c r="H105" s="4">
        <v>0</v>
      </c>
      <c r="I105" s="4">
        <v>1</v>
      </c>
      <c r="J105" s="4">
        <v>0</v>
      </c>
      <c r="K105" s="4">
        <v>0</v>
      </c>
      <c r="L105" s="4">
        <v>1</v>
      </c>
      <c r="M105" s="4">
        <v>1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2"/>
        <v>55</v>
      </c>
      <c r="U105" s="4">
        <v>44</v>
      </c>
      <c r="V105" s="63">
        <f t="shared" si="3"/>
        <v>99</v>
      </c>
    </row>
    <row r="106" spans="1:22">
      <c r="A106" s="11">
        <v>40765</v>
      </c>
      <c r="B106">
        <v>51</v>
      </c>
      <c r="C106">
        <v>0</v>
      </c>
      <c r="D106">
        <v>0</v>
      </c>
      <c r="E106">
        <v>0</v>
      </c>
      <c r="F106">
        <v>0</v>
      </c>
      <c r="G106">
        <v>2</v>
      </c>
      <c r="H106" s="4">
        <v>0</v>
      </c>
      <c r="I106" s="4">
        <v>2</v>
      </c>
      <c r="J106" s="4">
        <v>0</v>
      </c>
      <c r="K106" s="4">
        <v>0</v>
      </c>
      <c r="L106" s="4">
        <v>1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63">
        <f t="shared" si="2"/>
        <v>56</v>
      </c>
      <c r="U106" s="4">
        <v>15</v>
      </c>
      <c r="V106" s="63">
        <f t="shared" si="3"/>
        <v>71</v>
      </c>
    </row>
    <row r="107" spans="1:22">
      <c r="A107" s="11">
        <v>40766</v>
      </c>
      <c r="B107">
        <v>30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3">
        <f t="shared" si="2"/>
        <v>30</v>
      </c>
      <c r="U107" s="4">
        <v>12</v>
      </c>
      <c r="V107" s="63">
        <f t="shared" si="3"/>
        <v>42</v>
      </c>
    </row>
    <row r="108" spans="1:22">
      <c r="A108" s="11">
        <v>40767</v>
      </c>
      <c r="B108">
        <v>22</v>
      </c>
      <c r="C108">
        <v>0</v>
      </c>
      <c r="D108">
        <v>0</v>
      </c>
      <c r="E108">
        <v>0</v>
      </c>
      <c r="F108">
        <v>0</v>
      </c>
      <c r="G108">
        <v>0.33</v>
      </c>
      <c r="H108" s="1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1">
        <v>0</v>
      </c>
      <c r="O108" s="4">
        <v>0</v>
      </c>
      <c r="P108" s="4">
        <v>0</v>
      </c>
      <c r="Q108" s="1">
        <v>0</v>
      </c>
      <c r="R108" s="4">
        <v>0</v>
      </c>
      <c r="S108" s="1">
        <v>0</v>
      </c>
      <c r="T108" s="63">
        <f t="shared" si="2"/>
        <v>22.33</v>
      </c>
      <c r="U108" s="4">
        <v>6.66</v>
      </c>
      <c r="V108" s="63">
        <f t="shared" si="3"/>
        <v>28.99</v>
      </c>
    </row>
    <row r="109" spans="1:22">
      <c r="A109" s="11">
        <v>40768</v>
      </c>
      <c r="B109">
        <v>22</v>
      </c>
      <c r="C109">
        <v>0</v>
      </c>
      <c r="D109">
        <v>0</v>
      </c>
      <c r="E109">
        <v>0</v>
      </c>
      <c r="F109">
        <v>0</v>
      </c>
      <c r="G109">
        <v>0.33</v>
      </c>
      <c r="H109" s="1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1">
        <v>0</v>
      </c>
      <c r="O109" s="4">
        <v>0</v>
      </c>
      <c r="P109" s="4">
        <v>0</v>
      </c>
      <c r="Q109" s="1">
        <v>0</v>
      </c>
      <c r="R109" s="4">
        <v>0</v>
      </c>
      <c r="S109" s="1">
        <v>0</v>
      </c>
      <c r="T109" s="63">
        <f t="shared" si="2"/>
        <v>22.33</v>
      </c>
      <c r="U109" s="4">
        <v>6.66</v>
      </c>
      <c r="V109" s="63">
        <f t="shared" si="3"/>
        <v>28.99</v>
      </c>
    </row>
    <row r="110" spans="1:22">
      <c r="A110" s="11">
        <v>40769</v>
      </c>
      <c r="B110">
        <v>22</v>
      </c>
      <c r="C110">
        <v>0</v>
      </c>
      <c r="D110">
        <v>0</v>
      </c>
      <c r="E110">
        <v>0</v>
      </c>
      <c r="F110">
        <v>0</v>
      </c>
      <c r="G110">
        <v>0.33</v>
      </c>
      <c r="H110" s="1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1">
        <v>0</v>
      </c>
      <c r="O110" s="4">
        <v>0</v>
      </c>
      <c r="P110" s="4">
        <v>0</v>
      </c>
      <c r="Q110" s="1">
        <v>0</v>
      </c>
      <c r="R110" s="4">
        <v>0</v>
      </c>
      <c r="S110" s="1">
        <v>0</v>
      </c>
      <c r="T110" s="63">
        <f t="shared" si="2"/>
        <v>22.33</v>
      </c>
      <c r="U110" s="4">
        <v>6.66</v>
      </c>
      <c r="V110" s="63">
        <f t="shared" si="3"/>
        <v>28.99</v>
      </c>
    </row>
    <row r="111" spans="1:22">
      <c r="A111" s="11">
        <v>40770</v>
      </c>
      <c r="B111">
        <v>93</v>
      </c>
      <c r="C111">
        <v>0</v>
      </c>
      <c r="D111">
        <v>0</v>
      </c>
      <c r="E111">
        <v>0</v>
      </c>
      <c r="F111">
        <v>0</v>
      </c>
      <c r="G111">
        <v>1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0</v>
      </c>
      <c r="T111" s="63">
        <f t="shared" si="2"/>
        <v>95</v>
      </c>
      <c r="U111" s="4">
        <v>6</v>
      </c>
      <c r="V111" s="63">
        <f t="shared" si="3"/>
        <v>101</v>
      </c>
    </row>
    <row r="112" spans="1:22">
      <c r="A112" s="11">
        <v>40771</v>
      </c>
      <c r="B112">
        <v>77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 t="shared" si="2"/>
        <v>77</v>
      </c>
      <c r="U112" s="4">
        <v>4</v>
      </c>
      <c r="V112" s="63">
        <f t="shared" si="3"/>
        <v>81</v>
      </c>
    </row>
    <row r="113" spans="1:22">
      <c r="A113" s="11">
        <v>40772</v>
      </c>
      <c r="B113">
        <v>75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2"/>
        <v>76</v>
      </c>
      <c r="U113" s="4">
        <v>11</v>
      </c>
      <c r="V113" s="63">
        <f t="shared" si="3"/>
        <v>87</v>
      </c>
    </row>
    <row r="114" spans="1:22">
      <c r="A114" s="11">
        <v>40773</v>
      </c>
      <c r="B114">
        <v>47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0</v>
      </c>
      <c r="S114">
        <v>0</v>
      </c>
      <c r="T114" s="63">
        <f t="shared" si="2"/>
        <v>51</v>
      </c>
      <c r="U114" s="4">
        <v>1</v>
      </c>
      <c r="V114" s="63">
        <f t="shared" si="3"/>
        <v>52</v>
      </c>
    </row>
    <row r="115" spans="1:22">
      <c r="A115" s="11">
        <v>40774</v>
      </c>
      <c r="B115">
        <v>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0.33</v>
      </c>
      <c r="P115">
        <v>0</v>
      </c>
      <c r="Q115">
        <v>0</v>
      </c>
      <c r="R115">
        <v>0</v>
      </c>
      <c r="S115">
        <v>0</v>
      </c>
      <c r="T115" s="63">
        <f t="shared" si="2"/>
        <v>10.33</v>
      </c>
      <c r="U115" s="4">
        <v>0</v>
      </c>
      <c r="V115" s="63">
        <f t="shared" si="3"/>
        <v>10.33</v>
      </c>
    </row>
    <row r="116" spans="1:22">
      <c r="A116" s="11">
        <v>40775</v>
      </c>
      <c r="B116">
        <v>10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0.33</v>
      </c>
      <c r="P116">
        <v>0</v>
      </c>
      <c r="Q116">
        <v>0</v>
      </c>
      <c r="R116">
        <v>0</v>
      </c>
      <c r="S116">
        <v>0</v>
      </c>
      <c r="T116" s="63">
        <f t="shared" si="2"/>
        <v>10.33</v>
      </c>
      <c r="U116" s="4">
        <v>0</v>
      </c>
      <c r="V116" s="63">
        <f t="shared" si="3"/>
        <v>10.33</v>
      </c>
    </row>
    <row r="117" spans="1:22">
      <c r="A117" s="11">
        <v>40776</v>
      </c>
      <c r="B117">
        <v>10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0.33</v>
      </c>
      <c r="P117">
        <v>0</v>
      </c>
      <c r="Q117">
        <v>0</v>
      </c>
      <c r="R117">
        <v>0</v>
      </c>
      <c r="S117">
        <v>0</v>
      </c>
      <c r="T117" s="63">
        <f t="shared" si="2"/>
        <v>10.33</v>
      </c>
      <c r="U117" s="4">
        <v>0</v>
      </c>
      <c r="V117" s="63">
        <f t="shared" si="3"/>
        <v>10.33</v>
      </c>
    </row>
    <row r="118" spans="1:22">
      <c r="A118" s="11">
        <v>40777</v>
      </c>
      <c r="B118">
        <v>23</v>
      </c>
      <c r="C118">
        <v>0</v>
      </c>
      <c r="D118">
        <v>0</v>
      </c>
      <c r="E118">
        <v>0</v>
      </c>
      <c r="F118" s="4">
        <v>0</v>
      </c>
      <c r="G118" s="4">
        <v>0</v>
      </c>
      <c r="H118" s="12">
        <v>0</v>
      </c>
      <c r="I118" s="3">
        <v>0</v>
      </c>
      <c r="J118" s="4">
        <v>0</v>
      </c>
      <c r="K118" s="4">
        <v>0</v>
      </c>
      <c r="L118" s="4">
        <v>0</v>
      </c>
      <c r="M118" s="4">
        <v>0</v>
      </c>
      <c r="N118" s="1">
        <v>0</v>
      </c>
      <c r="O118" s="1">
        <v>2</v>
      </c>
      <c r="P118" s="1">
        <v>0</v>
      </c>
      <c r="Q118" s="1">
        <v>0</v>
      </c>
      <c r="R118" s="4">
        <v>0</v>
      </c>
      <c r="S118" s="1">
        <v>0</v>
      </c>
      <c r="T118" s="63">
        <f t="shared" si="2"/>
        <v>25</v>
      </c>
      <c r="U118" s="4">
        <v>2</v>
      </c>
      <c r="V118" s="63">
        <f t="shared" si="3"/>
        <v>27</v>
      </c>
    </row>
    <row r="119" spans="1:22">
      <c r="A119" s="11">
        <v>40778</v>
      </c>
      <c r="B119">
        <v>61</v>
      </c>
      <c r="C119">
        <v>0</v>
      </c>
      <c r="D119">
        <v>0</v>
      </c>
      <c r="E119">
        <v>0</v>
      </c>
      <c r="F119" s="4">
        <v>0</v>
      </c>
      <c r="G119" s="4">
        <v>0</v>
      </c>
      <c r="H119" s="12">
        <v>0</v>
      </c>
      <c r="I119" s="3">
        <v>0</v>
      </c>
      <c r="J119" s="4">
        <v>1</v>
      </c>
      <c r="K119" s="4">
        <v>0</v>
      </c>
      <c r="L119" s="4">
        <v>0</v>
      </c>
      <c r="M119" s="4">
        <v>0</v>
      </c>
      <c r="N119" s="1">
        <v>0</v>
      </c>
      <c r="O119" s="1">
        <v>2</v>
      </c>
      <c r="P119" s="1">
        <v>0</v>
      </c>
      <c r="Q119" s="1">
        <v>0</v>
      </c>
      <c r="R119" s="4">
        <v>0</v>
      </c>
      <c r="S119" s="1">
        <v>0</v>
      </c>
      <c r="T119" s="63">
        <f t="shared" si="2"/>
        <v>64</v>
      </c>
      <c r="U119" s="4">
        <v>4</v>
      </c>
      <c r="V119" s="63">
        <f t="shared" si="3"/>
        <v>68</v>
      </c>
    </row>
    <row r="120" spans="1:22">
      <c r="A120" s="11">
        <v>40779</v>
      </c>
      <c r="B120">
        <v>12</v>
      </c>
      <c r="C120">
        <v>0</v>
      </c>
      <c r="D120">
        <v>0</v>
      </c>
      <c r="E120">
        <v>0</v>
      </c>
      <c r="F120" s="4">
        <v>0</v>
      </c>
      <c r="G120" s="4">
        <v>0</v>
      </c>
      <c r="H120" s="12">
        <v>0</v>
      </c>
      <c r="I120" s="3">
        <v>0</v>
      </c>
      <c r="J120" s="4">
        <v>0</v>
      </c>
      <c r="K120" s="4">
        <v>0</v>
      </c>
      <c r="L120" s="4">
        <v>0</v>
      </c>
      <c r="M120" s="4">
        <v>0</v>
      </c>
      <c r="N120" s="1">
        <v>0</v>
      </c>
      <c r="O120" s="1">
        <v>1</v>
      </c>
      <c r="P120" s="1">
        <v>0</v>
      </c>
      <c r="Q120" s="1">
        <v>0</v>
      </c>
      <c r="R120" s="4">
        <v>0</v>
      </c>
      <c r="S120" s="1">
        <v>0</v>
      </c>
      <c r="T120" s="63">
        <f t="shared" si="2"/>
        <v>13</v>
      </c>
      <c r="U120" s="4">
        <v>1</v>
      </c>
      <c r="V120" s="63">
        <f t="shared" si="3"/>
        <v>14</v>
      </c>
    </row>
    <row r="121" spans="1:22">
      <c r="A121" s="11">
        <v>40780</v>
      </c>
      <c r="B121">
        <v>17</v>
      </c>
      <c r="C121">
        <v>0</v>
      </c>
      <c r="D121">
        <v>0</v>
      </c>
      <c r="E121">
        <v>0</v>
      </c>
      <c r="F121" s="4">
        <v>0</v>
      </c>
      <c r="G121" s="4">
        <v>0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0</v>
      </c>
      <c r="O121" s="4">
        <v>9</v>
      </c>
      <c r="P121" s="4">
        <v>0</v>
      </c>
      <c r="Q121" s="4">
        <v>0</v>
      </c>
      <c r="R121" s="4">
        <v>0</v>
      </c>
      <c r="S121" s="4">
        <v>0</v>
      </c>
      <c r="T121" s="63">
        <f t="shared" si="2"/>
        <v>28</v>
      </c>
      <c r="U121" s="4">
        <v>1</v>
      </c>
      <c r="V121" s="63">
        <f t="shared" si="3"/>
        <v>29</v>
      </c>
    </row>
    <row r="122" spans="1:22">
      <c r="A122" s="11">
        <v>40781</v>
      </c>
      <c r="B122">
        <v>6.33</v>
      </c>
      <c r="C122">
        <v>0</v>
      </c>
      <c r="D122">
        <v>0</v>
      </c>
      <c r="E122">
        <v>0</v>
      </c>
      <c r="F122" s="4">
        <v>0</v>
      </c>
      <c r="G122" s="4">
        <v>0</v>
      </c>
      <c r="H122" s="1">
        <v>0</v>
      </c>
      <c r="I122" s="8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4</v>
      </c>
      <c r="P122" s="4">
        <v>0</v>
      </c>
      <c r="Q122" s="4">
        <v>0</v>
      </c>
      <c r="R122" s="4">
        <v>0</v>
      </c>
      <c r="S122" s="4">
        <v>0</v>
      </c>
      <c r="T122" s="63">
        <f t="shared" si="2"/>
        <v>10.33</v>
      </c>
      <c r="U122" s="4">
        <v>0.66</v>
      </c>
      <c r="V122" s="63">
        <f t="shared" si="3"/>
        <v>10.99</v>
      </c>
    </row>
    <row r="123" spans="1:22">
      <c r="A123" s="11">
        <v>40782</v>
      </c>
      <c r="B123">
        <v>6.33</v>
      </c>
      <c r="C123">
        <v>0</v>
      </c>
      <c r="D123">
        <v>0</v>
      </c>
      <c r="E123">
        <v>0</v>
      </c>
      <c r="F123" s="4">
        <v>0</v>
      </c>
      <c r="G123" s="4">
        <v>0</v>
      </c>
      <c r="H123" s="1">
        <v>0</v>
      </c>
      <c r="I123" s="8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4</v>
      </c>
      <c r="P123" s="4">
        <v>0</v>
      </c>
      <c r="Q123" s="4">
        <v>0</v>
      </c>
      <c r="R123" s="4">
        <v>0</v>
      </c>
      <c r="S123" s="4">
        <v>0</v>
      </c>
      <c r="T123" s="63">
        <f t="shared" si="2"/>
        <v>10.33</v>
      </c>
      <c r="U123" s="4">
        <v>0.66</v>
      </c>
      <c r="V123" s="63">
        <f t="shared" si="3"/>
        <v>10.99</v>
      </c>
    </row>
    <row r="124" spans="1:22">
      <c r="A124" s="11">
        <v>40783</v>
      </c>
      <c r="B124">
        <v>6.33</v>
      </c>
      <c r="C124">
        <v>0</v>
      </c>
      <c r="D124">
        <v>0</v>
      </c>
      <c r="E124">
        <v>0</v>
      </c>
      <c r="F124" s="4">
        <v>0</v>
      </c>
      <c r="G124" s="4">
        <v>0</v>
      </c>
      <c r="H124" s="1">
        <v>0</v>
      </c>
      <c r="I124" s="8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4</v>
      </c>
      <c r="P124" s="4">
        <v>0</v>
      </c>
      <c r="Q124" s="4">
        <v>0</v>
      </c>
      <c r="R124" s="4">
        <v>0</v>
      </c>
      <c r="S124" s="4">
        <v>0</v>
      </c>
      <c r="T124" s="63">
        <f t="shared" si="2"/>
        <v>10.33</v>
      </c>
      <c r="U124" s="4">
        <v>0.66</v>
      </c>
      <c r="V124" s="63">
        <f t="shared" si="3"/>
        <v>10.99</v>
      </c>
    </row>
    <row r="125" spans="1:22">
      <c r="A125" s="11">
        <v>40784</v>
      </c>
      <c r="B125">
        <v>2</v>
      </c>
      <c r="C125">
        <v>0</v>
      </c>
      <c r="D125">
        <v>0</v>
      </c>
      <c r="E125">
        <v>0</v>
      </c>
      <c r="F125" s="4">
        <v>0</v>
      </c>
      <c r="G125" s="4">
        <v>0</v>
      </c>
      <c r="H125" s="4">
        <v>0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63">
        <f t="shared" si="2"/>
        <v>3</v>
      </c>
      <c r="U125" s="4">
        <v>0</v>
      </c>
      <c r="V125" s="63">
        <f t="shared" si="3"/>
        <v>3</v>
      </c>
    </row>
    <row r="126" spans="1:22">
      <c r="A126" s="11">
        <v>40785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3">
        <f t="shared" si="2"/>
        <v>1</v>
      </c>
      <c r="U126" s="4">
        <v>0</v>
      </c>
      <c r="V126" s="63">
        <f t="shared" si="3"/>
        <v>1</v>
      </c>
    </row>
    <row r="127" spans="1:22">
      <c r="A127" s="11">
        <v>40786</v>
      </c>
      <c r="B127">
        <v>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3">
        <f t="shared" si="2"/>
        <v>7</v>
      </c>
      <c r="U127" s="4">
        <v>0</v>
      </c>
      <c r="V127" s="63">
        <f t="shared" si="3"/>
        <v>7</v>
      </c>
    </row>
    <row r="128" spans="1:22">
      <c r="A128" s="11">
        <v>40787</v>
      </c>
      <c r="B128">
        <v>13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</v>
      </c>
      <c r="P128">
        <v>0</v>
      </c>
      <c r="Q128">
        <v>0</v>
      </c>
      <c r="R128">
        <v>0</v>
      </c>
      <c r="S128">
        <v>0</v>
      </c>
      <c r="T128" s="63">
        <f t="shared" si="2"/>
        <v>17</v>
      </c>
      <c r="U128" s="4">
        <v>1</v>
      </c>
      <c r="V128" s="63">
        <f t="shared" si="3"/>
        <v>18</v>
      </c>
    </row>
    <row r="129" spans="1:22">
      <c r="A129" s="11">
        <v>40788</v>
      </c>
      <c r="B129">
        <v>1.25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0.25</v>
      </c>
      <c r="P129">
        <v>0</v>
      </c>
      <c r="Q129">
        <v>0</v>
      </c>
      <c r="R129">
        <v>0</v>
      </c>
      <c r="S129">
        <v>0</v>
      </c>
      <c r="T129" s="63">
        <f t="shared" si="2"/>
        <v>1.5</v>
      </c>
      <c r="U129" s="4">
        <v>1.5</v>
      </c>
      <c r="V129" s="63">
        <f t="shared" si="3"/>
        <v>3</v>
      </c>
    </row>
    <row r="130" spans="1:22">
      <c r="A130" s="11">
        <v>40789</v>
      </c>
      <c r="B130">
        <v>1.25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0.25</v>
      </c>
      <c r="P130">
        <v>0</v>
      </c>
      <c r="Q130">
        <v>0</v>
      </c>
      <c r="R130">
        <v>0</v>
      </c>
      <c r="S130">
        <v>0</v>
      </c>
      <c r="T130" s="63">
        <f t="shared" si="2"/>
        <v>1.5</v>
      </c>
      <c r="U130" s="4">
        <v>1.5</v>
      </c>
      <c r="V130" s="63">
        <f t="shared" si="3"/>
        <v>3</v>
      </c>
    </row>
    <row r="131" spans="1:22">
      <c r="A131" s="11">
        <v>40790</v>
      </c>
      <c r="B131">
        <v>1.25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0.25</v>
      </c>
      <c r="P131">
        <v>0</v>
      </c>
      <c r="Q131">
        <v>0</v>
      </c>
      <c r="R131">
        <v>0</v>
      </c>
      <c r="S131">
        <v>0</v>
      </c>
      <c r="T131" s="63">
        <f t="shared" si="2"/>
        <v>1.5</v>
      </c>
      <c r="U131" s="4">
        <v>1.5</v>
      </c>
      <c r="V131" s="63">
        <f t="shared" si="3"/>
        <v>3</v>
      </c>
    </row>
    <row r="132" spans="1:22">
      <c r="A132" s="11">
        <v>40791</v>
      </c>
      <c r="B132">
        <v>1.25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0.25</v>
      </c>
      <c r="P132">
        <v>0</v>
      </c>
      <c r="Q132">
        <v>0</v>
      </c>
      <c r="R132">
        <v>0</v>
      </c>
      <c r="S132">
        <v>0</v>
      </c>
      <c r="T132" s="63">
        <f t="shared" si="2"/>
        <v>1.5</v>
      </c>
      <c r="U132" s="4">
        <v>1.5</v>
      </c>
      <c r="V132" s="63">
        <f t="shared" si="3"/>
        <v>3</v>
      </c>
    </row>
    <row r="133" spans="1:22">
      <c r="A133" s="11">
        <v>40792</v>
      </c>
      <c r="B133">
        <v>9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 s="63">
        <f t="shared" si="2"/>
        <v>11</v>
      </c>
      <c r="U133" s="4">
        <v>3</v>
      </c>
      <c r="V133" s="63">
        <f t="shared" si="3"/>
        <v>14</v>
      </c>
    </row>
    <row r="134" spans="1:22">
      <c r="A134" s="11">
        <v>40793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3">
        <f t="shared" si="2"/>
        <v>2</v>
      </c>
      <c r="U134" s="4">
        <v>1</v>
      </c>
      <c r="V134" s="63">
        <f t="shared" si="3"/>
        <v>3</v>
      </c>
    </row>
    <row r="135" spans="1:22">
      <c r="A135" s="11">
        <v>40794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3">
        <f t="shared" si="2"/>
        <v>1</v>
      </c>
      <c r="U135" s="4">
        <v>1</v>
      </c>
      <c r="V135" s="63">
        <f t="shared" si="3"/>
        <v>2</v>
      </c>
    </row>
    <row r="136" spans="1:22">
      <c r="A136" s="11">
        <v>40795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0.33</v>
      </c>
      <c r="P136">
        <v>0</v>
      </c>
      <c r="Q136">
        <v>0</v>
      </c>
      <c r="R136">
        <v>0</v>
      </c>
      <c r="S136">
        <v>0</v>
      </c>
      <c r="T136" s="63">
        <f t="shared" si="2"/>
        <v>1.33</v>
      </c>
      <c r="U136" s="4">
        <v>1.67</v>
      </c>
      <c r="V136" s="63">
        <f t="shared" si="3"/>
        <v>3</v>
      </c>
    </row>
    <row r="137" spans="1:22">
      <c r="A137" s="11">
        <v>40796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0.33</v>
      </c>
      <c r="P137">
        <v>0</v>
      </c>
      <c r="Q137">
        <v>0</v>
      </c>
      <c r="R137">
        <v>0</v>
      </c>
      <c r="S137">
        <v>0</v>
      </c>
      <c r="T137" s="63">
        <f t="shared" si="2"/>
        <v>1.33</v>
      </c>
      <c r="U137" s="4">
        <v>1.67</v>
      </c>
      <c r="V137" s="63">
        <f t="shared" si="3"/>
        <v>3</v>
      </c>
    </row>
    <row r="138" spans="1:22">
      <c r="A138" s="11">
        <v>40797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0.33</v>
      </c>
      <c r="P138">
        <v>0</v>
      </c>
      <c r="Q138">
        <v>0</v>
      </c>
      <c r="R138">
        <v>0</v>
      </c>
      <c r="S138">
        <v>0</v>
      </c>
      <c r="T138" s="63">
        <f t="shared" ref="T138:T152" si="4">SUM(B138:S138)</f>
        <v>1.33</v>
      </c>
      <c r="U138" s="4">
        <v>1.67</v>
      </c>
      <c r="V138" s="63">
        <f t="shared" ref="V138:V152" si="5">SUM(T138:U138)</f>
        <v>3</v>
      </c>
    </row>
    <row r="139" spans="1:22">
      <c r="A139" s="11">
        <v>40798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3">
        <f t="shared" si="4"/>
        <v>1</v>
      </c>
      <c r="U139" s="4">
        <v>1</v>
      </c>
      <c r="V139" s="63">
        <f t="shared" si="5"/>
        <v>2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4"/>
        <v>0</v>
      </c>
      <c r="U140" s="4">
        <v>0</v>
      </c>
      <c r="V140" s="63">
        <f t="shared" si="5"/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3">
        <f t="shared" si="4"/>
        <v>0</v>
      </c>
      <c r="U141" s="4">
        <v>0</v>
      </c>
      <c r="V141" s="63">
        <f t="shared" si="5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 s="63">
        <f t="shared" si="4"/>
        <v>1</v>
      </c>
      <c r="U142" s="4">
        <v>0</v>
      </c>
      <c r="V142" s="63">
        <f t="shared" si="5"/>
        <v>1</v>
      </c>
    </row>
    <row r="143" spans="1:22">
      <c r="A143" s="11">
        <v>40802</v>
      </c>
      <c r="B143"/>
      <c r="H143" s="4"/>
      <c r="I143" s="8"/>
      <c r="J143" s="4"/>
      <c r="K143" s="4"/>
      <c r="L143" s="4"/>
      <c r="M143" s="4"/>
      <c r="N143" s="4"/>
      <c r="O143" s="8"/>
      <c r="P143" s="4"/>
      <c r="Q143" s="12"/>
      <c r="R143" s="8"/>
      <c r="S143" s="12"/>
      <c r="T143" s="63">
        <f t="shared" si="4"/>
        <v>0</v>
      </c>
      <c r="U143" s="4">
        <v>0</v>
      </c>
      <c r="V143" s="63">
        <f t="shared" si="5"/>
        <v>0</v>
      </c>
    </row>
    <row r="144" spans="1:2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12"/>
      <c r="R144" s="8"/>
      <c r="S144" s="12"/>
      <c r="T144" s="63">
        <f t="shared" si="4"/>
        <v>0</v>
      </c>
      <c r="U144" s="4">
        <v>0</v>
      </c>
      <c r="V144" s="63">
        <f t="shared" si="5"/>
        <v>0</v>
      </c>
    </row>
    <row r="145" spans="1:2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12"/>
      <c r="R145" s="8"/>
      <c r="S145" s="12"/>
      <c r="T145" s="63">
        <f t="shared" si="4"/>
        <v>0</v>
      </c>
      <c r="U145" s="4">
        <v>0</v>
      </c>
      <c r="V145" s="63">
        <f t="shared" si="5"/>
        <v>0</v>
      </c>
    </row>
    <row r="146" spans="1:2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12"/>
      <c r="R146" s="8"/>
      <c r="S146" s="12"/>
      <c r="T146" s="63">
        <f t="shared" si="4"/>
        <v>0</v>
      </c>
      <c r="U146" s="4">
        <v>0</v>
      </c>
      <c r="V146" s="63">
        <f t="shared" si="5"/>
        <v>0</v>
      </c>
    </row>
    <row r="147" spans="1:2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12"/>
      <c r="R147" s="8"/>
      <c r="S147" s="12"/>
      <c r="T147" s="63">
        <f t="shared" si="4"/>
        <v>0</v>
      </c>
      <c r="U147" s="4">
        <v>0</v>
      </c>
      <c r="V147" s="63">
        <f t="shared" si="5"/>
        <v>0</v>
      </c>
    </row>
    <row r="148" spans="1:2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12"/>
      <c r="R148" s="8"/>
      <c r="S148" s="12"/>
      <c r="T148" s="63">
        <f t="shared" si="4"/>
        <v>0</v>
      </c>
      <c r="U148" s="4">
        <v>0</v>
      </c>
      <c r="V148" s="63">
        <f t="shared" si="5"/>
        <v>0</v>
      </c>
    </row>
    <row r="149" spans="1:2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12"/>
      <c r="R149" s="8"/>
      <c r="S149" s="12"/>
      <c r="T149" s="63">
        <f t="shared" si="4"/>
        <v>0</v>
      </c>
      <c r="U149" s="4">
        <v>0</v>
      </c>
      <c r="V149" s="63">
        <f t="shared" si="5"/>
        <v>0</v>
      </c>
    </row>
    <row r="150" spans="1:2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12"/>
      <c r="R150" s="8"/>
      <c r="S150" s="12"/>
      <c r="T150" s="63">
        <f t="shared" si="4"/>
        <v>0</v>
      </c>
      <c r="U150" s="4">
        <v>0</v>
      </c>
      <c r="V150" s="63">
        <f t="shared" si="5"/>
        <v>0</v>
      </c>
    </row>
    <row r="151" spans="1:2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12"/>
      <c r="R151" s="8"/>
      <c r="S151" s="12"/>
      <c r="T151" s="63">
        <f t="shared" si="4"/>
        <v>0</v>
      </c>
      <c r="U151" s="4">
        <v>0</v>
      </c>
      <c r="V151" s="63">
        <f t="shared" si="5"/>
        <v>0</v>
      </c>
    </row>
    <row r="152" spans="1:2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12"/>
      <c r="R152" s="8"/>
      <c r="S152" s="12"/>
      <c r="T152" s="63">
        <f t="shared" si="4"/>
        <v>0</v>
      </c>
      <c r="U152" s="4">
        <v>0</v>
      </c>
      <c r="V152" s="63">
        <f t="shared" si="5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SUM(B9:B132)</f>
        <v>5059.8600000000006</v>
      </c>
      <c r="C155">
        <f t="shared" ref="C155:V155" si="6">SUM(C9:C132)</f>
        <v>1</v>
      </c>
      <c r="D155">
        <f t="shared" si="6"/>
        <v>0</v>
      </c>
      <c r="E155">
        <f t="shared" si="6"/>
        <v>1</v>
      </c>
      <c r="F155">
        <f t="shared" si="6"/>
        <v>0.99</v>
      </c>
      <c r="G155">
        <f t="shared" si="6"/>
        <v>15.99</v>
      </c>
      <c r="H155">
        <f t="shared" si="6"/>
        <v>0</v>
      </c>
      <c r="I155">
        <f t="shared" si="6"/>
        <v>52.919999999999987</v>
      </c>
      <c r="J155">
        <f t="shared" si="6"/>
        <v>13.01</v>
      </c>
      <c r="K155">
        <f t="shared" si="6"/>
        <v>6</v>
      </c>
      <c r="L155">
        <f t="shared" si="6"/>
        <v>137.97999999999996</v>
      </c>
      <c r="M155">
        <f t="shared" si="6"/>
        <v>22.96</v>
      </c>
      <c r="N155">
        <f t="shared" si="6"/>
        <v>0</v>
      </c>
      <c r="O155">
        <f t="shared" si="6"/>
        <v>113.94999999999997</v>
      </c>
      <c r="P155">
        <f t="shared" si="6"/>
        <v>0</v>
      </c>
      <c r="Q155">
        <f t="shared" si="6"/>
        <v>6.99</v>
      </c>
      <c r="R155">
        <f t="shared" si="6"/>
        <v>326.97000000000003</v>
      </c>
      <c r="S155">
        <f t="shared" si="6"/>
        <v>2</v>
      </c>
      <c r="T155">
        <f t="shared" si="6"/>
        <v>5761.619999999999</v>
      </c>
      <c r="U155">
        <f t="shared" si="6"/>
        <v>2141.9299999999994</v>
      </c>
      <c r="V155">
        <f t="shared" si="6"/>
        <v>7903.5499999999965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15838.099999999993</v>
      </c>
    </row>
  </sheetData>
  <mergeCells count="17">
    <mergeCell ref="V7:V8"/>
    <mergeCell ref="B153:H153"/>
    <mergeCell ref="A2:C2"/>
    <mergeCell ref="A1:C1"/>
    <mergeCell ref="A4:D4"/>
    <mergeCell ref="A5:C5"/>
    <mergeCell ref="T7:T8"/>
    <mergeCell ref="B7:H7"/>
    <mergeCell ref="I7:N7"/>
    <mergeCell ref="O7:Q7"/>
    <mergeCell ref="R7:S7"/>
    <mergeCell ref="A3:D3"/>
    <mergeCell ref="V163:V164"/>
    <mergeCell ref="I153:N153"/>
    <mergeCell ref="O153:Q153"/>
    <mergeCell ref="R153:S153"/>
    <mergeCell ref="T153:T154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W165"/>
  <sheetViews>
    <sheetView zoomScale="70" zoomScaleNormal="70" workbookViewId="0">
      <pane ySplit="1605" topLeftCell="A106" activePane="bottomLeft"/>
      <selection sqref="A1:C1"/>
      <selection pane="bottomLeft" activeCell="B142" sqref="B142:R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132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133</v>
      </c>
      <c r="B3" s="73"/>
      <c r="C3" s="73"/>
      <c r="E3" s="66" t="s">
        <v>134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77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135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N9" s="1"/>
      <c r="O9"/>
      <c r="Q9" s="1"/>
      <c r="R9" s="4"/>
      <c r="S9" s="1"/>
      <c r="T9" s="63">
        <f t="shared" ref="T9:T72" si="0">SUM(B9:S9)</f>
        <v>0</v>
      </c>
      <c r="U9" s="4">
        <v>0</v>
      </c>
      <c r="V9" s="63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0</v>
      </c>
      <c r="U22" s="4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</v>
      </c>
      <c r="U23" s="4">
        <v>0</v>
      </c>
      <c r="V23" s="63">
        <f t="shared" si="1"/>
        <v>0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</v>
      </c>
      <c r="U24" s="4">
        <v>0</v>
      </c>
      <c r="V24" s="63">
        <f t="shared" si="1"/>
        <v>0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</v>
      </c>
      <c r="U25" s="4">
        <v>0</v>
      </c>
      <c r="V25" s="63">
        <f t="shared" si="1"/>
        <v>0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</v>
      </c>
      <c r="U26" s="4">
        <v>0</v>
      </c>
      <c r="V26" s="63">
        <f t="shared" si="1"/>
        <v>0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3">
        <f t="shared" si="0"/>
        <v>0</v>
      </c>
      <c r="U27" s="4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 s="4">
        <v>0</v>
      </c>
      <c r="V28" s="63">
        <f t="shared" si="1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 s="4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 t="shared" si="1"/>
        <v>0</v>
      </c>
    </row>
    <row r="31" spans="1:22">
      <c r="A31" s="11">
        <v>40690</v>
      </c>
      <c r="B31" t="s">
        <v>31</v>
      </c>
      <c r="C31" t="s">
        <v>31</v>
      </c>
      <c r="D31" t="s">
        <v>31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s="63">
        <f t="shared" si="0"/>
        <v>0</v>
      </c>
      <c r="U31" s="4">
        <v>0</v>
      </c>
      <c r="V31" s="63">
        <f t="shared" si="1"/>
        <v>0</v>
      </c>
    </row>
    <row r="32" spans="1:22">
      <c r="A32" s="11">
        <v>40691</v>
      </c>
      <c r="B32" t="s">
        <v>31</v>
      </c>
      <c r="C32" t="s">
        <v>31</v>
      </c>
      <c r="D32" t="s">
        <v>31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s="63">
        <f t="shared" si="0"/>
        <v>0</v>
      </c>
      <c r="U32" s="4">
        <v>0</v>
      </c>
      <c r="V32" s="63">
        <f t="shared" si="1"/>
        <v>0</v>
      </c>
    </row>
    <row r="33" spans="1:22">
      <c r="A33" s="11">
        <v>40692</v>
      </c>
      <c r="B33" t="s">
        <v>31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s="63">
        <f t="shared" si="0"/>
        <v>0</v>
      </c>
      <c r="U33" s="4">
        <v>0</v>
      </c>
      <c r="V33" s="63">
        <f t="shared" si="1"/>
        <v>0</v>
      </c>
    </row>
    <row r="34" spans="1:22">
      <c r="A34" s="11">
        <v>40693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s="63">
        <f t="shared" si="0"/>
        <v>0</v>
      </c>
      <c r="U34" s="4">
        <v>0</v>
      </c>
      <c r="V34" s="63">
        <f t="shared" si="1"/>
        <v>0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">
        <v>0</v>
      </c>
      <c r="O35" s="4">
        <v>0</v>
      </c>
      <c r="P35" s="4">
        <v>0</v>
      </c>
      <c r="Q35" s="1">
        <v>0</v>
      </c>
      <c r="R35" s="4">
        <v>0</v>
      </c>
      <c r="S35" s="1">
        <v>0</v>
      </c>
      <c r="T35" s="63">
        <f t="shared" si="0"/>
        <v>0</v>
      </c>
      <c r="U35" s="4">
        <v>0</v>
      </c>
      <c r="V35" s="63">
        <f>SUM(T35:U35)</f>
        <v>0</v>
      </c>
    </row>
    <row r="36" spans="1:2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">
        <v>0</v>
      </c>
      <c r="O36" s="4">
        <v>0</v>
      </c>
      <c r="P36" s="4">
        <v>0</v>
      </c>
      <c r="Q36" s="1">
        <v>0</v>
      </c>
      <c r="R36" s="4">
        <v>0</v>
      </c>
      <c r="S36" s="1">
        <v>0</v>
      </c>
      <c r="T36" s="63">
        <f t="shared" si="0"/>
        <v>0</v>
      </c>
      <c r="U36" s="4">
        <v>0</v>
      </c>
      <c r="V36" s="63">
        <f>SUM(T36:U36)</f>
        <v>0</v>
      </c>
    </row>
    <row r="37" spans="1:2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1">
        <v>0</v>
      </c>
      <c r="O37" s="4">
        <v>0</v>
      </c>
      <c r="P37" s="4">
        <v>0</v>
      </c>
      <c r="Q37" s="1">
        <v>0</v>
      </c>
      <c r="R37" s="4">
        <v>0</v>
      </c>
      <c r="S37" s="1">
        <v>0</v>
      </c>
      <c r="T37" s="63">
        <f t="shared" si="0"/>
        <v>0</v>
      </c>
      <c r="U37" s="4">
        <v>0</v>
      </c>
      <c r="V37" s="63">
        <f t="shared" si="1"/>
        <v>0</v>
      </c>
    </row>
    <row r="38" spans="1:22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1">
        <v>0</v>
      </c>
      <c r="O38" s="4">
        <v>1</v>
      </c>
      <c r="P38" s="4">
        <v>0</v>
      </c>
      <c r="Q38" s="1">
        <v>0</v>
      </c>
      <c r="R38" s="4">
        <v>0</v>
      </c>
      <c r="S38" s="1">
        <v>0</v>
      </c>
      <c r="T38" s="63">
        <f t="shared" si="0"/>
        <v>1</v>
      </c>
      <c r="U38" s="4">
        <v>0</v>
      </c>
      <c r="V38" s="63">
        <f t="shared" si="1"/>
        <v>1</v>
      </c>
    </row>
    <row r="39" spans="1:22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1">
        <v>0</v>
      </c>
      <c r="O39" s="4">
        <v>1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1</v>
      </c>
      <c r="U39" s="4">
        <v>0</v>
      </c>
      <c r="V39" s="63">
        <f t="shared" si="1"/>
        <v>1</v>
      </c>
    </row>
    <row r="40" spans="1:22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1">
        <v>0</v>
      </c>
      <c r="O40" s="4">
        <v>1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1</v>
      </c>
      <c r="U40" s="4">
        <v>0</v>
      </c>
      <c r="V40" s="63">
        <f t="shared" si="1"/>
        <v>1</v>
      </c>
    </row>
    <row r="41" spans="1:2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2">
        <v>0</v>
      </c>
      <c r="O41" s="4">
        <v>0</v>
      </c>
      <c r="P41" s="4">
        <v>0</v>
      </c>
      <c r="Q41" s="12">
        <v>0</v>
      </c>
      <c r="R41" s="4">
        <v>0</v>
      </c>
      <c r="S41" s="12">
        <v>0</v>
      </c>
      <c r="T41" s="63">
        <f t="shared" si="0"/>
        <v>0</v>
      </c>
      <c r="U41" s="4">
        <v>0</v>
      </c>
      <c r="V41" s="63">
        <f t="shared" si="1"/>
        <v>0</v>
      </c>
    </row>
    <row r="42" spans="1:2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3">
        <f t="shared" si="0"/>
        <v>0</v>
      </c>
      <c r="U42" s="4">
        <v>0</v>
      </c>
      <c r="V42" s="63">
        <f>SUM(T42:U42)</f>
        <v>0</v>
      </c>
    </row>
    <row r="43" spans="1:22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3">
        <f t="shared" si="0"/>
        <v>0</v>
      </c>
      <c r="U43" s="4">
        <v>0</v>
      </c>
      <c r="V43" s="63">
        <f>SUM(T43:U43)</f>
        <v>0</v>
      </c>
    </row>
    <row r="44" spans="1:22">
      <c r="A44" s="11">
        <v>40703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63">
        <f t="shared" si="0"/>
        <v>0</v>
      </c>
      <c r="U44" s="4">
        <v>0</v>
      </c>
      <c r="V44" s="63">
        <f t="shared" si="1"/>
        <v>0</v>
      </c>
    </row>
    <row r="45" spans="1:22">
      <c r="A45" s="11">
        <v>40704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3">
        <f t="shared" si="0"/>
        <v>0</v>
      </c>
      <c r="U45" s="4">
        <v>0</v>
      </c>
      <c r="V45" s="63">
        <f t="shared" si="1"/>
        <v>0</v>
      </c>
    </row>
    <row r="46" spans="1:22">
      <c r="A46" s="11">
        <v>40705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3">
        <f t="shared" si="0"/>
        <v>0</v>
      </c>
      <c r="U46" s="4">
        <v>0</v>
      </c>
      <c r="V46" s="63">
        <f t="shared" si="1"/>
        <v>0</v>
      </c>
    </row>
    <row r="47" spans="1:22">
      <c r="A47" s="11">
        <v>40706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3">
        <f t="shared" si="0"/>
        <v>0</v>
      </c>
      <c r="U47" s="4">
        <v>0</v>
      </c>
      <c r="V47" s="63">
        <f t="shared" si="1"/>
        <v>0</v>
      </c>
    </row>
    <row r="48" spans="1:22">
      <c r="A48" s="11">
        <v>40707</v>
      </c>
      <c r="B48">
        <v>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0</v>
      </c>
      <c r="T48" s="63">
        <f t="shared" si="0"/>
        <v>4</v>
      </c>
      <c r="U48" s="4">
        <v>0</v>
      </c>
      <c r="V48" s="63">
        <f t="shared" si="1"/>
        <v>4</v>
      </c>
    </row>
    <row r="49" spans="1:22">
      <c r="A49" s="11">
        <v>40708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0</v>
      </c>
      <c r="T49" s="63">
        <f t="shared" si="0"/>
        <v>0</v>
      </c>
      <c r="U49" s="4">
        <v>0</v>
      </c>
      <c r="V49" s="63">
        <f t="shared" si="1"/>
        <v>0</v>
      </c>
    </row>
    <row r="50" spans="1:22">
      <c r="A50" s="11">
        <v>40709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63">
        <f t="shared" si="0"/>
        <v>1</v>
      </c>
      <c r="U50" s="4">
        <v>0</v>
      </c>
      <c r="V50" s="63">
        <f t="shared" si="1"/>
        <v>1</v>
      </c>
    </row>
    <row r="51" spans="1:22">
      <c r="A51" s="11">
        <v>40710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 s="63">
        <f t="shared" si="0"/>
        <v>2</v>
      </c>
      <c r="U51" s="4">
        <v>0</v>
      </c>
      <c r="V51" s="63">
        <f t="shared" si="1"/>
        <v>2</v>
      </c>
    </row>
    <row r="52" spans="1:22">
      <c r="A52" s="11">
        <v>40711</v>
      </c>
      <c r="B52">
        <v>4.33</v>
      </c>
      <c r="C52">
        <v>0.33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0.33</v>
      </c>
      <c r="N52">
        <v>0</v>
      </c>
      <c r="O52">
        <v>0.33</v>
      </c>
      <c r="P52">
        <v>0</v>
      </c>
      <c r="Q52">
        <v>0</v>
      </c>
      <c r="R52">
        <v>0</v>
      </c>
      <c r="S52">
        <v>0</v>
      </c>
      <c r="T52" s="63">
        <f t="shared" si="0"/>
        <v>5.32</v>
      </c>
      <c r="U52" s="4">
        <v>4</v>
      </c>
      <c r="V52" s="63">
        <f t="shared" si="1"/>
        <v>9.32</v>
      </c>
    </row>
    <row r="53" spans="1:22">
      <c r="A53" s="11">
        <v>40712</v>
      </c>
      <c r="B53">
        <v>4.33</v>
      </c>
      <c r="C53">
        <v>0.33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0.33</v>
      </c>
      <c r="N53">
        <v>0</v>
      </c>
      <c r="O53">
        <v>0.33</v>
      </c>
      <c r="P53">
        <v>0</v>
      </c>
      <c r="Q53">
        <v>0</v>
      </c>
      <c r="R53">
        <v>0</v>
      </c>
      <c r="S53">
        <v>0</v>
      </c>
      <c r="T53" s="63">
        <f t="shared" si="0"/>
        <v>5.32</v>
      </c>
      <c r="U53" s="4">
        <v>4</v>
      </c>
      <c r="V53" s="63">
        <f t="shared" si="1"/>
        <v>9.32</v>
      </c>
    </row>
    <row r="54" spans="1:22">
      <c r="A54" s="11">
        <v>40713</v>
      </c>
      <c r="B54">
        <v>4.33</v>
      </c>
      <c r="C54">
        <v>0.33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0.33</v>
      </c>
      <c r="N54">
        <v>0</v>
      </c>
      <c r="O54">
        <v>0.33</v>
      </c>
      <c r="P54">
        <v>0</v>
      </c>
      <c r="Q54">
        <v>0</v>
      </c>
      <c r="R54">
        <v>0</v>
      </c>
      <c r="S54">
        <v>0</v>
      </c>
      <c r="T54" s="63">
        <f t="shared" si="0"/>
        <v>5.32</v>
      </c>
      <c r="U54" s="4">
        <v>4</v>
      </c>
      <c r="V54" s="63">
        <f t="shared" si="1"/>
        <v>9.32</v>
      </c>
    </row>
    <row r="55" spans="1:22">
      <c r="A55" s="11">
        <v>40714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3">
        <f t="shared" si="0"/>
        <v>2</v>
      </c>
      <c r="U55" s="4">
        <v>3</v>
      </c>
      <c r="V55" s="63">
        <f t="shared" si="1"/>
        <v>5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0</v>
      </c>
      <c r="U56" s="4">
        <v>0</v>
      </c>
      <c r="V56" s="63">
        <f t="shared" si="1"/>
        <v>0</v>
      </c>
    </row>
    <row r="57" spans="1:22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v>0</v>
      </c>
      <c r="U57" s="4">
        <v>0</v>
      </c>
      <c r="V57" s="63">
        <f t="shared" si="1"/>
        <v>0</v>
      </c>
    </row>
    <row r="58" spans="1:22">
      <c r="A58" s="11">
        <v>40717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3">
        <f t="shared" si="0"/>
        <v>0</v>
      </c>
      <c r="U58" s="4">
        <v>0</v>
      </c>
      <c r="V58" s="63">
        <f t="shared" si="1"/>
        <v>0</v>
      </c>
    </row>
    <row r="59" spans="1:22">
      <c r="A59" s="11">
        <v>40718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3">
        <f t="shared" si="0"/>
        <v>0</v>
      </c>
      <c r="U59" s="4">
        <v>0</v>
      </c>
      <c r="V59" s="63">
        <f t="shared" si="1"/>
        <v>0</v>
      </c>
    </row>
    <row r="60" spans="1:22">
      <c r="A60" s="11">
        <v>40719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3">
        <f t="shared" si="0"/>
        <v>0</v>
      </c>
      <c r="U60" s="4">
        <v>0</v>
      </c>
      <c r="V60" s="63">
        <f t="shared" si="1"/>
        <v>0</v>
      </c>
    </row>
    <row r="61" spans="1:22">
      <c r="A61" s="11">
        <v>40720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3">
        <f t="shared" si="0"/>
        <v>0</v>
      </c>
      <c r="U61" s="4">
        <v>0</v>
      </c>
      <c r="V61" s="63">
        <f t="shared" si="1"/>
        <v>0</v>
      </c>
    </row>
    <row r="62" spans="1:22">
      <c r="A62" s="11">
        <v>40721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3">
        <f t="shared" si="0"/>
        <v>0</v>
      </c>
      <c r="U62" s="4">
        <v>0</v>
      </c>
      <c r="V62" s="63">
        <f t="shared" si="1"/>
        <v>0</v>
      </c>
    </row>
    <row r="63" spans="1:22">
      <c r="A63" s="11">
        <v>40722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63">
        <f t="shared" si="0"/>
        <v>0</v>
      </c>
      <c r="U63" s="4">
        <v>0</v>
      </c>
      <c r="V63" s="63">
        <f t="shared" si="1"/>
        <v>0</v>
      </c>
    </row>
    <row r="64" spans="1:22">
      <c r="A64" s="11">
        <v>40723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3">
        <f t="shared" si="0"/>
        <v>0</v>
      </c>
      <c r="U64" s="4">
        <v>0</v>
      </c>
      <c r="V64" s="63">
        <f t="shared" si="1"/>
        <v>0</v>
      </c>
    </row>
    <row r="65" spans="1:22">
      <c r="A65" s="11">
        <v>40724</v>
      </c>
      <c r="B65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3">
        <f t="shared" si="0"/>
        <v>2</v>
      </c>
      <c r="U65" s="4">
        <v>0</v>
      </c>
      <c r="V65" s="63">
        <f t="shared" si="1"/>
        <v>2</v>
      </c>
    </row>
    <row r="66" spans="1:22">
      <c r="A66" s="11">
        <v>40725</v>
      </c>
      <c r="B66">
        <v>1.5</v>
      </c>
      <c r="C66">
        <v>0</v>
      </c>
      <c r="D66">
        <v>0</v>
      </c>
      <c r="E66">
        <v>0</v>
      </c>
      <c r="F66">
        <v>0.25</v>
      </c>
      <c r="G66">
        <v>0</v>
      </c>
      <c r="H66" s="1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1">
        <v>0</v>
      </c>
      <c r="O66" s="4">
        <v>0</v>
      </c>
      <c r="P66" s="4">
        <v>0</v>
      </c>
      <c r="Q66" s="1">
        <v>0</v>
      </c>
      <c r="R66" s="4">
        <v>0</v>
      </c>
      <c r="S66" s="1">
        <v>0</v>
      </c>
      <c r="T66" s="63">
        <f t="shared" si="0"/>
        <v>1.75</v>
      </c>
      <c r="U66" s="4">
        <v>0.5</v>
      </c>
      <c r="V66" s="63">
        <f t="shared" si="1"/>
        <v>2.25</v>
      </c>
    </row>
    <row r="67" spans="1:22">
      <c r="A67" s="11">
        <v>40726</v>
      </c>
      <c r="B67">
        <v>1.5</v>
      </c>
      <c r="C67">
        <v>0</v>
      </c>
      <c r="D67">
        <v>0</v>
      </c>
      <c r="E67">
        <v>0</v>
      </c>
      <c r="F67">
        <v>0.25</v>
      </c>
      <c r="G67">
        <v>0</v>
      </c>
      <c r="H67" s="1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1">
        <v>0</v>
      </c>
      <c r="O67" s="4">
        <v>0</v>
      </c>
      <c r="P67" s="4">
        <v>0</v>
      </c>
      <c r="Q67" s="1">
        <v>0</v>
      </c>
      <c r="R67" s="4">
        <v>0</v>
      </c>
      <c r="S67" s="1">
        <v>0</v>
      </c>
      <c r="T67" s="63">
        <f t="shared" si="0"/>
        <v>1.75</v>
      </c>
      <c r="U67" s="4">
        <v>0.5</v>
      </c>
      <c r="V67" s="63">
        <f t="shared" si="1"/>
        <v>2.25</v>
      </c>
    </row>
    <row r="68" spans="1:22">
      <c r="A68" s="11">
        <v>40727</v>
      </c>
      <c r="B68">
        <v>1.5</v>
      </c>
      <c r="C68">
        <v>0</v>
      </c>
      <c r="D68">
        <v>0</v>
      </c>
      <c r="E68">
        <v>0</v>
      </c>
      <c r="F68">
        <v>0.25</v>
      </c>
      <c r="G68">
        <v>0</v>
      </c>
      <c r="H68" s="1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1">
        <v>0</v>
      </c>
      <c r="O68" s="4">
        <v>0</v>
      </c>
      <c r="P68" s="4">
        <v>0</v>
      </c>
      <c r="Q68" s="1">
        <v>0</v>
      </c>
      <c r="R68" s="4">
        <v>0</v>
      </c>
      <c r="S68" s="1">
        <v>0</v>
      </c>
      <c r="T68" s="63">
        <f t="shared" si="0"/>
        <v>1.75</v>
      </c>
      <c r="U68" s="4">
        <v>0.5</v>
      </c>
      <c r="V68" s="63">
        <f t="shared" si="1"/>
        <v>2.25</v>
      </c>
    </row>
    <row r="69" spans="1:22">
      <c r="A69" s="11">
        <v>40728</v>
      </c>
      <c r="B69">
        <v>1.5</v>
      </c>
      <c r="C69">
        <v>0</v>
      </c>
      <c r="D69">
        <v>0</v>
      </c>
      <c r="E69">
        <v>0</v>
      </c>
      <c r="F69">
        <v>0.25</v>
      </c>
      <c r="G69">
        <v>0</v>
      </c>
      <c r="H69" s="1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1">
        <v>0</v>
      </c>
      <c r="O69" s="4">
        <v>0</v>
      </c>
      <c r="P69" s="4">
        <v>0</v>
      </c>
      <c r="Q69" s="1">
        <v>0</v>
      </c>
      <c r="R69" s="4">
        <v>0</v>
      </c>
      <c r="S69" s="1">
        <v>0</v>
      </c>
      <c r="T69" s="63">
        <f t="shared" si="0"/>
        <v>1.75</v>
      </c>
      <c r="U69" s="4">
        <v>0.5</v>
      </c>
      <c r="V69" s="63">
        <f t="shared" si="1"/>
        <v>2.25</v>
      </c>
    </row>
    <row r="70" spans="1:22">
      <c r="A70" s="11">
        <v>40729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3">
        <f t="shared" si="0"/>
        <v>0</v>
      </c>
      <c r="U70" s="4">
        <v>0</v>
      </c>
      <c r="V70" s="63">
        <f t="shared" si="1"/>
        <v>0</v>
      </c>
    </row>
    <row r="71" spans="1:22">
      <c r="A71" s="11">
        <v>40730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3">
        <f t="shared" si="0"/>
        <v>2</v>
      </c>
      <c r="U71" s="4">
        <v>0</v>
      </c>
      <c r="V71" s="63">
        <f t="shared" si="1"/>
        <v>2</v>
      </c>
    </row>
    <row r="72" spans="1:22">
      <c r="A72" s="11">
        <v>40731</v>
      </c>
      <c r="B72">
        <v>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3">
        <f t="shared" si="0"/>
        <v>5</v>
      </c>
      <c r="U72" s="4">
        <v>0</v>
      </c>
      <c r="V72" s="63">
        <f t="shared" si="1"/>
        <v>5</v>
      </c>
    </row>
    <row r="73" spans="1:22">
      <c r="A73" s="11">
        <v>40732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63">
        <f t="shared" ref="T73:T136" si="2">SUM(B73:S73)</f>
        <v>2</v>
      </c>
      <c r="U73" s="4">
        <v>0</v>
      </c>
      <c r="V73" s="63">
        <f t="shared" si="1"/>
        <v>2</v>
      </c>
    </row>
    <row r="74" spans="1:22">
      <c r="A74" s="11">
        <v>40733</v>
      </c>
      <c r="B74">
        <v>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3">
        <f t="shared" si="2"/>
        <v>2</v>
      </c>
      <c r="U74" s="4">
        <v>0</v>
      </c>
      <c r="V74" s="63">
        <f t="shared" ref="V74:V79" si="3">SUM(T74:U74)</f>
        <v>2</v>
      </c>
    </row>
    <row r="75" spans="1:22">
      <c r="A75" s="11">
        <v>40734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63">
        <f t="shared" si="2"/>
        <v>2</v>
      </c>
      <c r="U75" s="4">
        <v>0</v>
      </c>
      <c r="V75" s="63">
        <f t="shared" si="3"/>
        <v>2</v>
      </c>
    </row>
    <row r="76" spans="1:22">
      <c r="A76" s="11">
        <v>40735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63">
        <f t="shared" si="2"/>
        <v>1</v>
      </c>
      <c r="U76" s="4">
        <v>1</v>
      </c>
      <c r="V76" s="63">
        <f t="shared" si="3"/>
        <v>2</v>
      </c>
    </row>
    <row r="77" spans="1:22">
      <c r="A77" s="11">
        <v>40736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63">
        <f t="shared" si="2"/>
        <v>1</v>
      </c>
      <c r="U77" s="4">
        <v>0</v>
      </c>
      <c r="V77" s="63">
        <f t="shared" si="3"/>
        <v>1</v>
      </c>
    </row>
    <row r="78" spans="1:22">
      <c r="A78" s="11">
        <v>40737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63">
        <f t="shared" si="2"/>
        <v>0</v>
      </c>
      <c r="U78" s="4">
        <v>1</v>
      </c>
      <c r="V78" s="63">
        <f t="shared" si="3"/>
        <v>1</v>
      </c>
    </row>
    <row r="79" spans="1:22">
      <c r="A79" s="11">
        <v>40738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3">
        <f t="shared" si="2"/>
        <v>2</v>
      </c>
      <c r="U79" s="4">
        <v>0</v>
      </c>
      <c r="V79" s="63">
        <f t="shared" si="3"/>
        <v>2</v>
      </c>
    </row>
    <row r="80" spans="1:22">
      <c r="A80" s="11">
        <v>40739</v>
      </c>
      <c r="B80">
        <v>2.66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0.33</v>
      </c>
      <c r="T80" s="63">
        <f t="shared" si="2"/>
        <v>2.99</v>
      </c>
      <c r="U80" s="4">
        <v>0</v>
      </c>
      <c r="V80" s="63">
        <f t="shared" ref="V80:V132" si="4">SUM(T80:U80)</f>
        <v>2.99</v>
      </c>
    </row>
    <row r="81" spans="1:22">
      <c r="A81" s="11">
        <v>40740</v>
      </c>
      <c r="B81">
        <v>2.66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0.33</v>
      </c>
      <c r="T81" s="63">
        <f t="shared" si="2"/>
        <v>2.99</v>
      </c>
      <c r="U81" s="4">
        <v>0</v>
      </c>
      <c r="V81" s="63">
        <f t="shared" si="4"/>
        <v>2.99</v>
      </c>
    </row>
    <row r="82" spans="1:22">
      <c r="A82" s="11">
        <v>40741</v>
      </c>
      <c r="B82">
        <v>2.66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0.33</v>
      </c>
      <c r="T82" s="63">
        <f t="shared" si="2"/>
        <v>2.99</v>
      </c>
      <c r="U82" s="4">
        <v>0</v>
      </c>
      <c r="V82" s="63">
        <f t="shared" si="4"/>
        <v>2.99</v>
      </c>
    </row>
    <row r="83" spans="1:22">
      <c r="A83" s="11">
        <v>40742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63">
        <f t="shared" si="2"/>
        <v>0</v>
      </c>
      <c r="U83" s="4">
        <v>0</v>
      </c>
      <c r="V83" s="63">
        <f t="shared" si="4"/>
        <v>0</v>
      </c>
    </row>
    <row r="84" spans="1:22">
      <c r="A84" s="11">
        <v>40743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63">
        <f t="shared" si="2"/>
        <v>1</v>
      </c>
      <c r="U84" s="4">
        <v>0</v>
      </c>
      <c r="V84" s="63">
        <f>SUM(T84:U84)</f>
        <v>1</v>
      </c>
    </row>
    <row r="85" spans="1:22">
      <c r="A85" s="11">
        <v>40744</v>
      </c>
      <c r="B85">
        <v>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63">
        <f t="shared" si="2"/>
        <v>3</v>
      </c>
      <c r="U85" s="4">
        <v>0</v>
      </c>
      <c r="V85" s="63">
        <f>SUM(T85:U85)</f>
        <v>3</v>
      </c>
    </row>
    <row r="86" spans="1:22">
      <c r="A86" s="11">
        <v>40745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3">
        <f t="shared" si="2"/>
        <v>1</v>
      </c>
      <c r="U86" s="4">
        <v>0</v>
      </c>
      <c r="V86" s="63">
        <f t="shared" si="4"/>
        <v>1</v>
      </c>
    </row>
    <row r="87" spans="1:22">
      <c r="A87" s="11">
        <v>40746</v>
      </c>
      <c r="B87">
        <v>0.66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0.33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3">
        <f t="shared" si="2"/>
        <v>0.99</v>
      </c>
      <c r="U87" s="4">
        <v>0.33</v>
      </c>
      <c r="V87" s="63">
        <f t="shared" si="4"/>
        <v>1.32</v>
      </c>
    </row>
    <row r="88" spans="1:22">
      <c r="A88" s="11">
        <v>40747</v>
      </c>
      <c r="B88">
        <v>0.66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0.33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3">
        <f t="shared" si="2"/>
        <v>0.99</v>
      </c>
      <c r="U88" s="4">
        <v>0.33</v>
      </c>
      <c r="V88" s="63">
        <f t="shared" si="4"/>
        <v>1.32</v>
      </c>
    </row>
    <row r="89" spans="1:22">
      <c r="A89" s="11">
        <v>40748</v>
      </c>
      <c r="B89">
        <v>0.66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0.33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3">
        <f t="shared" si="2"/>
        <v>0.99</v>
      </c>
      <c r="U89" s="4">
        <v>0.33</v>
      </c>
      <c r="V89" s="63">
        <f t="shared" si="4"/>
        <v>1.32</v>
      </c>
    </row>
    <row r="90" spans="1:22">
      <c r="A90" s="11">
        <v>40749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3">
        <f t="shared" si="2"/>
        <v>0</v>
      </c>
      <c r="U90" s="4">
        <v>0</v>
      </c>
      <c r="V90" s="63">
        <f t="shared" si="4"/>
        <v>0</v>
      </c>
    </row>
    <row r="91" spans="1:22">
      <c r="A91" s="11">
        <v>40750</v>
      </c>
      <c r="B91">
        <v>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3">
        <f t="shared" si="2"/>
        <v>2</v>
      </c>
      <c r="U91" s="4">
        <v>0</v>
      </c>
      <c r="V91" s="63">
        <f>SUM(T91:U91)</f>
        <v>2</v>
      </c>
    </row>
    <row r="92" spans="1:22">
      <c r="A92" s="11">
        <v>40751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3">
        <f t="shared" si="2"/>
        <v>1</v>
      </c>
      <c r="U92" s="4">
        <v>0</v>
      </c>
      <c r="V92" s="63">
        <f>SUM(T92:U92)</f>
        <v>1</v>
      </c>
    </row>
    <row r="93" spans="1:22">
      <c r="A93" s="11">
        <v>40752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3">
        <f t="shared" si="2"/>
        <v>0</v>
      </c>
      <c r="U93" s="4">
        <v>0</v>
      </c>
      <c r="V93" s="63">
        <f t="shared" si="4"/>
        <v>0</v>
      </c>
    </row>
    <row r="94" spans="1:22">
      <c r="A94" s="11">
        <v>40753</v>
      </c>
      <c r="B94">
        <v>0.66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3">
        <f t="shared" si="2"/>
        <v>0.66</v>
      </c>
      <c r="U94" s="4">
        <v>0.33</v>
      </c>
      <c r="V94" s="63">
        <f t="shared" si="4"/>
        <v>0.99</v>
      </c>
    </row>
    <row r="95" spans="1:22">
      <c r="A95" s="11">
        <v>40754</v>
      </c>
      <c r="B95">
        <v>0.66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3">
        <f t="shared" si="2"/>
        <v>0.66</v>
      </c>
      <c r="U95" s="4">
        <v>0.33</v>
      </c>
      <c r="V95" s="63">
        <f t="shared" si="4"/>
        <v>0.99</v>
      </c>
    </row>
    <row r="96" spans="1:22">
      <c r="A96" s="11">
        <v>40755</v>
      </c>
      <c r="B96">
        <v>0.66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3">
        <f t="shared" si="2"/>
        <v>0.66</v>
      </c>
      <c r="U96" s="4">
        <v>0.33</v>
      </c>
      <c r="V96" s="63">
        <f t="shared" si="4"/>
        <v>0.99</v>
      </c>
    </row>
    <row r="97" spans="1:22">
      <c r="A97" s="11">
        <v>40756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3">
        <f t="shared" si="2"/>
        <v>1</v>
      </c>
      <c r="U97" s="4">
        <v>0</v>
      </c>
      <c r="V97" s="63">
        <f t="shared" si="4"/>
        <v>1</v>
      </c>
    </row>
    <row r="98" spans="1:22">
      <c r="A98" s="11">
        <v>40757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3">
        <f t="shared" si="2"/>
        <v>0</v>
      </c>
      <c r="U98" s="4">
        <v>0</v>
      </c>
      <c r="V98" s="63">
        <f t="shared" si="4"/>
        <v>0</v>
      </c>
    </row>
    <row r="99" spans="1:22">
      <c r="A99" s="11">
        <v>40758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3">
        <f t="shared" si="2"/>
        <v>0</v>
      </c>
      <c r="U99" s="4">
        <v>0</v>
      </c>
      <c r="V99" s="63">
        <f t="shared" si="4"/>
        <v>0</v>
      </c>
    </row>
    <row r="100" spans="1:22">
      <c r="A100" s="11">
        <v>40759</v>
      </c>
      <c r="B100" t="s">
        <v>31</v>
      </c>
      <c r="C100" t="s">
        <v>31</v>
      </c>
      <c r="D100" t="s">
        <v>31</v>
      </c>
      <c r="E100" t="s">
        <v>31</v>
      </c>
      <c r="F100" t="s">
        <v>31</v>
      </c>
      <c r="G100" t="s">
        <v>31</v>
      </c>
      <c r="H100" t="s">
        <v>31</v>
      </c>
      <c r="I100" t="s">
        <v>31</v>
      </c>
      <c r="J100" t="s">
        <v>31</v>
      </c>
      <c r="K100" t="s">
        <v>31</v>
      </c>
      <c r="L100" t="s">
        <v>31</v>
      </c>
      <c r="M100" t="s">
        <v>31</v>
      </c>
      <c r="N100" t="s">
        <v>31</v>
      </c>
      <c r="O100" t="s">
        <v>31</v>
      </c>
      <c r="P100" t="s">
        <v>31</v>
      </c>
      <c r="Q100" t="s">
        <v>31</v>
      </c>
      <c r="R100" t="s">
        <v>31</v>
      </c>
      <c r="S100" t="s">
        <v>31</v>
      </c>
      <c r="T100" s="63">
        <f t="shared" si="2"/>
        <v>0</v>
      </c>
      <c r="U100" s="4">
        <v>0</v>
      </c>
      <c r="V100" s="63">
        <f t="shared" si="4"/>
        <v>0</v>
      </c>
    </row>
    <row r="101" spans="1:22">
      <c r="A101" s="11">
        <v>40760</v>
      </c>
      <c r="B101">
        <v>0</v>
      </c>
      <c r="C101">
        <v>0</v>
      </c>
      <c r="E101">
        <v>0</v>
      </c>
      <c r="F101">
        <v>0</v>
      </c>
      <c r="G101">
        <v>0</v>
      </c>
      <c r="H101" s="1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2"/>
        <v>0</v>
      </c>
      <c r="U101" s="4">
        <v>0</v>
      </c>
      <c r="V101" s="63">
        <f t="shared" si="4"/>
        <v>0</v>
      </c>
    </row>
    <row r="102" spans="1:22">
      <c r="A102" s="11">
        <v>40761</v>
      </c>
      <c r="B102">
        <v>0</v>
      </c>
      <c r="C102">
        <v>0</v>
      </c>
      <c r="E102">
        <v>0</v>
      </c>
      <c r="F102">
        <v>0</v>
      </c>
      <c r="G102">
        <v>0</v>
      </c>
      <c r="H102" s="1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2"/>
        <v>0</v>
      </c>
      <c r="U102" s="4">
        <v>0</v>
      </c>
      <c r="V102" s="63">
        <f t="shared" si="4"/>
        <v>0</v>
      </c>
    </row>
    <row r="103" spans="1:22">
      <c r="A103" s="11">
        <v>40762</v>
      </c>
      <c r="B103">
        <v>0</v>
      </c>
      <c r="C103">
        <v>0</v>
      </c>
      <c r="E103">
        <v>0</v>
      </c>
      <c r="F103">
        <v>0</v>
      </c>
      <c r="G103">
        <v>0</v>
      </c>
      <c r="H103" s="1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2"/>
        <v>0</v>
      </c>
      <c r="U103" s="4">
        <v>0</v>
      </c>
      <c r="V103" s="63">
        <f t="shared" si="4"/>
        <v>0</v>
      </c>
    </row>
    <row r="104" spans="1:22">
      <c r="A104" s="11">
        <v>40763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2"/>
        <v>0</v>
      </c>
      <c r="U104" s="4">
        <v>0</v>
      </c>
      <c r="V104" s="63">
        <f t="shared" si="4"/>
        <v>0</v>
      </c>
    </row>
    <row r="105" spans="1:22">
      <c r="A105" s="11">
        <v>40764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2"/>
        <v>0</v>
      </c>
      <c r="U105" s="4">
        <v>0</v>
      </c>
      <c r="V105" s="63">
        <f t="shared" si="4"/>
        <v>0</v>
      </c>
    </row>
    <row r="106" spans="1:22">
      <c r="A106" s="11">
        <v>40765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63">
        <f t="shared" si="2"/>
        <v>0</v>
      </c>
      <c r="U106" s="4">
        <v>0</v>
      </c>
      <c r="V106" s="63">
        <f t="shared" si="4"/>
        <v>0</v>
      </c>
    </row>
    <row r="107" spans="1:22">
      <c r="A107" s="11">
        <v>40766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3">
        <f t="shared" si="2"/>
        <v>0</v>
      </c>
      <c r="U107" s="4">
        <v>0</v>
      </c>
      <c r="V107" s="63">
        <f t="shared" si="4"/>
        <v>0</v>
      </c>
    </row>
    <row r="108" spans="1:22">
      <c r="A108" s="11">
        <v>40767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3">
        <f t="shared" si="2"/>
        <v>0</v>
      </c>
      <c r="U108" s="4">
        <v>0</v>
      </c>
      <c r="V108" s="63">
        <f t="shared" si="4"/>
        <v>0</v>
      </c>
    </row>
    <row r="109" spans="1:2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3">
        <f t="shared" si="2"/>
        <v>0</v>
      </c>
      <c r="U109" s="4">
        <v>0</v>
      </c>
      <c r="V109" s="63">
        <f t="shared" si="4"/>
        <v>0</v>
      </c>
    </row>
    <row r="110" spans="1:2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3">
        <f t="shared" si="2"/>
        <v>0</v>
      </c>
      <c r="U110" s="4">
        <v>0</v>
      </c>
      <c r="V110" s="63">
        <f t="shared" si="4"/>
        <v>0</v>
      </c>
    </row>
    <row r="111" spans="1:22">
      <c r="A111" s="11">
        <v>40770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3">
        <f t="shared" si="2"/>
        <v>0</v>
      </c>
      <c r="U111" s="4">
        <v>0</v>
      </c>
      <c r="V111" s="63">
        <f t="shared" si="4"/>
        <v>0</v>
      </c>
    </row>
    <row r="112" spans="1:22">
      <c r="A112" s="11">
        <v>40771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 t="shared" si="2"/>
        <v>0</v>
      </c>
      <c r="U112" s="4">
        <v>0</v>
      </c>
      <c r="V112" s="63">
        <f t="shared" si="4"/>
        <v>0</v>
      </c>
    </row>
    <row r="113" spans="1:22">
      <c r="A113" s="11">
        <v>40772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2"/>
        <v>0</v>
      </c>
      <c r="U113" s="4">
        <v>0</v>
      </c>
      <c r="V113" s="63">
        <f t="shared" si="4"/>
        <v>0</v>
      </c>
    </row>
    <row r="114" spans="1:22">
      <c r="A114" s="11">
        <v>40773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3">
        <f t="shared" si="2"/>
        <v>0</v>
      </c>
      <c r="U114" s="4">
        <v>0</v>
      </c>
      <c r="V114" s="63">
        <f t="shared" si="4"/>
        <v>0</v>
      </c>
    </row>
    <row r="115" spans="1:22">
      <c r="A115" s="11">
        <v>40774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3">
        <f t="shared" si="2"/>
        <v>0</v>
      </c>
      <c r="U115" s="4">
        <v>0</v>
      </c>
      <c r="V115" s="63">
        <f t="shared" si="4"/>
        <v>0</v>
      </c>
    </row>
    <row r="116" spans="1:22">
      <c r="A116" s="11">
        <v>40775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3">
        <f t="shared" si="2"/>
        <v>0</v>
      </c>
      <c r="U116" s="4">
        <v>0</v>
      </c>
      <c r="V116" s="63">
        <f t="shared" si="4"/>
        <v>0</v>
      </c>
    </row>
    <row r="117" spans="1:22">
      <c r="A117" s="11">
        <v>40776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3">
        <f t="shared" si="2"/>
        <v>0</v>
      </c>
      <c r="U117" s="4">
        <v>0</v>
      </c>
      <c r="V117" s="63">
        <f t="shared" si="4"/>
        <v>0</v>
      </c>
    </row>
    <row r="118" spans="1:2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3">
        <f t="shared" si="2"/>
        <v>0</v>
      </c>
      <c r="U118" s="4">
        <v>0</v>
      </c>
      <c r="V118" s="63">
        <f t="shared" si="4"/>
        <v>0</v>
      </c>
    </row>
    <row r="119" spans="1:22">
      <c r="A119" s="11">
        <v>40778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1">
        <v>0</v>
      </c>
      <c r="O119" s="4">
        <v>0</v>
      </c>
      <c r="P119" s="4">
        <v>0</v>
      </c>
      <c r="Q119" s="1">
        <v>0</v>
      </c>
      <c r="R119" s="4">
        <v>0</v>
      </c>
      <c r="S119" s="1">
        <v>0</v>
      </c>
      <c r="T119" s="63">
        <f t="shared" si="2"/>
        <v>1</v>
      </c>
      <c r="U119" s="4">
        <v>0</v>
      </c>
      <c r="V119" s="63">
        <f>SUM(T119:U119)</f>
        <v>1</v>
      </c>
    </row>
    <row r="120" spans="1:22">
      <c r="A120" s="11">
        <v>40779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63">
        <f t="shared" si="2"/>
        <v>0</v>
      </c>
      <c r="U120" s="4">
        <v>0</v>
      </c>
      <c r="V120" s="63">
        <f>SUM(T120:U120)</f>
        <v>0</v>
      </c>
    </row>
    <row r="121" spans="1:22">
      <c r="A121" s="11">
        <v>40780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3">
        <f t="shared" si="2"/>
        <v>0</v>
      </c>
      <c r="U121" s="4">
        <v>0</v>
      </c>
      <c r="V121" s="63">
        <f t="shared" si="4"/>
        <v>0</v>
      </c>
    </row>
    <row r="122" spans="1:22">
      <c r="A122" s="11">
        <v>40781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0.33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3">
        <f t="shared" si="2"/>
        <v>0.33</v>
      </c>
      <c r="U122" s="4">
        <v>0</v>
      </c>
      <c r="V122" s="63">
        <f t="shared" si="4"/>
        <v>0.33</v>
      </c>
    </row>
    <row r="123" spans="1:2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0.33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3">
        <f t="shared" si="2"/>
        <v>0.33</v>
      </c>
      <c r="U123" s="4">
        <v>0</v>
      </c>
      <c r="V123" s="63">
        <f>SUM(T123:U123)</f>
        <v>0.33</v>
      </c>
    </row>
    <row r="124" spans="1:22">
      <c r="A124" s="11">
        <v>40783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0.33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3">
        <f t="shared" si="2"/>
        <v>0.33</v>
      </c>
      <c r="U124" s="4">
        <v>0</v>
      </c>
      <c r="V124" s="63">
        <f t="shared" si="4"/>
        <v>0.33</v>
      </c>
    </row>
    <row r="125" spans="1:22">
      <c r="A125" s="11">
        <v>40784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3">
        <f t="shared" si="2"/>
        <v>1</v>
      </c>
      <c r="U125" s="4">
        <v>0</v>
      </c>
      <c r="V125" s="63">
        <f t="shared" si="4"/>
        <v>1</v>
      </c>
    </row>
    <row r="126" spans="1:22">
      <c r="A126" s="11">
        <v>40785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3">
        <f t="shared" si="2"/>
        <v>1</v>
      </c>
      <c r="U126" s="4">
        <v>0</v>
      </c>
      <c r="V126" s="63">
        <f t="shared" si="4"/>
        <v>1</v>
      </c>
    </row>
    <row r="127" spans="1:2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3">
        <v>0</v>
      </c>
      <c r="U127" s="4">
        <v>0</v>
      </c>
      <c r="V127" s="63">
        <f t="shared" si="4"/>
        <v>0</v>
      </c>
    </row>
    <row r="128" spans="1:22">
      <c r="A128" s="11">
        <v>40787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3">
        <f t="shared" si="2"/>
        <v>0</v>
      </c>
      <c r="U128" s="4">
        <v>0</v>
      </c>
      <c r="V128" s="63">
        <f t="shared" si="4"/>
        <v>0</v>
      </c>
    </row>
    <row r="129" spans="1:23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3">
        <f t="shared" si="2"/>
        <v>0</v>
      </c>
      <c r="U129" s="4">
        <v>0</v>
      </c>
      <c r="V129" s="63">
        <f t="shared" si="4"/>
        <v>0</v>
      </c>
    </row>
    <row r="130" spans="1:23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3">
        <f t="shared" si="2"/>
        <v>0</v>
      </c>
      <c r="U130" s="4">
        <v>0</v>
      </c>
      <c r="V130" s="63">
        <f t="shared" si="4"/>
        <v>0</v>
      </c>
      <c r="W130" s="4"/>
    </row>
    <row r="131" spans="1:23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3">
        <f t="shared" si="2"/>
        <v>0</v>
      </c>
      <c r="U131" s="4">
        <v>0</v>
      </c>
      <c r="V131" s="63">
        <f t="shared" si="4"/>
        <v>0</v>
      </c>
    </row>
    <row r="132" spans="1:23">
      <c r="A132" s="11">
        <v>40791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3">
        <f t="shared" si="2"/>
        <v>0</v>
      </c>
      <c r="U132" s="4">
        <v>0</v>
      </c>
      <c r="V132" s="63">
        <f t="shared" si="4"/>
        <v>0</v>
      </c>
    </row>
    <row r="133" spans="1:23">
      <c r="A133" s="11">
        <v>40792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63">
        <f t="shared" si="2"/>
        <v>0</v>
      </c>
      <c r="U133" s="4">
        <v>0</v>
      </c>
      <c r="V133" s="63">
        <f t="shared" ref="V133:V139" si="5">SUM(T133:U133)</f>
        <v>0</v>
      </c>
    </row>
    <row r="134" spans="1:23">
      <c r="A134" s="11">
        <v>40793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3">
        <f t="shared" si="2"/>
        <v>0</v>
      </c>
      <c r="U134" s="4">
        <v>0</v>
      </c>
      <c r="V134" s="63">
        <f t="shared" si="5"/>
        <v>0</v>
      </c>
    </row>
    <row r="135" spans="1:23">
      <c r="A135" s="11">
        <v>40794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3">
        <f t="shared" si="2"/>
        <v>0</v>
      </c>
      <c r="U135" s="4">
        <v>0</v>
      </c>
      <c r="V135" s="63">
        <f t="shared" si="5"/>
        <v>0</v>
      </c>
    </row>
    <row r="136" spans="1:23">
      <c r="A136" s="11">
        <v>40795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3">
        <f t="shared" si="2"/>
        <v>0</v>
      </c>
      <c r="U136" s="4">
        <v>0</v>
      </c>
      <c r="V136" s="63">
        <f t="shared" si="5"/>
        <v>0</v>
      </c>
    </row>
    <row r="137" spans="1:23">
      <c r="A137" s="11">
        <v>40796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3">
        <f t="shared" ref="T137:T152" si="6">SUM(B137:S137)</f>
        <v>0</v>
      </c>
      <c r="U137" s="4">
        <v>0</v>
      </c>
      <c r="V137" s="63">
        <f t="shared" si="5"/>
        <v>0</v>
      </c>
    </row>
    <row r="138" spans="1:23">
      <c r="A138" s="11">
        <v>40797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3">
        <f t="shared" si="6"/>
        <v>0</v>
      </c>
      <c r="U138" s="4">
        <v>0</v>
      </c>
      <c r="V138" s="63">
        <f t="shared" si="5"/>
        <v>0</v>
      </c>
    </row>
    <row r="139" spans="1:23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8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8">
        <v>0</v>
      </c>
      <c r="P139" s="4">
        <v>0</v>
      </c>
      <c r="Q139" s="4">
        <v>0</v>
      </c>
      <c r="R139" s="4">
        <v>0</v>
      </c>
      <c r="S139" s="4">
        <v>0</v>
      </c>
      <c r="T139" s="63">
        <f t="shared" si="6"/>
        <v>0</v>
      </c>
      <c r="U139" s="4">
        <v>0</v>
      </c>
      <c r="V139" s="63">
        <f t="shared" si="5"/>
        <v>0</v>
      </c>
    </row>
    <row r="140" spans="1:23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6"/>
        <v>0</v>
      </c>
      <c r="U140" s="4">
        <v>0</v>
      </c>
      <c r="V140" s="63">
        <f t="shared" ref="V140:V146" si="7">SUM(T140:U140)</f>
        <v>0</v>
      </c>
    </row>
    <row r="141" spans="1:23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3">
        <f t="shared" si="6"/>
        <v>0</v>
      </c>
      <c r="U141" s="4">
        <v>0</v>
      </c>
      <c r="V141" s="63">
        <f t="shared" si="7"/>
        <v>0</v>
      </c>
    </row>
    <row r="142" spans="1:23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 s="63">
        <f t="shared" si="6"/>
        <v>0</v>
      </c>
      <c r="U142" s="4">
        <v>0</v>
      </c>
      <c r="V142" s="63">
        <f t="shared" si="7"/>
        <v>0</v>
      </c>
    </row>
    <row r="143" spans="1:23">
      <c r="A143" s="11">
        <v>40802</v>
      </c>
      <c r="B143"/>
      <c r="I143"/>
      <c r="O143"/>
      <c r="R143"/>
      <c r="T143" s="63">
        <f t="shared" si="6"/>
        <v>0</v>
      </c>
      <c r="U143" s="4">
        <v>0</v>
      </c>
      <c r="V143" s="63">
        <f t="shared" si="7"/>
        <v>0</v>
      </c>
    </row>
    <row r="144" spans="1:23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4"/>
      <c r="T144" s="63">
        <f t="shared" si="6"/>
        <v>0</v>
      </c>
      <c r="U144" s="4">
        <v>0</v>
      </c>
      <c r="V144" s="63">
        <f t="shared" si="7"/>
        <v>0</v>
      </c>
    </row>
    <row r="145" spans="1:2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4"/>
      <c r="T145" s="63">
        <f t="shared" si="6"/>
        <v>0</v>
      </c>
      <c r="U145" s="4">
        <v>0</v>
      </c>
      <c r="V145" s="63">
        <f t="shared" si="7"/>
        <v>0</v>
      </c>
    </row>
    <row r="146" spans="1:2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63">
        <f t="shared" si="6"/>
        <v>0</v>
      </c>
      <c r="U146" s="4">
        <v>0</v>
      </c>
      <c r="V146" s="63">
        <f t="shared" si="7"/>
        <v>0</v>
      </c>
    </row>
    <row r="147" spans="1:2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63">
        <f t="shared" si="6"/>
        <v>0</v>
      </c>
      <c r="U147" s="4">
        <v>0</v>
      </c>
      <c r="V147" s="63">
        <f t="shared" ref="V147:V152" si="8">SUM(T147:U147)</f>
        <v>0</v>
      </c>
    </row>
    <row r="148" spans="1:2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63">
        <f t="shared" si="6"/>
        <v>0</v>
      </c>
      <c r="U148" s="4">
        <v>0</v>
      </c>
      <c r="V148" s="63">
        <f t="shared" si="8"/>
        <v>0</v>
      </c>
    </row>
    <row r="149" spans="1:2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63">
        <f t="shared" si="6"/>
        <v>0</v>
      </c>
      <c r="U149" s="4">
        <v>0</v>
      </c>
      <c r="V149" s="63">
        <f t="shared" si="8"/>
        <v>0</v>
      </c>
    </row>
    <row r="150" spans="1:2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63">
        <f t="shared" si="6"/>
        <v>0</v>
      </c>
      <c r="U150" s="4">
        <v>0</v>
      </c>
      <c r="V150" s="63">
        <f t="shared" si="8"/>
        <v>0</v>
      </c>
    </row>
    <row r="151" spans="1:2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4"/>
      <c r="T151" s="63">
        <f t="shared" si="6"/>
        <v>0</v>
      </c>
      <c r="U151" s="4">
        <v>0</v>
      </c>
      <c r="V151" s="63">
        <f t="shared" si="8"/>
        <v>0</v>
      </c>
    </row>
    <row r="152" spans="1:2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63">
        <f t="shared" si="6"/>
        <v>0</v>
      </c>
      <c r="U152" s="4">
        <v>0</v>
      </c>
      <c r="V152" s="63">
        <f t="shared" si="8"/>
        <v>0</v>
      </c>
    </row>
    <row r="153" spans="1:22">
      <c r="A153" s="5"/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SUM(B9:B132)</f>
        <v>62.929999999999978</v>
      </c>
      <c r="C155">
        <f t="shared" ref="C155:V155" si="9">SUM(C9:C132)</f>
        <v>1.9900000000000002</v>
      </c>
      <c r="D155">
        <f t="shared" si="9"/>
        <v>0</v>
      </c>
      <c r="E155">
        <f t="shared" si="9"/>
        <v>0</v>
      </c>
      <c r="F155">
        <f t="shared" si="9"/>
        <v>1</v>
      </c>
      <c r="G155">
        <f t="shared" si="9"/>
        <v>0</v>
      </c>
      <c r="H155">
        <f t="shared" si="9"/>
        <v>0</v>
      </c>
      <c r="I155">
        <f t="shared" si="9"/>
        <v>3.9800000000000004</v>
      </c>
      <c r="J155">
        <f t="shared" si="9"/>
        <v>0</v>
      </c>
      <c r="K155">
        <f t="shared" si="9"/>
        <v>0</v>
      </c>
      <c r="L155">
        <f t="shared" si="9"/>
        <v>4</v>
      </c>
      <c r="M155">
        <f t="shared" si="9"/>
        <v>0.99</v>
      </c>
      <c r="N155">
        <f t="shared" si="9"/>
        <v>0</v>
      </c>
      <c r="O155">
        <f t="shared" si="9"/>
        <v>4.99</v>
      </c>
      <c r="P155">
        <f t="shared" si="9"/>
        <v>0</v>
      </c>
      <c r="Q155">
        <f t="shared" si="9"/>
        <v>0</v>
      </c>
      <c r="R155">
        <f t="shared" si="9"/>
        <v>0</v>
      </c>
      <c r="S155">
        <f t="shared" si="9"/>
        <v>0.99</v>
      </c>
      <c r="T155">
        <f t="shared" si="9"/>
        <v>80.869999999999976</v>
      </c>
      <c r="U155">
        <f t="shared" si="9"/>
        <v>20.97999999999999</v>
      </c>
      <c r="V155">
        <f t="shared" si="9"/>
        <v>101.84999999999995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30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 t="s">
        <v>30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T9" formulaRange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V165"/>
  <sheetViews>
    <sheetView zoomScale="70" zoomScaleNormal="70" workbookViewId="0">
      <pane ySplit="8" topLeftCell="A105" activePane="bottomLeft" state="frozen"/>
      <selection pane="bottomLeft" activeCell="B142" sqref="B142:S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136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137</v>
      </c>
      <c r="B3" s="73"/>
      <c r="C3" s="73"/>
      <c r="E3" s="71" t="s">
        <v>138</v>
      </c>
      <c r="F3" s="71"/>
      <c r="H3" s="1"/>
      <c r="I3"/>
      <c r="N3" s="1"/>
      <c r="O3"/>
      <c r="Q3" s="1"/>
      <c r="R3"/>
      <c r="S3" s="1"/>
      <c r="T3"/>
    </row>
    <row r="4" spans="1:22">
      <c r="A4" s="73" t="s">
        <v>41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139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 ht="14.25" customHeight="1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 ht="14.25" customHeight="1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3">
        <f t="shared" ref="T9:T72" si="0">SUM(B9:S9)</f>
        <v>0</v>
      </c>
      <c r="U9" s="4">
        <v>0</v>
      </c>
      <c r="V9" s="63">
        <f>SUM(T9:U9)</f>
        <v>0</v>
      </c>
    </row>
    <row r="10" spans="1:22" ht="14.25" customHeight="1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SUM(T10:U10)</f>
        <v>0</v>
      </c>
    </row>
    <row r="11" spans="1:22" ht="12" customHeight="1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0</v>
      </c>
      <c r="U22" s="4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</v>
      </c>
      <c r="U23" s="4">
        <v>0</v>
      </c>
      <c r="V23" s="63">
        <f t="shared" si="1"/>
        <v>0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</v>
      </c>
      <c r="U24" s="4">
        <v>0</v>
      </c>
      <c r="V24" s="63">
        <f t="shared" si="1"/>
        <v>0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</v>
      </c>
      <c r="U25" s="4">
        <v>0</v>
      </c>
      <c r="V25" s="63">
        <f t="shared" si="1"/>
        <v>0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</v>
      </c>
      <c r="U26" s="4">
        <v>0</v>
      </c>
      <c r="V26" s="63">
        <f t="shared" si="1"/>
        <v>0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3">
        <f t="shared" si="0"/>
        <v>0</v>
      </c>
      <c r="U27" s="4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1">
        <v>0</v>
      </c>
      <c r="O28" s="4">
        <v>2</v>
      </c>
      <c r="P28" s="4">
        <v>0</v>
      </c>
      <c r="Q28" s="1">
        <v>0</v>
      </c>
      <c r="R28" s="4">
        <v>0</v>
      </c>
      <c r="S28" s="1">
        <v>0</v>
      </c>
      <c r="T28" s="63">
        <f t="shared" si="0"/>
        <v>2</v>
      </c>
      <c r="U28" s="4">
        <v>0</v>
      </c>
      <c r="V28" s="63">
        <f t="shared" si="1"/>
        <v>2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1">
        <v>0</v>
      </c>
      <c r="O29" s="4">
        <v>0</v>
      </c>
      <c r="P29" s="4">
        <v>0</v>
      </c>
      <c r="Q29" s="1">
        <v>0</v>
      </c>
      <c r="R29" s="4">
        <v>0</v>
      </c>
      <c r="S29" s="1">
        <v>0</v>
      </c>
      <c r="T29" s="63">
        <f t="shared" si="0"/>
        <v>0</v>
      </c>
      <c r="U29" s="4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 t="shared" si="1"/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0.25</v>
      </c>
      <c r="P31" s="4">
        <v>0</v>
      </c>
      <c r="Q31" s="1">
        <v>0</v>
      </c>
      <c r="R31" s="4">
        <v>0</v>
      </c>
      <c r="S31" s="1">
        <v>0</v>
      </c>
      <c r="T31" s="63">
        <f t="shared" si="0"/>
        <v>0.25</v>
      </c>
      <c r="U31" s="4">
        <v>0</v>
      </c>
      <c r="V31" s="63">
        <f t="shared" si="1"/>
        <v>0.25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">
        <v>0</v>
      </c>
      <c r="O32" s="4">
        <v>0.25</v>
      </c>
      <c r="P32" s="4">
        <v>0</v>
      </c>
      <c r="Q32" s="1">
        <v>0</v>
      </c>
      <c r="R32" s="4">
        <v>0</v>
      </c>
      <c r="S32" s="1">
        <v>0</v>
      </c>
      <c r="T32" s="63">
        <f t="shared" si="0"/>
        <v>0.25</v>
      </c>
      <c r="U32" s="4">
        <v>0</v>
      </c>
      <c r="V32" s="63">
        <f t="shared" si="1"/>
        <v>0.25</v>
      </c>
    </row>
    <row r="33" spans="1:2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">
        <v>0</v>
      </c>
      <c r="O33" s="4">
        <v>0.25</v>
      </c>
      <c r="P33" s="4">
        <v>0</v>
      </c>
      <c r="Q33" s="1">
        <v>0</v>
      </c>
      <c r="R33" s="4">
        <v>0</v>
      </c>
      <c r="S33" s="1">
        <v>0</v>
      </c>
      <c r="T33" s="63">
        <f t="shared" si="0"/>
        <v>0.25</v>
      </c>
      <c r="U33" s="4">
        <v>0</v>
      </c>
      <c r="V33" s="63">
        <f t="shared" si="1"/>
        <v>0.25</v>
      </c>
    </row>
    <row r="34" spans="1:2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>
        <v>0</v>
      </c>
      <c r="O34" s="4">
        <v>0.25</v>
      </c>
      <c r="P34" s="4">
        <v>0</v>
      </c>
      <c r="Q34" s="1">
        <v>0</v>
      </c>
      <c r="R34" s="4">
        <v>0</v>
      </c>
      <c r="S34" s="1">
        <v>0</v>
      </c>
      <c r="T34" s="63">
        <f t="shared" si="0"/>
        <v>0.25</v>
      </c>
      <c r="U34" s="4">
        <v>0</v>
      </c>
      <c r="V34" s="63">
        <f t="shared" si="1"/>
        <v>0.25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0</v>
      </c>
      <c r="P35" s="4">
        <v>0</v>
      </c>
      <c r="Q35" s="12">
        <v>0</v>
      </c>
      <c r="R35" s="4">
        <v>0</v>
      </c>
      <c r="S35" s="12">
        <v>0</v>
      </c>
      <c r="T35" s="63">
        <f t="shared" si="0"/>
        <v>0</v>
      </c>
      <c r="U35" s="4">
        <v>0</v>
      </c>
      <c r="V35" s="63">
        <f t="shared" si="1"/>
        <v>0</v>
      </c>
    </row>
    <row r="36" spans="1:2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1</v>
      </c>
      <c r="P36" s="4">
        <v>0</v>
      </c>
      <c r="Q36" s="12">
        <v>0</v>
      </c>
      <c r="R36" s="4">
        <v>0</v>
      </c>
      <c r="S36" s="12">
        <v>0</v>
      </c>
      <c r="T36" s="63">
        <f t="shared" si="0"/>
        <v>1</v>
      </c>
      <c r="U36" s="4">
        <v>0</v>
      </c>
      <c r="V36" s="63">
        <f t="shared" si="1"/>
        <v>1</v>
      </c>
    </row>
    <row r="37" spans="1:22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12">
        <v>0</v>
      </c>
      <c r="O37" s="4">
        <v>0</v>
      </c>
      <c r="P37" s="4">
        <v>0</v>
      </c>
      <c r="Q37" s="12">
        <v>0</v>
      </c>
      <c r="R37" s="4">
        <v>0</v>
      </c>
      <c r="S37" s="12">
        <v>0</v>
      </c>
      <c r="T37" s="63">
        <f t="shared" si="0"/>
        <v>0</v>
      </c>
      <c r="U37" s="4">
        <v>0</v>
      </c>
      <c r="V37" s="63">
        <f t="shared" si="1"/>
        <v>0</v>
      </c>
    </row>
    <row r="38" spans="1:22">
      <c r="A38" s="11">
        <v>40697</v>
      </c>
      <c r="B38">
        <v>0</v>
      </c>
      <c r="C38">
        <v>0.33</v>
      </c>
      <c r="D38">
        <v>0</v>
      </c>
      <c r="E38">
        <v>0</v>
      </c>
      <c r="F38">
        <v>0</v>
      </c>
      <c r="G38">
        <v>0</v>
      </c>
      <c r="H38" s="1">
        <v>0</v>
      </c>
      <c r="I38" s="4">
        <v>0.33</v>
      </c>
      <c r="J38" s="4">
        <v>0</v>
      </c>
      <c r="K38" s="4">
        <v>0</v>
      </c>
      <c r="L38" s="4">
        <v>0</v>
      </c>
      <c r="M38" s="4">
        <v>0</v>
      </c>
      <c r="N38" s="1">
        <v>0</v>
      </c>
      <c r="O38" s="4">
        <v>5.67</v>
      </c>
      <c r="P38" s="4">
        <v>0</v>
      </c>
      <c r="Q38" s="1">
        <v>0</v>
      </c>
      <c r="R38" s="4">
        <v>0</v>
      </c>
      <c r="S38" s="1">
        <v>0</v>
      </c>
      <c r="T38" s="63">
        <f t="shared" si="0"/>
        <v>6.33</v>
      </c>
      <c r="U38" s="4">
        <v>0.67</v>
      </c>
      <c r="V38" s="63">
        <f t="shared" si="1"/>
        <v>7</v>
      </c>
    </row>
    <row r="39" spans="1:22">
      <c r="A39" s="11">
        <v>40698</v>
      </c>
      <c r="B39">
        <v>0</v>
      </c>
      <c r="C39">
        <v>0.33</v>
      </c>
      <c r="D39">
        <v>0</v>
      </c>
      <c r="E39">
        <v>0</v>
      </c>
      <c r="F39">
        <v>0</v>
      </c>
      <c r="G39">
        <v>0</v>
      </c>
      <c r="H39" s="1">
        <v>0</v>
      </c>
      <c r="I39" s="4">
        <v>0.33</v>
      </c>
      <c r="J39" s="4">
        <v>0</v>
      </c>
      <c r="K39" s="4">
        <v>0</v>
      </c>
      <c r="L39" s="4">
        <v>0</v>
      </c>
      <c r="M39" s="4">
        <v>0</v>
      </c>
      <c r="N39" s="1">
        <v>0</v>
      </c>
      <c r="O39" s="4">
        <v>5.67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6.33</v>
      </c>
      <c r="U39" s="4">
        <v>0.67</v>
      </c>
      <c r="V39" s="63">
        <f t="shared" si="1"/>
        <v>7</v>
      </c>
    </row>
    <row r="40" spans="1:22">
      <c r="A40" s="11">
        <v>40699</v>
      </c>
      <c r="B40">
        <v>0</v>
      </c>
      <c r="C40">
        <v>0.33</v>
      </c>
      <c r="D40">
        <v>0</v>
      </c>
      <c r="E40">
        <v>0</v>
      </c>
      <c r="F40">
        <v>0</v>
      </c>
      <c r="G40">
        <v>0</v>
      </c>
      <c r="H40" s="1">
        <v>0</v>
      </c>
      <c r="I40" s="4">
        <v>0.33</v>
      </c>
      <c r="J40" s="4">
        <v>0</v>
      </c>
      <c r="K40" s="4">
        <v>0</v>
      </c>
      <c r="L40" s="4">
        <v>0</v>
      </c>
      <c r="M40" s="4">
        <v>0</v>
      </c>
      <c r="N40" s="1">
        <v>0</v>
      </c>
      <c r="O40" s="4">
        <v>5.67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6.33</v>
      </c>
      <c r="U40" s="4">
        <v>0.67</v>
      </c>
      <c r="V40" s="63">
        <f t="shared" si="1"/>
        <v>7</v>
      </c>
    </row>
    <row r="41" spans="1:22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2">
        <v>0</v>
      </c>
      <c r="O41" s="4">
        <v>1</v>
      </c>
      <c r="P41" s="4">
        <v>0</v>
      </c>
      <c r="Q41" s="12">
        <v>0</v>
      </c>
      <c r="R41" s="4">
        <v>0</v>
      </c>
      <c r="S41" s="12">
        <v>0</v>
      </c>
      <c r="T41" s="63">
        <f t="shared" si="0"/>
        <v>1</v>
      </c>
      <c r="U41" s="4">
        <v>2</v>
      </c>
      <c r="V41" s="63">
        <f t="shared" si="1"/>
        <v>3</v>
      </c>
    </row>
    <row r="42" spans="1:22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3">
        <f t="shared" si="0"/>
        <v>0</v>
      </c>
      <c r="U42" s="4">
        <v>1</v>
      </c>
      <c r="V42" s="63">
        <f t="shared" si="1"/>
        <v>1</v>
      </c>
    </row>
    <row r="43" spans="1:22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3">
        <f t="shared" si="0"/>
        <v>0</v>
      </c>
      <c r="U43" s="4">
        <v>0</v>
      </c>
      <c r="V43" s="63">
        <f t="shared" si="1"/>
        <v>0</v>
      </c>
    </row>
    <row r="44" spans="1:22">
      <c r="A44" s="11">
        <v>40703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 s="63">
        <f t="shared" si="0"/>
        <v>2</v>
      </c>
      <c r="U44" s="4">
        <v>2</v>
      </c>
      <c r="V44" s="63">
        <f t="shared" si="1"/>
        <v>4</v>
      </c>
    </row>
    <row r="45" spans="1:22">
      <c r="A45" s="11">
        <v>40704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 s="63">
        <f t="shared" si="0"/>
        <v>1</v>
      </c>
      <c r="U45" s="4">
        <v>1</v>
      </c>
      <c r="V45" s="63">
        <f t="shared" si="1"/>
        <v>2</v>
      </c>
    </row>
    <row r="46" spans="1:22">
      <c r="A46" s="11">
        <v>40705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 s="63">
        <f t="shared" si="0"/>
        <v>1</v>
      </c>
      <c r="U46" s="4">
        <v>1</v>
      </c>
      <c r="V46" s="63">
        <f t="shared" si="1"/>
        <v>2</v>
      </c>
    </row>
    <row r="47" spans="1:22">
      <c r="A47" s="11">
        <v>40706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63">
        <f t="shared" si="0"/>
        <v>1</v>
      </c>
      <c r="U47" s="4">
        <v>1</v>
      </c>
      <c r="V47" s="63">
        <f t="shared" si="1"/>
        <v>2</v>
      </c>
    </row>
    <row r="48" spans="1:22">
      <c r="A48" s="11">
        <v>40707</v>
      </c>
      <c r="B48">
        <v>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</v>
      </c>
      <c r="P48">
        <v>0</v>
      </c>
      <c r="Q48">
        <v>0</v>
      </c>
      <c r="R48">
        <v>0</v>
      </c>
      <c r="S48">
        <v>0</v>
      </c>
      <c r="T48" s="63">
        <f t="shared" si="0"/>
        <v>5</v>
      </c>
      <c r="U48" s="4">
        <v>11</v>
      </c>
      <c r="V48" s="63">
        <f t="shared" si="1"/>
        <v>16</v>
      </c>
    </row>
    <row r="49" spans="1:22">
      <c r="A49" s="11">
        <v>40708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 s="63">
        <f t="shared" si="0"/>
        <v>3</v>
      </c>
      <c r="U49" s="4">
        <v>1</v>
      </c>
      <c r="V49" s="63">
        <f t="shared" si="1"/>
        <v>4</v>
      </c>
    </row>
    <row r="50" spans="1:22">
      <c r="A50" s="11">
        <v>40709</v>
      </c>
      <c r="B50">
        <v>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63">
        <f t="shared" si="0"/>
        <v>4</v>
      </c>
      <c r="U50" s="4">
        <v>3</v>
      </c>
      <c r="V50" s="63">
        <f t="shared" si="1"/>
        <v>7</v>
      </c>
    </row>
    <row r="51" spans="1:22">
      <c r="A51" s="11">
        <v>40710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 s="63">
        <f t="shared" si="0"/>
        <v>2</v>
      </c>
      <c r="U51" s="4">
        <v>5</v>
      </c>
      <c r="V51" s="63">
        <f t="shared" si="1"/>
        <v>7</v>
      </c>
    </row>
    <row r="52" spans="1:22">
      <c r="A52" s="11">
        <v>40711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3">
        <f t="shared" si="0"/>
        <v>1</v>
      </c>
      <c r="U52" s="4">
        <v>1.33</v>
      </c>
      <c r="V52" s="63">
        <f t="shared" si="1"/>
        <v>2.33</v>
      </c>
    </row>
    <row r="53" spans="1:22">
      <c r="A53" s="11">
        <v>40712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3">
        <f t="shared" si="0"/>
        <v>1</v>
      </c>
      <c r="U53" s="4">
        <v>1.33</v>
      </c>
      <c r="V53" s="63">
        <f t="shared" si="1"/>
        <v>2.33</v>
      </c>
    </row>
    <row r="54" spans="1:22">
      <c r="A54" s="11">
        <v>40713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63">
        <f t="shared" si="0"/>
        <v>1</v>
      </c>
      <c r="U54" s="4">
        <v>1.33</v>
      </c>
      <c r="V54" s="63">
        <f t="shared" si="1"/>
        <v>2.33</v>
      </c>
    </row>
    <row r="55" spans="1:22">
      <c r="A55" s="11">
        <v>40714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3">
        <f t="shared" si="0"/>
        <v>0</v>
      </c>
      <c r="U55" s="4">
        <v>0</v>
      </c>
      <c r="V55" s="63">
        <f t="shared" si="1"/>
        <v>0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0</v>
      </c>
      <c r="U56" s="4">
        <v>0</v>
      </c>
      <c r="V56" s="63">
        <f t="shared" si="1"/>
        <v>0</v>
      </c>
    </row>
    <row r="57" spans="1:22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v>0</v>
      </c>
      <c r="U57" s="4">
        <v>0</v>
      </c>
      <c r="V57" s="63">
        <f t="shared" si="1"/>
        <v>0</v>
      </c>
    </row>
    <row r="58" spans="1:22">
      <c r="A58" s="11">
        <v>40717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3">
        <f t="shared" si="0"/>
        <v>0</v>
      </c>
      <c r="U58" s="4">
        <v>0</v>
      </c>
      <c r="V58" s="63">
        <f t="shared" si="1"/>
        <v>0</v>
      </c>
    </row>
    <row r="59" spans="1:22">
      <c r="A59" s="11">
        <v>40718</v>
      </c>
      <c r="B59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3.33</v>
      </c>
      <c r="M59">
        <v>0</v>
      </c>
      <c r="N59">
        <v>0</v>
      </c>
      <c r="O59">
        <v>0.67</v>
      </c>
      <c r="P59">
        <v>0</v>
      </c>
      <c r="Q59">
        <v>0</v>
      </c>
      <c r="R59">
        <v>0</v>
      </c>
      <c r="S59">
        <v>0</v>
      </c>
      <c r="T59" s="63">
        <f t="shared" si="0"/>
        <v>8</v>
      </c>
      <c r="U59" s="4">
        <v>2.67</v>
      </c>
      <c r="V59" s="63">
        <f t="shared" si="1"/>
        <v>10.67</v>
      </c>
    </row>
    <row r="60" spans="1:22">
      <c r="A60" s="11">
        <v>40719</v>
      </c>
      <c r="B60">
        <v>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3.33</v>
      </c>
      <c r="M60">
        <v>0</v>
      </c>
      <c r="N60">
        <v>0</v>
      </c>
      <c r="O60">
        <v>0.67</v>
      </c>
      <c r="P60">
        <v>0</v>
      </c>
      <c r="Q60">
        <v>0</v>
      </c>
      <c r="R60">
        <v>0</v>
      </c>
      <c r="S60">
        <v>0</v>
      </c>
      <c r="T60" s="63">
        <f t="shared" si="0"/>
        <v>8</v>
      </c>
      <c r="U60" s="4">
        <v>2.67</v>
      </c>
      <c r="V60" s="63">
        <f t="shared" si="1"/>
        <v>10.67</v>
      </c>
    </row>
    <row r="61" spans="1:22">
      <c r="A61" s="11">
        <v>40720</v>
      </c>
      <c r="B61">
        <v>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3.33</v>
      </c>
      <c r="M61">
        <v>0</v>
      </c>
      <c r="N61">
        <v>0</v>
      </c>
      <c r="O61">
        <v>0.67</v>
      </c>
      <c r="P61">
        <v>0</v>
      </c>
      <c r="Q61">
        <v>0</v>
      </c>
      <c r="R61">
        <v>0</v>
      </c>
      <c r="S61">
        <v>0</v>
      </c>
      <c r="T61" s="63">
        <f t="shared" si="0"/>
        <v>8</v>
      </c>
      <c r="U61" s="4">
        <v>2.67</v>
      </c>
      <c r="V61" s="63">
        <f t="shared" si="1"/>
        <v>10.67</v>
      </c>
    </row>
    <row r="62" spans="1:22">
      <c r="A62" s="11">
        <v>40721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3">
        <f t="shared" si="0"/>
        <v>1</v>
      </c>
      <c r="U62" s="4">
        <v>8</v>
      </c>
      <c r="V62" s="63">
        <f t="shared" si="1"/>
        <v>9</v>
      </c>
    </row>
    <row r="63" spans="1:22">
      <c r="A63" s="11">
        <v>40722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63">
        <f t="shared" si="0"/>
        <v>1</v>
      </c>
      <c r="U63" s="4">
        <v>11</v>
      </c>
      <c r="V63" s="63">
        <f t="shared" si="1"/>
        <v>12</v>
      </c>
    </row>
    <row r="64" spans="1:22">
      <c r="A64" s="11">
        <v>40723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3">
        <f t="shared" si="0"/>
        <v>0</v>
      </c>
      <c r="U64" s="4">
        <v>2</v>
      </c>
      <c r="V64" s="63">
        <f t="shared" si="1"/>
        <v>2</v>
      </c>
    </row>
    <row r="65" spans="1:22">
      <c r="A65" s="11">
        <v>40724</v>
      </c>
      <c r="B65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3">
        <f t="shared" si="0"/>
        <v>15</v>
      </c>
      <c r="U65" s="4">
        <v>18</v>
      </c>
      <c r="V65" s="63">
        <f t="shared" si="1"/>
        <v>33</v>
      </c>
    </row>
    <row r="66" spans="1:22">
      <c r="A66" s="11">
        <v>40725</v>
      </c>
      <c r="B66">
        <v>10.5</v>
      </c>
      <c r="C66">
        <v>2.75</v>
      </c>
      <c r="D66">
        <v>0</v>
      </c>
      <c r="E66">
        <v>0</v>
      </c>
      <c r="F66">
        <v>0</v>
      </c>
      <c r="G66">
        <v>0</v>
      </c>
      <c r="H66">
        <v>0</v>
      </c>
      <c r="I66">
        <v>10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3">
        <f t="shared" si="0"/>
        <v>23.25</v>
      </c>
      <c r="U66" s="4">
        <v>57.75</v>
      </c>
      <c r="V66" s="63">
        <f t="shared" si="1"/>
        <v>81</v>
      </c>
    </row>
    <row r="67" spans="1:22">
      <c r="A67" s="11">
        <v>40726</v>
      </c>
      <c r="B67">
        <v>10.5</v>
      </c>
      <c r="C67">
        <v>2.75</v>
      </c>
      <c r="D67">
        <v>0</v>
      </c>
      <c r="E67">
        <v>0</v>
      </c>
      <c r="F67">
        <v>0</v>
      </c>
      <c r="G67">
        <v>0</v>
      </c>
      <c r="H67">
        <v>0</v>
      </c>
      <c r="I67">
        <v>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3">
        <f t="shared" si="0"/>
        <v>23.25</v>
      </c>
      <c r="U67" s="4">
        <v>57.75</v>
      </c>
      <c r="V67" s="63">
        <f t="shared" si="1"/>
        <v>81</v>
      </c>
    </row>
    <row r="68" spans="1:22">
      <c r="A68" s="11">
        <v>40727</v>
      </c>
      <c r="B68">
        <v>10.5</v>
      </c>
      <c r="C68">
        <v>2.75</v>
      </c>
      <c r="D68">
        <v>0</v>
      </c>
      <c r="E68">
        <v>0</v>
      </c>
      <c r="F68">
        <v>0</v>
      </c>
      <c r="G68">
        <v>0</v>
      </c>
      <c r="H68">
        <v>0</v>
      </c>
      <c r="I68">
        <v>10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3">
        <f t="shared" si="0"/>
        <v>23.25</v>
      </c>
      <c r="U68" s="4">
        <v>57.75</v>
      </c>
      <c r="V68" s="63">
        <f t="shared" si="1"/>
        <v>81</v>
      </c>
    </row>
    <row r="69" spans="1:22">
      <c r="A69" s="11">
        <v>40728</v>
      </c>
      <c r="B69">
        <v>10.5</v>
      </c>
      <c r="C69">
        <v>2.75</v>
      </c>
      <c r="D69">
        <v>0</v>
      </c>
      <c r="E69">
        <v>0</v>
      </c>
      <c r="F69">
        <v>0</v>
      </c>
      <c r="G69">
        <v>0</v>
      </c>
      <c r="H69">
        <v>0</v>
      </c>
      <c r="I69">
        <v>10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3">
        <f t="shared" si="0"/>
        <v>23.25</v>
      </c>
      <c r="U69" s="4">
        <v>57.75</v>
      </c>
      <c r="V69" s="63">
        <f t="shared" si="1"/>
        <v>81</v>
      </c>
    </row>
    <row r="70" spans="1:22">
      <c r="A70" s="11">
        <v>40729</v>
      </c>
      <c r="B70">
        <v>3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7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3">
        <f t="shared" si="0"/>
        <v>12</v>
      </c>
      <c r="U70" s="4">
        <v>22</v>
      </c>
      <c r="V70" s="63">
        <f t="shared" si="1"/>
        <v>34</v>
      </c>
    </row>
    <row r="71" spans="1:22">
      <c r="A71" s="11">
        <v>40730</v>
      </c>
      <c r="B71">
        <v>25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 s="63">
        <f t="shared" si="0"/>
        <v>28</v>
      </c>
      <c r="U71" s="4">
        <v>42</v>
      </c>
      <c r="V71" s="63">
        <f t="shared" si="1"/>
        <v>70</v>
      </c>
    </row>
    <row r="72" spans="1:22">
      <c r="A72" s="11">
        <v>40731</v>
      </c>
      <c r="B72">
        <v>18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3">
        <f t="shared" si="0"/>
        <v>19</v>
      </c>
      <c r="U72" s="4">
        <v>15</v>
      </c>
      <c r="V72" s="63">
        <f t="shared" si="1"/>
        <v>34</v>
      </c>
    </row>
    <row r="73" spans="1:22">
      <c r="A73" s="11">
        <v>40732</v>
      </c>
      <c r="B73">
        <v>21.66</v>
      </c>
      <c r="C73">
        <v>0.33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0.33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63">
        <f t="shared" ref="T73:T136" si="2">SUM(B73:S73)</f>
        <v>22.319999999999997</v>
      </c>
      <c r="U73" s="4">
        <v>7.33</v>
      </c>
      <c r="V73" s="63">
        <f t="shared" si="1"/>
        <v>29.65</v>
      </c>
    </row>
    <row r="74" spans="1:22">
      <c r="A74" s="11">
        <v>40733</v>
      </c>
      <c r="B74">
        <v>21.66</v>
      </c>
      <c r="C74">
        <v>0.33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0.33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3">
        <f t="shared" si="2"/>
        <v>22.319999999999997</v>
      </c>
      <c r="U74" s="4">
        <v>7.33</v>
      </c>
      <c r="V74" s="63">
        <f t="shared" ref="V74:V137" si="3">SUM(T74:U74)</f>
        <v>29.65</v>
      </c>
    </row>
    <row r="75" spans="1:22">
      <c r="A75" s="11">
        <v>40734</v>
      </c>
      <c r="B75">
        <v>21.66</v>
      </c>
      <c r="C75">
        <v>0.33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0.33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63">
        <f t="shared" si="2"/>
        <v>22.319999999999997</v>
      </c>
      <c r="U75" s="4">
        <v>7.33</v>
      </c>
      <c r="V75" s="63">
        <f t="shared" si="3"/>
        <v>29.65</v>
      </c>
    </row>
    <row r="76" spans="1:22">
      <c r="A76" s="11">
        <v>40735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63">
        <f t="shared" si="2"/>
        <v>4</v>
      </c>
      <c r="U76" s="4">
        <v>17</v>
      </c>
      <c r="V76" s="63">
        <f t="shared" si="3"/>
        <v>21</v>
      </c>
    </row>
    <row r="77" spans="1:22">
      <c r="A77" s="11">
        <v>40736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63">
        <f t="shared" si="2"/>
        <v>0</v>
      </c>
      <c r="U77" s="4">
        <v>1</v>
      </c>
      <c r="V77" s="63">
        <f t="shared" si="3"/>
        <v>1</v>
      </c>
    </row>
    <row r="78" spans="1:22">
      <c r="A78" s="11">
        <v>40737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63">
        <f t="shared" si="2"/>
        <v>0</v>
      </c>
      <c r="U78" s="4">
        <v>1</v>
      </c>
      <c r="V78" s="63">
        <f t="shared" si="3"/>
        <v>1</v>
      </c>
    </row>
    <row r="79" spans="1:22">
      <c r="A79" s="11">
        <v>40738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3">
        <f t="shared" si="2"/>
        <v>0</v>
      </c>
      <c r="U79" s="4">
        <v>0</v>
      </c>
      <c r="V79" s="63">
        <f t="shared" si="3"/>
        <v>0</v>
      </c>
    </row>
    <row r="80" spans="1:22">
      <c r="A80" s="11">
        <v>40739</v>
      </c>
      <c r="B80">
        <v>6.66</v>
      </c>
      <c r="C80">
        <v>0.33</v>
      </c>
      <c r="D80">
        <v>0</v>
      </c>
      <c r="E80">
        <v>0</v>
      </c>
      <c r="F80">
        <v>0</v>
      </c>
      <c r="G80">
        <v>0</v>
      </c>
      <c r="H80">
        <v>0</v>
      </c>
      <c r="I80">
        <v>0.33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3">
        <f t="shared" si="2"/>
        <v>7.32</v>
      </c>
      <c r="U80" s="4">
        <v>0</v>
      </c>
      <c r="V80" s="63">
        <f t="shared" si="3"/>
        <v>7.32</v>
      </c>
    </row>
    <row r="81" spans="1:22">
      <c r="A81" s="11">
        <v>40740</v>
      </c>
      <c r="B81">
        <v>6.66</v>
      </c>
      <c r="C81">
        <v>0.33</v>
      </c>
      <c r="D81">
        <v>0</v>
      </c>
      <c r="E81">
        <v>0</v>
      </c>
      <c r="F81">
        <v>0</v>
      </c>
      <c r="G81">
        <v>0</v>
      </c>
      <c r="H81">
        <v>0</v>
      </c>
      <c r="I81">
        <v>0.33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3">
        <f t="shared" si="2"/>
        <v>7.32</v>
      </c>
      <c r="U81" s="4">
        <v>0</v>
      </c>
      <c r="V81" s="63">
        <f t="shared" si="3"/>
        <v>7.32</v>
      </c>
    </row>
    <row r="82" spans="1:22">
      <c r="A82" s="11">
        <v>40741</v>
      </c>
      <c r="B82">
        <v>6.66</v>
      </c>
      <c r="C82">
        <v>0.33</v>
      </c>
      <c r="D82">
        <v>0</v>
      </c>
      <c r="E82">
        <v>0</v>
      </c>
      <c r="F82">
        <v>0</v>
      </c>
      <c r="G82">
        <v>0</v>
      </c>
      <c r="H82">
        <v>0</v>
      </c>
      <c r="I82">
        <v>0.33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3">
        <f t="shared" si="2"/>
        <v>7.32</v>
      </c>
      <c r="U82" s="4">
        <v>0</v>
      </c>
      <c r="V82" s="63">
        <f t="shared" si="3"/>
        <v>7.32</v>
      </c>
    </row>
    <row r="83" spans="1:22">
      <c r="A83" s="11">
        <v>40742</v>
      </c>
      <c r="B83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 s="63">
        <f t="shared" si="2"/>
        <v>6</v>
      </c>
      <c r="U83" s="4">
        <v>2</v>
      </c>
      <c r="V83" s="63">
        <f t="shared" si="3"/>
        <v>8</v>
      </c>
    </row>
    <row r="84" spans="1:22">
      <c r="A84" s="11">
        <v>40743</v>
      </c>
      <c r="B84">
        <v>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</v>
      </c>
      <c r="S84">
        <v>0</v>
      </c>
      <c r="T84" s="63">
        <f t="shared" si="2"/>
        <v>6</v>
      </c>
      <c r="U84" s="4">
        <v>3</v>
      </c>
      <c r="V84" s="63">
        <f t="shared" si="3"/>
        <v>9</v>
      </c>
    </row>
    <row r="85" spans="1:22">
      <c r="A85" s="11">
        <v>40744</v>
      </c>
      <c r="B85">
        <v>21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 s="63">
        <f t="shared" si="2"/>
        <v>26</v>
      </c>
      <c r="U85" s="4">
        <v>6</v>
      </c>
      <c r="V85" s="63">
        <f t="shared" si="3"/>
        <v>32</v>
      </c>
    </row>
    <row r="86" spans="1:22">
      <c r="A86" s="11">
        <v>40745</v>
      </c>
      <c r="B86">
        <v>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3">
        <f t="shared" si="2"/>
        <v>13</v>
      </c>
      <c r="U86" s="4">
        <v>11</v>
      </c>
      <c r="V86" s="63">
        <f t="shared" si="3"/>
        <v>24</v>
      </c>
    </row>
    <row r="87" spans="1:22">
      <c r="A87" s="11">
        <v>40746</v>
      </c>
      <c r="B87">
        <v>1.66</v>
      </c>
      <c r="C87">
        <v>0.33</v>
      </c>
      <c r="D87">
        <v>0</v>
      </c>
      <c r="E87">
        <v>0</v>
      </c>
      <c r="F87">
        <v>0</v>
      </c>
      <c r="G87">
        <v>0</v>
      </c>
      <c r="H87">
        <v>0</v>
      </c>
      <c r="I87">
        <v>1.33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3">
        <f t="shared" si="2"/>
        <v>3.3200000000000003</v>
      </c>
      <c r="U87" s="4">
        <v>3.33</v>
      </c>
      <c r="V87" s="63">
        <f t="shared" si="3"/>
        <v>6.65</v>
      </c>
    </row>
    <row r="88" spans="1:22">
      <c r="A88" s="11">
        <v>40747</v>
      </c>
      <c r="B88">
        <v>1.66</v>
      </c>
      <c r="C88">
        <v>0.33</v>
      </c>
      <c r="D88">
        <v>0</v>
      </c>
      <c r="E88">
        <v>0</v>
      </c>
      <c r="F88">
        <v>0</v>
      </c>
      <c r="G88">
        <v>0</v>
      </c>
      <c r="H88">
        <v>0</v>
      </c>
      <c r="I88">
        <v>1.33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3">
        <f t="shared" si="2"/>
        <v>3.3200000000000003</v>
      </c>
      <c r="U88" s="4">
        <v>3.33</v>
      </c>
      <c r="V88" s="63">
        <f t="shared" si="3"/>
        <v>6.65</v>
      </c>
    </row>
    <row r="89" spans="1:22">
      <c r="A89" s="11">
        <v>40748</v>
      </c>
      <c r="B89">
        <v>1.66</v>
      </c>
      <c r="C89">
        <v>0.33</v>
      </c>
      <c r="D89">
        <v>0</v>
      </c>
      <c r="E89">
        <v>0</v>
      </c>
      <c r="F89">
        <v>0</v>
      </c>
      <c r="G89">
        <v>0</v>
      </c>
      <c r="H89">
        <v>0</v>
      </c>
      <c r="I89">
        <v>1.33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3">
        <f t="shared" si="2"/>
        <v>3.3200000000000003</v>
      </c>
      <c r="U89" s="4">
        <v>3.33</v>
      </c>
      <c r="V89" s="63">
        <f t="shared" si="3"/>
        <v>6.65</v>
      </c>
    </row>
    <row r="90" spans="1:22">
      <c r="A90" s="11">
        <v>40749</v>
      </c>
      <c r="B90">
        <v>9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 s="63">
        <f t="shared" si="2"/>
        <v>12</v>
      </c>
      <c r="U90" s="4">
        <v>6</v>
      </c>
      <c r="V90" s="63">
        <f t="shared" si="3"/>
        <v>18</v>
      </c>
    </row>
    <row r="91" spans="1:22">
      <c r="A91" s="11">
        <v>40750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0</v>
      </c>
      <c r="T91" s="63">
        <f t="shared" si="2"/>
        <v>5</v>
      </c>
      <c r="U91" s="4">
        <v>3</v>
      </c>
      <c r="V91" s="63">
        <f t="shared" si="3"/>
        <v>8</v>
      </c>
    </row>
    <row r="92" spans="1:22">
      <c r="A92" s="11">
        <v>40751</v>
      </c>
      <c r="B92">
        <v>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3">
        <f t="shared" si="2"/>
        <v>7</v>
      </c>
      <c r="U92" s="4">
        <v>1</v>
      </c>
      <c r="V92" s="63">
        <f t="shared" si="3"/>
        <v>8</v>
      </c>
    </row>
    <row r="93" spans="1:22">
      <c r="A93" s="11">
        <v>40752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3">
        <f>SUM(B93:S93)</f>
        <v>1</v>
      </c>
      <c r="U93" s="4">
        <v>2</v>
      </c>
      <c r="V93" s="63">
        <f t="shared" si="3"/>
        <v>3</v>
      </c>
    </row>
    <row r="94" spans="1:22">
      <c r="A94" s="11">
        <v>40753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0.33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3">
        <f t="shared" si="2"/>
        <v>1.33</v>
      </c>
      <c r="U94" s="4">
        <v>0</v>
      </c>
      <c r="V94" s="63">
        <f t="shared" si="3"/>
        <v>1.33</v>
      </c>
    </row>
    <row r="95" spans="1:22">
      <c r="A95" s="11">
        <v>40754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0.33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3">
        <f t="shared" si="2"/>
        <v>1.33</v>
      </c>
      <c r="U95" s="4">
        <v>0</v>
      </c>
      <c r="V95" s="63">
        <f t="shared" si="3"/>
        <v>1.33</v>
      </c>
    </row>
    <row r="96" spans="1:22">
      <c r="A96" s="11">
        <v>40755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0.33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3">
        <f t="shared" si="2"/>
        <v>1.33</v>
      </c>
      <c r="U96" s="4">
        <v>0</v>
      </c>
      <c r="V96" s="63">
        <f t="shared" si="3"/>
        <v>1.33</v>
      </c>
    </row>
    <row r="97" spans="1:22">
      <c r="A97" s="11">
        <v>40756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3">
        <f t="shared" si="2"/>
        <v>2</v>
      </c>
      <c r="U97" s="4">
        <v>0</v>
      </c>
      <c r="V97" s="63">
        <f t="shared" si="3"/>
        <v>2</v>
      </c>
    </row>
    <row r="98" spans="1:22">
      <c r="A98" s="11">
        <v>40757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3">
        <f t="shared" si="2"/>
        <v>1</v>
      </c>
      <c r="U98" s="4">
        <v>0</v>
      </c>
      <c r="V98" s="63">
        <f t="shared" si="3"/>
        <v>1</v>
      </c>
    </row>
    <row r="99" spans="1:22">
      <c r="A99" s="11">
        <v>40758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 s="1">
        <v>0</v>
      </c>
      <c r="I99" s="4">
        <v>2</v>
      </c>
      <c r="J99" s="4">
        <v>0</v>
      </c>
      <c r="K99" s="4">
        <v>0</v>
      </c>
      <c r="L99" s="4">
        <v>0</v>
      </c>
      <c r="M99" s="4">
        <v>0</v>
      </c>
      <c r="N99" s="1">
        <v>0</v>
      </c>
      <c r="O99" s="4">
        <v>0</v>
      </c>
      <c r="P99" s="4">
        <v>0</v>
      </c>
      <c r="Q99" s="1">
        <v>0</v>
      </c>
      <c r="R99" s="4">
        <v>0</v>
      </c>
      <c r="S99" s="1">
        <v>0</v>
      </c>
      <c r="T99" s="63">
        <f t="shared" si="2"/>
        <v>3</v>
      </c>
      <c r="U99" s="4">
        <v>1</v>
      </c>
      <c r="V99" s="63">
        <f t="shared" si="3"/>
        <v>4</v>
      </c>
    </row>
    <row r="100" spans="1:22">
      <c r="A100" s="11">
        <v>40759</v>
      </c>
      <c r="B100">
        <v>4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2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2"/>
        <v>6</v>
      </c>
      <c r="U100" s="4">
        <v>2</v>
      </c>
      <c r="V100" s="63">
        <f t="shared" si="3"/>
        <v>8</v>
      </c>
    </row>
    <row r="101" spans="1:22">
      <c r="A101" s="11">
        <v>40760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2"/>
        <v>1</v>
      </c>
      <c r="U101" s="4">
        <v>1.33</v>
      </c>
      <c r="V101" s="63">
        <f t="shared" si="3"/>
        <v>2.33</v>
      </c>
    </row>
    <row r="102" spans="1:22">
      <c r="A102" s="11">
        <v>40761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2"/>
        <v>1</v>
      </c>
      <c r="U102" s="4">
        <v>1.33</v>
      </c>
      <c r="V102" s="63">
        <f t="shared" si="3"/>
        <v>2.33</v>
      </c>
    </row>
    <row r="103" spans="1:22">
      <c r="A103" s="11">
        <v>40762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2"/>
        <v>1</v>
      </c>
      <c r="U103" s="4">
        <v>1.33</v>
      </c>
      <c r="V103" s="63">
        <f t="shared" si="3"/>
        <v>2.33</v>
      </c>
    </row>
    <row r="104" spans="1:22">
      <c r="A104" s="11">
        <v>40763</v>
      </c>
      <c r="B104" t="s">
        <v>31</v>
      </c>
      <c r="C104" t="s">
        <v>31</v>
      </c>
      <c r="D104" t="s">
        <v>31</v>
      </c>
      <c r="E104" t="s">
        <v>31</v>
      </c>
      <c r="F104" t="s">
        <v>31</v>
      </c>
      <c r="G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s="63">
        <f t="shared" si="2"/>
        <v>0</v>
      </c>
      <c r="U104" s="4">
        <v>0</v>
      </c>
      <c r="V104" s="63">
        <f t="shared" si="3"/>
        <v>0</v>
      </c>
    </row>
    <row r="105" spans="1:22">
      <c r="A105" s="11">
        <v>40764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3">
        <f t="shared" si="2"/>
        <v>1</v>
      </c>
      <c r="U105" s="4">
        <v>2</v>
      </c>
      <c r="V105" s="63">
        <f t="shared" si="3"/>
        <v>3</v>
      </c>
    </row>
    <row r="106" spans="1:22">
      <c r="A106" s="11">
        <v>40765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3">
        <f t="shared" si="2"/>
        <v>1</v>
      </c>
      <c r="U106" s="4">
        <v>1</v>
      </c>
      <c r="V106" s="63">
        <f t="shared" si="3"/>
        <v>2</v>
      </c>
    </row>
    <row r="107" spans="1:22">
      <c r="A107" s="11">
        <v>40766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3">
        <f t="shared" si="2"/>
        <v>2</v>
      </c>
      <c r="U107" s="4">
        <v>0</v>
      </c>
      <c r="V107" s="63">
        <f t="shared" si="3"/>
        <v>2</v>
      </c>
    </row>
    <row r="108" spans="1:22">
      <c r="A108" s="11">
        <v>40767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3">
        <f t="shared" si="2"/>
        <v>0</v>
      </c>
      <c r="U108" s="4">
        <v>0.33</v>
      </c>
      <c r="V108" s="63">
        <f t="shared" si="3"/>
        <v>0.33</v>
      </c>
    </row>
    <row r="109" spans="1:2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3">
        <f t="shared" si="2"/>
        <v>0</v>
      </c>
      <c r="U109" s="4">
        <v>0.33</v>
      </c>
      <c r="V109" s="63">
        <f t="shared" si="3"/>
        <v>0.33</v>
      </c>
    </row>
    <row r="110" spans="1:2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3">
        <f t="shared" si="2"/>
        <v>0</v>
      </c>
      <c r="U110" s="4">
        <v>0.33</v>
      </c>
      <c r="V110" s="63">
        <f t="shared" si="3"/>
        <v>0.33</v>
      </c>
    </row>
    <row r="111" spans="1:22">
      <c r="A111" s="11">
        <v>40770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3">
        <f t="shared" si="2"/>
        <v>1</v>
      </c>
      <c r="U111" s="4">
        <v>0</v>
      </c>
      <c r="V111" s="63">
        <f t="shared" si="3"/>
        <v>1</v>
      </c>
    </row>
    <row r="112" spans="1:22">
      <c r="A112" s="11">
        <v>40771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 t="shared" si="2"/>
        <v>0</v>
      </c>
      <c r="U112" s="4">
        <v>0</v>
      </c>
      <c r="V112" s="63">
        <f t="shared" si="3"/>
        <v>0</v>
      </c>
    </row>
    <row r="113" spans="1:22">
      <c r="A113" s="11">
        <v>40772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2"/>
        <v>1</v>
      </c>
      <c r="U113" s="4">
        <v>0</v>
      </c>
      <c r="V113" s="63">
        <f t="shared" si="3"/>
        <v>1</v>
      </c>
    </row>
    <row r="114" spans="1:22">
      <c r="A114" s="11">
        <v>40773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 s="63">
        <f t="shared" si="2"/>
        <v>2</v>
      </c>
      <c r="U114" s="4">
        <v>1</v>
      </c>
      <c r="V114" s="63">
        <f t="shared" si="3"/>
        <v>3</v>
      </c>
    </row>
    <row r="115" spans="1:22">
      <c r="A115" s="11">
        <v>40774</v>
      </c>
      <c r="B115" t="s">
        <v>31</v>
      </c>
      <c r="C115" t="s">
        <v>31</v>
      </c>
      <c r="D115" t="s">
        <v>31</v>
      </c>
      <c r="E115" t="s">
        <v>31</v>
      </c>
      <c r="F115" t="s">
        <v>31</v>
      </c>
      <c r="G115" t="s">
        <v>31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s="63">
        <f t="shared" si="2"/>
        <v>0</v>
      </c>
      <c r="U115" s="4">
        <v>0</v>
      </c>
      <c r="V115" s="63">
        <f t="shared" si="3"/>
        <v>0</v>
      </c>
    </row>
    <row r="116" spans="1:22">
      <c r="A116" s="11">
        <v>40775</v>
      </c>
      <c r="B116" t="s">
        <v>31</v>
      </c>
      <c r="C116" t="s">
        <v>31</v>
      </c>
      <c r="D116" t="s">
        <v>31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31</v>
      </c>
      <c r="K116" t="s">
        <v>31</v>
      </c>
      <c r="L116" t="s">
        <v>31</v>
      </c>
      <c r="M116" t="s">
        <v>31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 s="63">
        <f t="shared" si="2"/>
        <v>0</v>
      </c>
      <c r="U116" s="4">
        <v>0</v>
      </c>
      <c r="V116" s="63">
        <f t="shared" si="3"/>
        <v>0</v>
      </c>
    </row>
    <row r="117" spans="1:22">
      <c r="A117" s="11">
        <v>40776</v>
      </c>
      <c r="B117" t="s">
        <v>31</v>
      </c>
      <c r="C117" t="s">
        <v>31</v>
      </c>
      <c r="D117" t="s">
        <v>31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s="63">
        <f t="shared" si="2"/>
        <v>0</v>
      </c>
      <c r="U117" s="4">
        <v>0</v>
      </c>
      <c r="V117" s="63">
        <f t="shared" si="3"/>
        <v>0</v>
      </c>
    </row>
    <row r="118" spans="1:22">
      <c r="A118" s="11">
        <v>40777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 s="12">
        <v>0</v>
      </c>
      <c r="I118" s="8">
        <v>5</v>
      </c>
      <c r="J118" s="4">
        <v>0</v>
      </c>
      <c r="K118" s="4">
        <v>0</v>
      </c>
      <c r="L118" s="4">
        <v>0</v>
      </c>
      <c r="M118" s="4">
        <v>0</v>
      </c>
      <c r="N118" s="1">
        <v>0</v>
      </c>
      <c r="O118" s="4">
        <v>0</v>
      </c>
      <c r="P118" s="4">
        <v>0</v>
      </c>
      <c r="Q118" s="1">
        <v>0</v>
      </c>
      <c r="R118" s="4">
        <v>0</v>
      </c>
      <c r="S118" s="1">
        <v>0</v>
      </c>
      <c r="T118" s="63">
        <f t="shared" si="2"/>
        <v>5</v>
      </c>
      <c r="U118" s="4">
        <v>2</v>
      </c>
      <c r="V118" s="63">
        <f t="shared" si="3"/>
        <v>7</v>
      </c>
    </row>
    <row r="119" spans="1:22">
      <c r="A119" s="11">
        <v>40778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 s="12">
        <v>0</v>
      </c>
      <c r="I119" s="8">
        <v>0</v>
      </c>
      <c r="J119" s="4">
        <v>0</v>
      </c>
      <c r="K119" s="4">
        <v>0</v>
      </c>
      <c r="L119" s="4">
        <v>0</v>
      </c>
      <c r="M119" s="4">
        <v>0</v>
      </c>
      <c r="N119" s="1">
        <v>0</v>
      </c>
      <c r="O119" s="4">
        <v>2</v>
      </c>
      <c r="P119" s="4">
        <v>0</v>
      </c>
      <c r="Q119" s="1">
        <v>0</v>
      </c>
      <c r="R119" s="4">
        <v>0</v>
      </c>
      <c r="S119" s="1">
        <v>0</v>
      </c>
      <c r="T119" s="63">
        <f t="shared" si="2"/>
        <v>3</v>
      </c>
      <c r="U119" s="4">
        <v>1</v>
      </c>
      <c r="V119" s="63">
        <f t="shared" si="3"/>
        <v>4</v>
      </c>
    </row>
    <row r="120" spans="1:22">
      <c r="A120" s="11">
        <v>40779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>
        <v>0</v>
      </c>
      <c r="Q120">
        <v>0</v>
      </c>
      <c r="R120">
        <v>0</v>
      </c>
      <c r="S120">
        <v>0</v>
      </c>
      <c r="T120" s="63">
        <f t="shared" si="2"/>
        <v>3</v>
      </c>
      <c r="U120" s="4">
        <v>0</v>
      </c>
      <c r="V120" s="63">
        <f t="shared" si="3"/>
        <v>3</v>
      </c>
    </row>
    <row r="121" spans="1:22">
      <c r="A121" s="11">
        <v>40780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0</v>
      </c>
      <c r="S121">
        <v>0</v>
      </c>
      <c r="T121" s="63">
        <f>SUM(B121:S121)</f>
        <v>8</v>
      </c>
      <c r="U121" s="4">
        <v>0</v>
      </c>
      <c r="V121" s="63">
        <f t="shared" si="3"/>
        <v>8</v>
      </c>
    </row>
    <row r="122" spans="1:22">
      <c r="A122" s="11">
        <v>40781</v>
      </c>
      <c r="B122">
        <v>0.33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1.66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0.33</v>
      </c>
      <c r="P122">
        <v>0</v>
      </c>
      <c r="Q122">
        <v>0</v>
      </c>
      <c r="R122">
        <v>0</v>
      </c>
      <c r="S122">
        <v>0</v>
      </c>
      <c r="T122" s="63">
        <f t="shared" si="2"/>
        <v>2.3199999999999998</v>
      </c>
      <c r="U122" s="4">
        <v>0.33</v>
      </c>
      <c r="V122" s="63">
        <f t="shared" si="3"/>
        <v>2.65</v>
      </c>
    </row>
    <row r="123" spans="1:22">
      <c r="A123" s="11">
        <v>40782</v>
      </c>
      <c r="B123">
        <v>0.33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1.66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0.33</v>
      </c>
      <c r="P123">
        <v>0</v>
      </c>
      <c r="Q123">
        <v>0</v>
      </c>
      <c r="R123">
        <v>0</v>
      </c>
      <c r="S123">
        <v>0</v>
      </c>
      <c r="T123" s="63">
        <f t="shared" si="2"/>
        <v>2.3199999999999998</v>
      </c>
      <c r="U123" s="4">
        <v>0.33</v>
      </c>
      <c r="V123" s="63">
        <f t="shared" si="3"/>
        <v>2.65</v>
      </c>
    </row>
    <row r="124" spans="1:22">
      <c r="A124" s="11">
        <v>40783</v>
      </c>
      <c r="B124">
        <v>0.33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1.66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0.33</v>
      </c>
      <c r="P124">
        <v>0</v>
      </c>
      <c r="Q124">
        <v>0</v>
      </c>
      <c r="R124">
        <v>0</v>
      </c>
      <c r="S124">
        <v>0</v>
      </c>
      <c r="T124" s="63">
        <f t="shared" si="2"/>
        <v>2.3199999999999998</v>
      </c>
      <c r="U124" s="4">
        <v>0.33</v>
      </c>
      <c r="V124" s="63">
        <f t="shared" si="3"/>
        <v>2.65</v>
      </c>
    </row>
    <row r="125" spans="1:22">
      <c r="A125" s="11">
        <v>40784</v>
      </c>
      <c r="B125">
        <v>1</v>
      </c>
      <c r="C125">
        <v>1</v>
      </c>
      <c r="D125">
        <v>0</v>
      </c>
      <c r="F125">
        <v>0</v>
      </c>
      <c r="G125">
        <v>0</v>
      </c>
      <c r="H125">
        <v>0</v>
      </c>
      <c r="I125">
        <v>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3">
        <f t="shared" si="2"/>
        <v>5</v>
      </c>
      <c r="U125" s="4">
        <v>0</v>
      </c>
      <c r="V125" s="63">
        <f t="shared" si="3"/>
        <v>5</v>
      </c>
    </row>
    <row r="126" spans="1:2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3">
        <f t="shared" si="2"/>
        <v>0</v>
      </c>
      <c r="U126" s="4">
        <v>0</v>
      </c>
      <c r="V126" s="63">
        <f t="shared" si="3"/>
        <v>0</v>
      </c>
    </row>
    <row r="127" spans="1:22">
      <c r="A127" s="11">
        <v>40786</v>
      </c>
      <c r="B127">
        <v>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3">
        <f t="shared" si="2"/>
        <v>2</v>
      </c>
      <c r="U127" s="4">
        <v>0</v>
      </c>
      <c r="V127" s="63">
        <f t="shared" si="3"/>
        <v>2</v>
      </c>
    </row>
    <row r="128" spans="1:22">
      <c r="A128" s="11">
        <v>40787</v>
      </c>
      <c r="B128">
        <v>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 s="63">
        <f t="shared" si="2"/>
        <v>3</v>
      </c>
      <c r="U128" s="4">
        <v>0</v>
      </c>
      <c r="V128" s="63">
        <f t="shared" si="3"/>
        <v>3</v>
      </c>
    </row>
    <row r="129" spans="1:22">
      <c r="A129" s="11">
        <v>40788</v>
      </c>
      <c r="B129">
        <v>0.75</v>
      </c>
      <c r="C129">
        <v>0.25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0.75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1.5</v>
      </c>
      <c r="P129">
        <v>0</v>
      </c>
      <c r="Q129">
        <v>0</v>
      </c>
      <c r="R129">
        <v>0</v>
      </c>
      <c r="S129">
        <v>0</v>
      </c>
      <c r="T129" s="63">
        <f t="shared" si="2"/>
        <v>3.25</v>
      </c>
      <c r="U129" s="4">
        <v>0.25</v>
      </c>
      <c r="V129" s="63">
        <f t="shared" si="3"/>
        <v>3.5</v>
      </c>
    </row>
    <row r="130" spans="1:22">
      <c r="A130" s="11">
        <v>40789</v>
      </c>
      <c r="B130">
        <v>0.75</v>
      </c>
      <c r="C130">
        <v>0.25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0.75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1.5</v>
      </c>
      <c r="P130">
        <v>0</v>
      </c>
      <c r="Q130">
        <v>0</v>
      </c>
      <c r="R130">
        <v>0</v>
      </c>
      <c r="S130">
        <v>0</v>
      </c>
      <c r="T130" s="63">
        <f t="shared" si="2"/>
        <v>3.25</v>
      </c>
      <c r="U130" s="4">
        <v>0.25</v>
      </c>
      <c r="V130" s="63">
        <f t="shared" si="3"/>
        <v>3.5</v>
      </c>
    </row>
    <row r="131" spans="1:22">
      <c r="A131" s="11">
        <v>40790</v>
      </c>
      <c r="B131">
        <v>0.75</v>
      </c>
      <c r="C131">
        <v>0.25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0.75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1.5</v>
      </c>
      <c r="P131">
        <v>0</v>
      </c>
      <c r="Q131">
        <v>0</v>
      </c>
      <c r="R131">
        <v>0</v>
      </c>
      <c r="S131">
        <v>0</v>
      </c>
      <c r="T131" s="63">
        <f t="shared" si="2"/>
        <v>3.25</v>
      </c>
      <c r="U131" s="4">
        <v>0.25</v>
      </c>
      <c r="V131" s="63">
        <f t="shared" si="3"/>
        <v>3.5</v>
      </c>
    </row>
    <row r="132" spans="1:22">
      <c r="A132" s="11">
        <v>40791</v>
      </c>
      <c r="B132">
        <v>0.75</v>
      </c>
      <c r="C132">
        <v>0.25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0.75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1.5</v>
      </c>
      <c r="P132">
        <v>0</v>
      </c>
      <c r="Q132">
        <v>0</v>
      </c>
      <c r="R132">
        <v>0</v>
      </c>
      <c r="S132">
        <v>0</v>
      </c>
      <c r="T132" s="63">
        <f t="shared" si="2"/>
        <v>3.25</v>
      </c>
      <c r="U132" s="4">
        <v>0.25</v>
      </c>
      <c r="V132" s="63">
        <f t="shared" si="3"/>
        <v>3.5</v>
      </c>
    </row>
    <row r="133" spans="1:22">
      <c r="A133" s="11">
        <v>40792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63">
        <f t="shared" si="2"/>
        <v>2</v>
      </c>
      <c r="U133" s="4">
        <v>1</v>
      </c>
      <c r="V133" s="63">
        <f t="shared" si="3"/>
        <v>3</v>
      </c>
    </row>
    <row r="134" spans="1:22">
      <c r="A134" s="11">
        <v>40793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3">
        <f t="shared" si="2"/>
        <v>0</v>
      </c>
      <c r="U134" s="4">
        <v>1</v>
      </c>
      <c r="V134" s="63">
        <f t="shared" si="3"/>
        <v>1</v>
      </c>
    </row>
    <row r="135" spans="1:22">
      <c r="A135" s="11">
        <v>40794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 s="63">
        <f t="shared" si="2"/>
        <v>1</v>
      </c>
      <c r="U135" s="4">
        <v>0</v>
      </c>
      <c r="V135" s="63">
        <f t="shared" si="3"/>
        <v>1</v>
      </c>
    </row>
    <row r="136" spans="1:22">
      <c r="A136" s="11">
        <v>40795</v>
      </c>
      <c r="B136">
        <v>0.67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3">
        <f t="shared" si="2"/>
        <v>0.67</v>
      </c>
      <c r="U136" s="4">
        <v>1.33</v>
      </c>
      <c r="V136" s="63">
        <f t="shared" si="3"/>
        <v>2</v>
      </c>
    </row>
    <row r="137" spans="1:22">
      <c r="A137" s="11">
        <v>40796</v>
      </c>
      <c r="B137">
        <v>0.67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3">
        <f t="shared" ref="T137:T152" si="4">SUM(B137:S137)</f>
        <v>0.67</v>
      </c>
      <c r="U137" s="4">
        <v>1.33</v>
      </c>
      <c r="V137" s="63">
        <f t="shared" si="3"/>
        <v>2</v>
      </c>
    </row>
    <row r="138" spans="1:22">
      <c r="A138" s="11">
        <v>40797</v>
      </c>
      <c r="B138">
        <v>0.67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3">
        <f t="shared" si="4"/>
        <v>0.67</v>
      </c>
      <c r="U138" s="4">
        <v>1.33</v>
      </c>
      <c r="V138" s="63">
        <f t="shared" ref="V138:V152" si="5">SUM(T138:U138)</f>
        <v>2</v>
      </c>
    </row>
    <row r="139" spans="1:22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8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8">
        <v>0</v>
      </c>
      <c r="P139" s="4">
        <v>0</v>
      </c>
      <c r="Q139" s="4">
        <v>0</v>
      </c>
      <c r="R139" s="4">
        <v>0</v>
      </c>
      <c r="S139" s="4">
        <v>0</v>
      </c>
      <c r="T139" s="63">
        <f t="shared" si="4"/>
        <v>0</v>
      </c>
      <c r="U139" s="4">
        <v>0</v>
      </c>
      <c r="V139" s="63">
        <f t="shared" si="5"/>
        <v>0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4"/>
        <v>0</v>
      </c>
      <c r="U140" s="4">
        <v>0</v>
      </c>
      <c r="V140" s="63">
        <f t="shared" si="5"/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3">
        <f t="shared" si="4"/>
        <v>0</v>
      </c>
      <c r="U141" s="4">
        <v>0</v>
      </c>
      <c r="V141" s="63">
        <f t="shared" si="5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3">
        <f t="shared" si="4"/>
        <v>0</v>
      </c>
      <c r="U142" s="4">
        <v>0</v>
      </c>
      <c r="V142" s="63">
        <f t="shared" si="5"/>
        <v>0</v>
      </c>
    </row>
    <row r="143" spans="1:22">
      <c r="A143" s="11">
        <v>40802</v>
      </c>
      <c r="B143"/>
      <c r="I143"/>
      <c r="O143"/>
      <c r="R143"/>
      <c r="T143" s="63">
        <f t="shared" si="4"/>
        <v>0</v>
      </c>
      <c r="U143" s="4">
        <v>0</v>
      </c>
      <c r="V143" s="63">
        <f t="shared" si="5"/>
        <v>0</v>
      </c>
    </row>
    <row r="144" spans="1:2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4"/>
      <c r="T144" s="63">
        <f t="shared" si="4"/>
        <v>0</v>
      </c>
      <c r="U144" s="4">
        <v>0</v>
      </c>
      <c r="V144" s="63">
        <f t="shared" si="5"/>
        <v>0</v>
      </c>
    </row>
    <row r="145" spans="1:2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4"/>
      <c r="T145" s="63">
        <f t="shared" si="4"/>
        <v>0</v>
      </c>
      <c r="U145" s="4">
        <v>0</v>
      </c>
      <c r="V145" s="63">
        <f t="shared" si="5"/>
        <v>0</v>
      </c>
    </row>
    <row r="146" spans="1:2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63">
        <f t="shared" si="4"/>
        <v>0</v>
      </c>
      <c r="U146" s="4">
        <v>0</v>
      </c>
      <c r="V146" s="63">
        <f t="shared" si="5"/>
        <v>0</v>
      </c>
    </row>
    <row r="147" spans="1:2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63">
        <f t="shared" si="4"/>
        <v>0</v>
      </c>
      <c r="U147" s="4">
        <v>0</v>
      </c>
      <c r="V147" s="63">
        <f t="shared" si="5"/>
        <v>0</v>
      </c>
    </row>
    <row r="148" spans="1:2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63">
        <f t="shared" si="4"/>
        <v>0</v>
      </c>
      <c r="U148" s="4">
        <v>0</v>
      </c>
      <c r="V148" s="63">
        <f t="shared" si="5"/>
        <v>0</v>
      </c>
    </row>
    <row r="149" spans="1:2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63">
        <f t="shared" si="4"/>
        <v>0</v>
      </c>
      <c r="U149" s="4">
        <v>0</v>
      </c>
      <c r="V149" s="63">
        <f t="shared" si="5"/>
        <v>0</v>
      </c>
    </row>
    <row r="150" spans="1:2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63">
        <f t="shared" si="4"/>
        <v>0</v>
      </c>
      <c r="U150" s="4">
        <v>0</v>
      </c>
      <c r="V150" s="63">
        <f t="shared" si="5"/>
        <v>0</v>
      </c>
    </row>
    <row r="151" spans="1:2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4"/>
      <c r="T151" s="63">
        <f t="shared" si="4"/>
        <v>0</v>
      </c>
      <c r="U151" s="4">
        <v>0</v>
      </c>
      <c r="V151" s="63">
        <f t="shared" si="5"/>
        <v>0</v>
      </c>
    </row>
    <row r="152" spans="1:2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63">
        <f t="shared" si="4"/>
        <v>0</v>
      </c>
      <c r="U152" s="4">
        <v>0</v>
      </c>
      <c r="V152" s="63">
        <f t="shared" si="5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SUM(B9:B132)</f>
        <v>300.93</v>
      </c>
      <c r="C155">
        <f t="shared" ref="C155:V155" si="6">SUM(C9:C132)</f>
        <v>22.95999999999999</v>
      </c>
      <c r="D155">
        <f t="shared" si="6"/>
        <v>0</v>
      </c>
      <c r="E155">
        <f t="shared" si="6"/>
        <v>1</v>
      </c>
      <c r="F155">
        <f t="shared" si="6"/>
        <v>0</v>
      </c>
      <c r="G155">
        <f t="shared" si="6"/>
        <v>1</v>
      </c>
      <c r="H155">
        <f t="shared" si="6"/>
        <v>0</v>
      </c>
      <c r="I155">
        <f t="shared" si="6"/>
        <v>87.939999999999969</v>
      </c>
      <c r="J155">
        <f t="shared" si="6"/>
        <v>0</v>
      </c>
      <c r="K155">
        <f t="shared" si="6"/>
        <v>0</v>
      </c>
      <c r="L155">
        <f t="shared" si="6"/>
        <v>19.990000000000002</v>
      </c>
      <c r="M155">
        <f t="shared" si="6"/>
        <v>1.99</v>
      </c>
      <c r="N155">
        <f t="shared" si="6"/>
        <v>0</v>
      </c>
      <c r="O155">
        <f t="shared" si="6"/>
        <v>51.01</v>
      </c>
      <c r="P155">
        <f t="shared" si="6"/>
        <v>0</v>
      </c>
      <c r="Q155">
        <f t="shared" si="6"/>
        <v>0</v>
      </c>
      <c r="R155">
        <f t="shared" si="6"/>
        <v>7</v>
      </c>
      <c r="S155">
        <f t="shared" si="6"/>
        <v>0</v>
      </c>
      <c r="T155">
        <f t="shared" si="6"/>
        <v>493.81999999999988</v>
      </c>
      <c r="U155">
        <f t="shared" si="6"/>
        <v>492.95999999999975</v>
      </c>
      <c r="V155">
        <f t="shared" si="6"/>
        <v>986.78000000000031</v>
      </c>
    </row>
    <row r="156" spans="1:22">
      <c r="B156" t="s">
        <v>30</v>
      </c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1984.5600000000006</v>
      </c>
    </row>
  </sheetData>
  <mergeCells count="18">
    <mergeCell ref="V163:V164"/>
    <mergeCell ref="T7:T8"/>
    <mergeCell ref="V7:V8"/>
    <mergeCell ref="B153:H153"/>
    <mergeCell ref="I153:N153"/>
    <mergeCell ref="E3:F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W165"/>
  <sheetViews>
    <sheetView zoomScale="70" zoomScaleNormal="70" workbookViewId="0">
      <pane ySplit="8" topLeftCell="A114" activePane="bottomLeft" state="frozen"/>
      <selection pane="bottomLeft" activeCell="B140" sqref="B140:S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10.28515625" style="3" bestFit="1" customWidth="1"/>
  </cols>
  <sheetData>
    <row r="1" spans="1:22">
      <c r="A1" s="68" t="s">
        <v>140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141</v>
      </c>
      <c r="B3" s="73"/>
      <c r="C3" s="73"/>
      <c r="E3" s="66" t="s">
        <v>142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77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143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144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N9" s="1"/>
      <c r="O9" s="4"/>
      <c r="P9" s="4"/>
      <c r="Q9" s="1"/>
      <c r="R9" s="4"/>
      <c r="S9" s="1"/>
      <c r="T9" s="63">
        <f t="shared" ref="T9:T72" si="0">SUM(B9:S9)</f>
        <v>0</v>
      </c>
      <c r="U9" s="4">
        <v>0</v>
      </c>
      <c r="V9" s="63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/>
      <c r="J14" s="4"/>
      <c r="K14" s="4"/>
      <c r="L14" s="4"/>
      <c r="M14" s="4"/>
      <c r="N14" s="1"/>
      <c r="O14" s="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0</v>
      </c>
      <c r="U22" s="4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</v>
      </c>
      <c r="U23" s="4">
        <v>0</v>
      </c>
      <c r="V23" s="63">
        <f t="shared" si="1"/>
        <v>0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</v>
      </c>
      <c r="U24" s="4">
        <v>0</v>
      </c>
      <c r="V24" s="63">
        <f t="shared" si="1"/>
        <v>0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</v>
      </c>
      <c r="U25" s="4">
        <v>0</v>
      </c>
      <c r="V25" s="63">
        <f t="shared" si="1"/>
        <v>0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</v>
      </c>
      <c r="U26" s="4">
        <v>0</v>
      </c>
      <c r="V26" s="63">
        <f t="shared" si="1"/>
        <v>0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3">
        <f t="shared" si="0"/>
        <v>0</v>
      </c>
      <c r="U27" s="4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 s="4">
        <v>0</v>
      </c>
      <c r="V28" s="63">
        <f t="shared" si="1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 s="4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 t="shared" si="1"/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3">
        <f t="shared" si="0"/>
        <v>0</v>
      </c>
      <c r="U31" s="4">
        <v>0</v>
      </c>
      <c r="V31" s="63">
        <f t="shared" si="1"/>
        <v>0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3">
        <f t="shared" si="0"/>
        <v>0</v>
      </c>
      <c r="U32" s="4">
        <v>0</v>
      </c>
      <c r="V32" s="63">
        <f t="shared" si="1"/>
        <v>0</v>
      </c>
    </row>
    <row r="33" spans="1:23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3">
        <f t="shared" si="0"/>
        <v>0</v>
      </c>
      <c r="U33" s="4">
        <v>0</v>
      </c>
      <c r="V33" s="63">
        <f t="shared" si="1"/>
        <v>0</v>
      </c>
    </row>
    <row r="34" spans="1:23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3">
        <f t="shared" si="0"/>
        <v>0</v>
      </c>
      <c r="U34" s="4">
        <v>0</v>
      </c>
      <c r="V34" s="63">
        <f t="shared" si="1"/>
        <v>0</v>
      </c>
    </row>
    <row r="35" spans="1:23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63">
        <f t="shared" si="0"/>
        <v>0</v>
      </c>
      <c r="U35" s="4">
        <v>0</v>
      </c>
      <c r="V35" s="63">
        <f t="shared" si="1"/>
        <v>0</v>
      </c>
    </row>
    <row r="36" spans="1:23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63">
        <f t="shared" si="0"/>
        <v>0</v>
      </c>
      <c r="U36" s="4">
        <v>0</v>
      </c>
      <c r="V36" s="63">
        <f t="shared" si="1"/>
        <v>0</v>
      </c>
    </row>
    <row r="37" spans="1:23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63">
        <f t="shared" si="0"/>
        <v>0</v>
      </c>
      <c r="U37" s="4">
        <v>0</v>
      </c>
      <c r="V37" s="63">
        <f t="shared" si="1"/>
        <v>0</v>
      </c>
    </row>
    <row r="38" spans="1:23">
      <c r="A38" s="11">
        <v>40697</v>
      </c>
      <c r="B38">
        <v>0.67</v>
      </c>
      <c r="C38">
        <v>0.33</v>
      </c>
      <c r="D38">
        <v>0</v>
      </c>
      <c r="E38">
        <v>0</v>
      </c>
      <c r="F38">
        <v>0</v>
      </c>
      <c r="G38">
        <v>0</v>
      </c>
      <c r="H38" s="1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1">
        <v>0</v>
      </c>
      <c r="O38" s="4">
        <v>1</v>
      </c>
      <c r="P38" s="4">
        <v>0</v>
      </c>
      <c r="Q38" s="1">
        <v>0</v>
      </c>
      <c r="R38" s="4">
        <v>0</v>
      </c>
      <c r="S38" s="1">
        <v>0</v>
      </c>
      <c r="T38" s="63">
        <f t="shared" si="0"/>
        <v>2</v>
      </c>
      <c r="U38" s="4">
        <v>0</v>
      </c>
      <c r="V38" s="63">
        <f t="shared" si="1"/>
        <v>2</v>
      </c>
      <c r="W38" s="4"/>
    </row>
    <row r="39" spans="1:23">
      <c r="A39" s="11">
        <v>40698</v>
      </c>
      <c r="B39">
        <v>0.67</v>
      </c>
      <c r="C39">
        <v>0.33</v>
      </c>
      <c r="D39">
        <v>0</v>
      </c>
      <c r="E39">
        <v>0</v>
      </c>
      <c r="F39">
        <v>0</v>
      </c>
      <c r="G39">
        <v>0</v>
      </c>
      <c r="H39" s="1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1">
        <v>0</v>
      </c>
      <c r="O39" s="4">
        <v>1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2</v>
      </c>
      <c r="U39" s="4">
        <v>0</v>
      </c>
      <c r="V39" s="63">
        <f t="shared" si="1"/>
        <v>2</v>
      </c>
    </row>
    <row r="40" spans="1:23">
      <c r="A40" s="11">
        <v>40699</v>
      </c>
      <c r="B40">
        <v>0.67</v>
      </c>
      <c r="C40">
        <v>0.33</v>
      </c>
      <c r="D40">
        <v>0</v>
      </c>
      <c r="E40">
        <v>0</v>
      </c>
      <c r="F40">
        <v>0</v>
      </c>
      <c r="G40">
        <v>0</v>
      </c>
      <c r="H40" s="1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1">
        <v>0</v>
      </c>
      <c r="O40" s="4">
        <v>1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2</v>
      </c>
      <c r="U40" s="4">
        <v>0</v>
      </c>
      <c r="V40" s="63">
        <f t="shared" si="1"/>
        <v>2</v>
      </c>
    </row>
    <row r="41" spans="1:23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63">
        <f t="shared" si="0"/>
        <v>0</v>
      </c>
      <c r="U41" s="4">
        <v>0</v>
      </c>
      <c r="V41" s="63">
        <f t="shared" si="1"/>
        <v>0</v>
      </c>
    </row>
    <row r="42" spans="1:23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3">
        <f t="shared" si="0"/>
        <v>0</v>
      </c>
      <c r="U42" s="4">
        <v>0</v>
      </c>
      <c r="V42" s="63">
        <f t="shared" si="1"/>
        <v>0</v>
      </c>
    </row>
    <row r="43" spans="1:23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3">
        <f t="shared" si="0"/>
        <v>0</v>
      </c>
      <c r="U43" s="4">
        <v>0</v>
      </c>
      <c r="V43" s="63">
        <f t="shared" si="1"/>
        <v>0</v>
      </c>
    </row>
    <row r="44" spans="1:23">
      <c r="A44" s="11">
        <v>40703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63">
        <f t="shared" si="0"/>
        <v>0</v>
      </c>
      <c r="U44" s="4">
        <v>0</v>
      </c>
      <c r="V44" s="63">
        <f t="shared" si="1"/>
        <v>0</v>
      </c>
    </row>
    <row r="45" spans="1:23">
      <c r="A45" s="11">
        <v>40704</v>
      </c>
      <c r="B45">
        <v>0</v>
      </c>
      <c r="C45">
        <v>0.33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3">
        <f t="shared" si="0"/>
        <v>0.33</v>
      </c>
      <c r="U45" s="4">
        <v>0.33</v>
      </c>
      <c r="V45" s="63">
        <f t="shared" si="1"/>
        <v>0.66</v>
      </c>
    </row>
    <row r="46" spans="1:23">
      <c r="A46" s="11">
        <v>40705</v>
      </c>
      <c r="B46">
        <v>0</v>
      </c>
      <c r="C46">
        <v>0.33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3">
        <f t="shared" si="0"/>
        <v>0.33</v>
      </c>
      <c r="U46" s="4">
        <v>0.33</v>
      </c>
      <c r="V46" s="63">
        <f t="shared" si="1"/>
        <v>0.66</v>
      </c>
    </row>
    <row r="47" spans="1:23">
      <c r="A47" s="11">
        <v>40706</v>
      </c>
      <c r="B47">
        <v>0</v>
      </c>
      <c r="C47">
        <v>0.33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3">
        <f t="shared" si="0"/>
        <v>0.33</v>
      </c>
      <c r="U47" s="4">
        <v>0.33</v>
      </c>
      <c r="V47" s="63">
        <f t="shared" si="1"/>
        <v>0.66</v>
      </c>
    </row>
    <row r="48" spans="1:23">
      <c r="A48" s="11">
        <v>40707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3">
        <f t="shared" si="0"/>
        <v>1</v>
      </c>
      <c r="U48" s="4">
        <v>0</v>
      </c>
      <c r="V48" s="63">
        <f t="shared" si="1"/>
        <v>1</v>
      </c>
    </row>
    <row r="49" spans="1:22">
      <c r="A49" s="11">
        <v>40708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3">
        <f t="shared" si="0"/>
        <v>0</v>
      </c>
      <c r="U49" s="4">
        <v>0</v>
      </c>
      <c r="V49" s="63">
        <f t="shared" si="1"/>
        <v>0</v>
      </c>
    </row>
    <row r="50" spans="1:22">
      <c r="A50" s="11">
        <v>40709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63">
        <f t="shared" si="0"/>
        <v>0</v>
      </c>
      <c r="U50" s="4">
        <v>0</v>
      </c>
      <c r="V50" s="63">
        <f t="shared" si="1"/>
        <v>0</v>
      </c>
    </row>
    <row r="51" spans="1:22">
      <c r="A51" s="11">
        <v>40710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63">
        <f t="shared" si="0"/>
        <v>1</v>
      </c>
      <c r="U51" s="4">
        <v>1</v>
      </c>
      <c r="V51" s="63">
        <f t="shared" si="1"/>
        <v>2</v>
      </c>
    </row>
    <row r="52" spans="1:22">
      <c r="A52" s="11">
        <v>40711</v>
      </c>
      <c r="B52">
        <v>1</v>
      </c>
      <c r="C52">
        <v>0.67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0.33</v>
      </c>
      <c r="N52">
        <v>0</v>
      </c>
      <c r="O52">
        <v>0.66</v>
      </c>
      <c r="P52">
        <v>0</v>
      </c>
      <c r="Q52">
        <v>0</v>
      </c>
      <c r="R52">
        <v>0</v>
      </c>
      <c r="S52" s="1">
        <v>0</v>
      </c>
      <c r="T52" s="63">
        <f t="shared" si="0"/>
        <v>2.66</v>
      </c>
      <c r="U52" s="4">
        <v>0</v>
      </c>
      <c r="V52" s="63">
        <f t="shared" si="1"/>
        <v>2.66</v>
      </c>
    </row>
    <row r="53" spans="1:22">
      <c r="A53" s="11">
        <v>40712</v>
      </c>
      <c r="B53">
        <v>1</v>
      </c>
      <c r="C53">
        <v>0.67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0.33</v>
      </c>
      <c r="N53">
        <v>0</v>
      </c>
      <c r="O53">
        <v>0.66</v>
      </c>
      <c r="P53">
        <v>0</v>
      </c>
      <c r="Q53">
        <v>0</v>
      </c>
      <c r="R53">
        <v>0</v>
      </c>
      <c r="S53" s="1">
        <v>0</v>
      </c>
      <c r="T53" s="63">
        <f t="shared" si="0"/>
        <v>2.66</v>
      </c>
      <c r="U53" s="4">
        <v>0</v>
      </c>
      <c r="V53" s="63">
        <f t="shared" si="1"/>
        <v>2.66</v>
      </c>
    </row>
    <row r="54" spans="1:22">
      <c r="A54" s="11">
        <v>40713</v>
      </c>
      <c r="B54">
        <v>1</v>
      </c>
      <c r="C54">
        <v>0.67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0.33</v>
      </c>
      <c r="N54">
        <v>0</v>
      </c>
      <c r="O54">
        <v>0.66</v>
      </c>
      <c r="P54">
        <v>0</v>
      </c>
      <c r="Q54">
        <v>0</v>
      </c>
      <c r="R54">
        <v>0</v>
      </c>
      <c r="S54" s="1">
        <v>0</v>
      </c>
      <c r="T54" s="63">
        <f t="shared" si="0"/>
        <v>2.66</v>
      </c>
      <c r="U54" s="4">
        <v>0</v>
      </c>
      <c r="V54" s="63">
        <f t="shared" si="1"/>
        <v>2.66</v>
      </c>
    </row>
    <row r="55" spans="1:22">
      <c r="A55" s="11">
        <v>40714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3">
        <f t="shared" si="0"/>
        <v>0</v>
      </c>
      <c r="U55" s="4">
        <v>0</v>
      </c>
      <c r="V55" s="63">
        <f t="shared" si="1"/>
        <v>0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0</v>
      </c>
      <c r="U56" s="4">
        <v>0</v>
      </c>
      <c r="V56" s="63">
        <f t="shared" si="1"/>
        <v>0</v>
      </c>
    </row>
    <row r="57" spans="1:22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f t="shared" si="0"/>
        <v>0</v>
      </c>
      <c r="U57" s="4">
        <v>0</v>
      </c>
      <c r="V57" s="63">
        <f t="shared" si="1"/>
        <v>0</v>
      </c>
    </row>
    <row r="58" spans="1:22">
      <c r="A58" s="11">
        <v>40717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3">
        <f t="shared" si="0"/>
        <v>0</v>
      </c>
      <c r="U58" s="4">
        <v>0</v>
      </c>
      <c r="V58" s="63">
        <f t="shared" si="1"/>
        <v>0</v>
      </c>
    </row>
    <row r="59" spans="1:22">
      <c r="A59" s="11">
        <v>40718</v>
      </c>
      <c r="B59">
        <v>1.33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0.33</v>
      </c>
      <c r="J59">
        <v>0</v>
      </c>
      <c r="K59">
        <v>0</v>
      </c>
      <c r="L59">
        <v>1</v>
      </c>
      <c r="M59">
        <v>0</v>
      </c>
      <c r="N59">
        <v>0</v>
      </c>
      <c r="O59">
        <v>0.67</v>
      </c>
      <c r="P59">
        <v>0</v>
      </c>
      <c r="Q59">
        <v>0</v>
      </c>
      <c r="R59">
        <v>0.67</v>
      </c>
      <c r="S59">
        <v>0</v>
      </c>
      <c r="T59" s="63">
        <f t="shared" si="0"/>
        <v>4</v>
      </c>
      <c r="U59" s="4">
        <v>2</v>
      </c>
      <c r="V59" s="63">
        <f t="shared" si="1"/>
        <v>6</v>
      </c>
    </row>
    <row r="60" spans="1:22">
      <c r="A60" s="11">
        <v>40719</v>
      </c>
      <c r="B60">
        <v>1.33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0.33</v>
      </c>
      <c r="J60">
        <v>0</v>
      </c>
      <c r="K60">
        <v>0</v>
      </c>
      <c r="L60">
        <v>1</v>
      </c>
      <c r="M60">
        <v>0</v>
      </c>
      <c r="N60">
        <v>0</v>
      </c>
      <c r="O60">
        <v>0.67</v>
      </c>
      <c r="P60">
        <v>0</v>
      </c>
      <c r="Q60">
        <v>0</v>
      </c>
      <c r="R60">
        <v>0.67</v>
      </c>
      <c r="S60">
        <v>0</v>
      </c>
      <c r="T60" s="63">
        <f t="shared" si="0"/>
        <v>4</v>
      </c>
      <c r="U60" s="4">
        <v>2</v>
      </c>
      <c r="V60" s="63">
        <f t="shared" si="1"/>
        <v>6</v>
      </c>
    </row>
    <row r="61" spans="1:22">
      <c r="A61" s="11">
        <v>40720</v>
      </c>
      <c r="B61">
        <v>1.33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0.33</v>
      </c>
      <c r="J61">
        <v>0</v>
      </c>
      <c r="K61">
        <v>0</v>
      </c>
      <c r="L61">
        <v>1</v>
      </c>
      <c r="M61">
        <v>0</v>
      </c>
      <c r="N61">
        <v>0</v>
      </c>
      <c r="O61">
        <v>0.67</v>
      </c>
      <c r="P61">
        <v>0</v>
      </c>
      <c r="Q61">
        <v>0</v>
      </c>
      <c r="R61">
        <v>0.67</v>
      </c>
      <c r="S61">
        <v>0</v>
      </c>
      <c r="T61" s="63">
        <f t="shared" si="0"/>
        <v>4</v>
      </c>
      <c r="U61" s="4">
        <v>2</v>
      </c>
      <c r="V61" s="63">
        <f t="shared" si="1"/>
        <v>6</v>
      </c>
    </row>
    <row r="62" spans="1:22">
      <c r="A62" s="11">
        <v>40721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3">
        <f t="shared" si="0"/>
        <v>0</v>
      </c>
      <c r="U62" s="4">
        <v>0</v>
      </c>
      <c r="V62" s="63">
        <f t="shared" si="1"/>
        <v>0</v>
      </c>
    </row>
    <row r="63" spans="1:22">
      <c r="A63" s="11">
        <v>40722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63">
        <f t="shared" si="0"/>
        <v>0</v>
      </c>
      <c r="U63" s="4">
        <v>0</v>
      </c>
      <c r="V63" s="63">
        <f t="shared" si="1"/>
        <v>0</v>
      </c>
    </row>
    <row r="64" spans="1:22">
      <c r="A64" s="11">
        <v>40723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3">
        <f t="shared" si="0"/>
        <v>0</v>
      </c>
      <c r="U64" s="4">
        <v>0</v>
      </c>
      <c r="V64" s="63">
        <f t="shared" si="1"/>
        <v>0</v>
      </c>
    </row>
    <row r="65" spans="1:22">
      <c r="A65" s="11">
        <v>40724</v>
      </c>
      <c r="B65">
        <v>11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3">
        <f t="shared" si="0"/>
        <v>12</v>
      </c>
      <c r="U65" s="4">
        <v>0</v>
      </c>
      <c r="V65" s="63">
        <f t="shared" si="1"/>
        <v>12</v>
      </c>
    </row>
    <row r="66" spans="1:22">
      <c r="A66" s="11">
        <v>40725</v>
      </c>
      <c r="B66">
        <v>4</v>
      </c>
      <c r="C66">
        <v>4.25</v>
      </c>
      <c r="D66">
        <v>0</v>
      </c>
      <c r="E66">
        <v>0.25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3">
        <f t="shared" si="0"/>
        <v>8.5</v>
      </c>
      <c r="U66" s="4">
        <v>1</v>
      </c>
      <c r="V66" s="63">
        <f t="shared" si="1"/>
        <v>9.5</v>
      </c>
    </row>
    <row r="67" spans="1:22">
      <c r="A67" s="11">
        <v>40726</v>
      </c>
      <c r="B67">
        <v>4</v>
      </c>
      <c r="C67">
        <v>4.25</v>
      </c>
      <c r="D67">
        <v>0</v>
      </c>
      <c r="E67">
        <v>0.25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3">
        <f t="shared" si="0"/>
        <v>8.5</v>
      </c>
      <c r="U67" s="4">
        <v>1</v>
      </c>
      <c r="V67" s="63">
        <f t="shared" si="1"/>
        <v>9.5</v>
      </c>
    </row>
    <row r="68" spans="1:22">
      <c r="A68" s="11">
        <v>40727</v>
      </c>
      <c r="B68">
        <v>4</v>
      </c>
      <c r="C68">
        <v>4.25</v>
      </c>
      <c r="D68">
        <v>0</v>
      </c>
      <c r="E68">
        <v>0.25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3">
        <f t="shared" si="0"/>
        <v>8.5</v>
      </c>
      <c r="U68" s="4">
        <v>1</v>
      </c>
      <c r="V68" s="63">
        <f t="shared" si="1"/>
        <v>9.5</v>
      </c>
    </row>
    <row r="69" spans="1:22">
      <c r="A69" s="11">
        <v>40728</v>
      </c>
      <c r="B69">
        <v>4</v>
      </c>
      <c r="C69">
        <v>4.25</v>
      </c>
      <c r="D69">
        <v>0</v>
      </c>
      <c r="E69">
        <v>0.25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3">
        <f t="shared" si="0"/>
        <v>8.5</v>
      </c>
      <c r="U69" s="4">
        <v>1</v>
      </c>
      <c r="V69" s="63">
        <f t="shared" si="1"/>
        <v>9.5</v>
      </c>
    </row>
    <row r="70" spans="1:22">
      <c r="A70" s="11">
        <v>40729</v>
      </c>
      <c r="B70">
        <v>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3">
        <f t="shared" si="0"/>
        <v>4</v>
      </c>
      <c r="U70" s="4">
        <v>0</v>
      </c>
      <c r="V70" s="63">
        <f t="shared" si="1"/>
        <v>4</v>
      </c>
    </row>
    <row r="71" spans="1:22">
      <c r="A71" s="11">
        <v>40730</v>
      </c>
      <c r="B71">
        <v>10</v>
      </c>
      <c r="C71">
        <v>3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 s="63">
        <f t="shared" si="0"/>
        <v>15</v>
      </c>
      <c r="U71" s="4">
        <v>4</v>
      </c>
      <c r="V71" s="63">
        <f t="shared" si="1"/>
        <v>19</v>
      </c>
    </row>
    <row r="72" spans="1:22">
      <c r="A72" s="11">
        <v>40731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3">
        <f t="shared" si="0"/>
        <v>2</v>
      </c>
      <c r="U72" s="4">
        <v>0</v>
      </c>
      <c r="V72" s="63">
        <f t="shared" si="1"/>
        <v>2</v>
      </c>
    </row>
    <row r="73" spans="1:22">
      <c r="A73" s="11">
        <v>40732</v>
      </c>
      <c r="B73">
        <v>1.66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63">
        <f t="shared" ref="T73:T136" si="2">SUM(B73:S73)</f>
        <v>1.66</v>
      </c>
      <c r="U73" s="4">
        <v>0</v>
      </c>
      <c r="V73" s="63">
        <f t="shared" si="1"/>
        <v>1.66</v>
      </c>
    </row>
    <row r="74" spans="1:22">
      <c r="A74" s="11">
        <v>40733</v>
      </c>
      <c r="B74">
        <v>1.66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3">
        <f t="shared" si="2"/>
        <v>1.66</v>
      </c>
      <c r="U74" s="4">
        <v>0</v>
      </c>
      <c r="V74" s="63">
        <f t="shared" ref="V74:V137" si="3">SUM(T74:U74)</f>
        <v>1.66</v>
      </c>
    </row>
    <row r="75" spans="1:22">
      <c r="A75" s="11">
        <v>40734</v>
      </c>
      <c r="B75">
        <v>1.66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63">
        <f t="shared" si="2"/>
        <v>1.66</v>
      </c>
      <c r="U75" s="4">
        <v>0</v>
      </c>
      <c r="V75" s="63">
        <f t="shared" si="3"/>
        <v>1.66</v>
      </c>
    </row>
    <row r="76" spans="1:22">
      <c r="A76" s="11">
        <v>40735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63">
        <f t="shared" si="2"/>
        <v>1</v>
      </c>
      <c r="U76" s="4">
        <v>0</v>
      </c>
      <c r="V76" s="63">
        <f t="shared" si="3"/>
        <v>1</v>
      </c>
    </row>
    <row r="77" spans="1:22">
      <c r="A77" s="11">
        <v>40736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 s="63">
        <f t="shared" si="2"/>
        <v>1</v>
      </c>
      <c r="U77" s="4">
        <v>0</v>
      </c>
      <c r="V77" s="63">
        <f t="shared" si="3"/>
        <v>1</v>
      </c>
    </row>
    <row r="78" spans="1:22">
      <c r="A78" s="11">
        <v>40737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63">
        <f t="shared" si="2"/>
        <v>1</v>
      </c>
      <c r="U78" s="4">
        <v>0</v>
      </c>
      <c r="V78" s="63">
        <f t="shared" si="3"/>
        <v>1</v>
      </c>
    </row>
    <row r="79" spans="1:22">
      <c r="A79" s="11">
        <v>40738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3">
        <f t="shared" si="2"/>
        <v>1</v>
      </c>
      <c r="U79" s="4">
        <v>0</v>
      </c>
      <c r="V79" s="63">
        <f t="shared" si="3"/>
        <v>1</v>
      </c>
    </row>
    <row r="80" spans="1:22">
      <c r="A80" s="11">
        <v>40739</v>
      </c>
      <c r="B80">
        <v>0.33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3">
        <f t="shared" si="2"/>
        <v>0.33</v>
      </c>
      <c r="U80" s="4">
        <v>0</v>
      </c>
      <c r="V80" s="63">
        <f t="shared" si="3"/>
        <v>0.33</v>
      </c>
    </row>
    <row r="81" spans="1:22">
      <c r="A81" s="11">
        <v>40740</v>
      </c>
      <c r="B81">
        <v>0.33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3">
        <f t="shared" si="2"/>
        <v>0.33</v>
      </c>
      <c r="U81" s="4">
        <v>0</v>
      </c>
      <c r="V81" s="63">
        <f t="shared" si="3"/>
        <v>0.33</v>
      </c>
    </row>
    <row r="82" spans="1:22">
      <c r="A82" s="11">
        <v>40741</v>
      </c>
      <c r="B82">
        <v>0.33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3">
        <f t="shared" si="2"/>
        <v>0.33</v>
      </c>
      <c r="U82" s="4">
        <v>0</v>
      </c>
      <c r="V82" s="63">
        <f t="shared" si="3"/>
        <v>0.33</v>
      </c>
    </row>
    <row r="83" spans="1:22">
      <c r="A83" s="11">
        <v>40742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63">
        <f t="shared" si="2"/>
        <v>1</v>
      </c>
      <c r="U83" s="4">
        <v>0</v>
      </c>
      <c r="V83" s="63">
        <f t="shared" si="3"/>
        <v>1</v>
      </c>
    </row>
    <row r="84" spans="1:22">
      <c r="A84" s="11">
        <v>40743</v>
      </c>
      <c r="B84">
        <v>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63">
        <f t="shared" si="2"/>
        <v>3</v>
      </c>
      <c r="U84" s="4">
        <v>0</v>
      </c>
      <c r="V84" s="63">
        <f t="shared" si="3"/>
        <v>3</v>
      </c>
    </row>
    <row r="85" spans="1:22">
      <c r="A85" s="11">
        <v>40744</v>
      </c>
      <c r="B85">
        <v>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63">
        <f t="shared" si="2"/>
        <v>7</v>
      </c>
      <c r="U85" s="4">
        <v>1</v>
      </c>
      <c r="V85" s="63">
        <f t="shared" si="3"/>
        <v>8</v>
      </c>
    </row>
    <row r="86" spans="1:22">
      <c r="A86" s="11">
        <v>40745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3">
        <f t="shared" si="2"/>
        <v>2</v>
      </c>
      <c r="U86" s="4">
        <v>0</v>
      </c>
      <c r="V86" s="63">
        <f t="shared" si="3"/>
        <v>2</v>
      </c>
    </row>
    <row r="87" spans="1:22">
      <c r="A87" s="11">
        <v>40746</v>
      </c>
      <c r="B87" t="s">
        <v>31</v>
      </c>
      <c r="C87" t="s">
        <v>31</v>
      </c>
      <c r="D87" t="s">
        <v>31</v>
      </c>
      <c r="E87" t="s">
        <v>31</v>
      </c>
      <c r="F87" t="s">
        <v>31</v>
      </c>
      <c r="G87" t="s">
        <v>31</v>
      </c>
      <c r="H87" t="s">
        <v>31</v>
      </c>
      <c r="I87" t="s">
        <v>31</v>
      </c>
      <c r="J87" t="s">
        <v>31</v>
      </c>
      <c r="K87" t="s">
        <v>31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T87" s="63">
        <f t="shared" si="2"/>
        <v>0</v>
      </c>
      <c r="U87" s="4">
        <v>0</v>
      </c>
      <c r="V87" s="63">
        <f t="shared" si="3"/>
        <v>0</v>
      </c>
    </row>
    <row r="88" spans="1:22">
      <c r="A88" s="11">
        <v>40747</v>
      </c>
      <c r="B88" t="s">
        <v>31</v>
      </c>
      <c r="C88" t="s">
        <v>31</v>
      </c>
      <c r="D88" t="s">
        <v>31</v>
      </c>
      <c r="E88" t="s">
        <v>31</v>
      </c>
      <c r="F88" t="s">
        <v>31</v>
      </c>
      <c r="G88" t="s">
        <v>31</v>
      </c>
      <c r="H88" t="s">
        <v>31</v>
      </c>
      <c r="I88" t="s">
        <v>31</v>
      </c>
      <c r="J88" t="s">
        <v>31</v>
      </c>
      <c r="K88" t="s">
        <v>31</v>
      </c>
      <c r="L88" t="s">
        <v>31</v>
      </c>
      <c r="M88" t="s">
        <v>31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T88" s="63">
        <f t="shared" si="2"/>
        <v>0</v>
      </c>
      <c r="U88" s="4">
        <v>0</v>
      </c>
      <c r="V88" s="63">
        <f t="shared" si="3"/>
        <v>0</v>
      </c>
    </row>
    <row r="89" spans="1:22">
      <c r="A89" s="11">
        <v>40748</v>
      </c>
      <c r="B89" t="s">
        <v>31</v>
      </c>
      <c r="C89" t="s">
        <v>31</v>
      </c>
      <c r="D89" t="s">
        <v>31</v>
      </c>
      <c r="E89" t="s">
        <v>31</v>
      </c>
      <c r="F89" t="s">
        <v>31</v>
      </c>
      <c r="G89" t="s">
        <v>31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 s="63">
        <f t="shared" si="2"/>
        <v>0</v>
      </c>
      <c r="U89" s="4">
        <v>0</v>
      </c>
      <c r="V89" s="63">
        <f t="shared" si="3"/>
        <v>0</v>
      </c>
    </row>
    <row r="90" spans="1:22">
      <c r="A90" s="11">
        <v>40749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3">
        <f t="shared" si="2"/>
        <v>0</v>
      </c>
      <c r="U90" s="4">
        <v>0</v>
      </c>
      <c r="V90" s="63">
        <f t="shared" si="3"/>
        <v>0</v>
      </c>
    </row>
    <row r="91" spans="1:22">
      <c r="A91" s="11">
        <v>40750</v>
      </c>
      <c r="B91">
        <v>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3">
        <f t="shared" si="2"/>
        <v>7</v>
      </c>
      <c r="U91" s="4">
        <v>1</v>
      </c>
      <c r="V91" s="63">
        <f t="shared" si="3"/>
        <v>8</v>
      </c>
    </row>
    <row r="92" spans="1:22">
      <c r="A92" s="11">
        <v>40751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3">
        <f t="shared" si="2"/>
        <v>1</v>
      </c>
      <c r="U92" s="4">
        <v>0</v>
      </c>
      <c r="V92" s="63">
        <f t="shared" si="3"/>
        <v>1</v>
      </c>
    </row>
    <row r="93" spans="1:22">
      <c r="A93" s="11">
        <v>40752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3">
        <f t="shared" si="2"/>
        <v>0</v>
      </c>
      <c r="U93" s="4">
        <v>0</v>
      </c>
      <c r="V93" s="63">
        <f t="shared" si="3"/>
        <v>0</v>
      </c>
    </row>
    <row r="94" spans="1:22">
      <c r="A94" s="11">
        <v>40753</v>
      </c>
      <c r="B94">
        <v>0.66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3">
        <f t="shared" si="2"/>
        <v>0.66</v>
      </c>
      <c r="U94" s="4">
        <v>0</v>
      </c>
      <c r="V94" s="63">
        <f t="shared" si="3"/>
        <v>0.66</v>
      </c>
    </row>
    <row r="95" spans="1:22">
      <c r="A95" s="11">
        <v>40754</v>
      </c>
      <c r="B95">
        <v>0.66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3">
        <f t="shared" si="2"/>
        <v>0.66</v>
      </c>
      <c r="U95" s="4">
        <v>0</v>
      </c>
      <c r="V95" s="63">
        <f t="shared" si="3"/>
        <v>0.66</v>
      </c>
    </row>
    <row r="96" spans="1:22">
      <c r="A96" s="11">
        <v>40755</v>
      </c>
      <c r="B96">
        <v>0.66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3">
        <f t="shared" si="2"/>
        <v>0.66</v>
      </c>
      <c r="U96" s="4">
        <v>0</v>
      </c>
      <c r="V96" s="63">
        <f t="shared" si="3"/>
        <v>0.66</v>
      </c>
    </row>
    <row r="97" spans="1:22">
      <c r="A97" s="11">
        <v>40756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3">
        <f t="shared" si="2"/>
        <v>1</v>
      </c>
      <c r="U97" s="4">
        <v>0</v>
      </c>
      <c r="V97" s="63">
        <f t="shared" si="3"/>
        <v>1</v>
      </c>
    </row>
    <row r="98" spans="1:22">
      <c r="A98" s="11">
        <v>40757</v>
      </c>
      <c r="B98">
        <v>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3">
        <f t="shared" si="2"/>
        <v>2</v>
      </c>
      <c r="U98" s="4">
        <v>0</v>
      </c>
      <c r="V98" s="63">
        <f t="shared" si="3"/>
        <v>2</v>
      </c>
    </row>
    <row r="99" spans="1:22">
      <c r="A99" s="11">
        <v>40758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3">
        <f t="shared" si="2"/>
        <v>2</v>
      </c>
      <c r="U99" s="4">
        <v>0</v>
      </c>
      <c r="V99" s="63">
        <f t="shared" si="3"/>
        <v>2</v>
      </c>
    </row>
    <row r="100" spans="1:22">
      <c r="A100" s="11">
        <v>40759</v>
      </c>
      <c r="B100">
        <v>6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2"/>
        <v>6</v>
      </c>
      <c r="U100" s="4">
        <v>0</v>
      </c>
      <c r="V100" s="63">
        <f t="shared" si="3"/>
        <v>6</v>
      </c>
    </row>
    <row r="101" spans="1:22">
      <c r="A101" s="11">
        <v>40760</v>
      </c>
      <c r="B101">
        <v>1.33</v>
      </c>
      <c r="C101">
        <v>0</v>
      </c>
      <c r="D101">
        <v>0</v>
      </c>
      <c r="E101">
        <v>0</v>
      </c>
      <c r="F101">
        <v>0</v>
      </c>
      <c r="G101">
        <v>0</v>
      </c>
      <c r="H101" s="4">
        <v>0</v>
      </c>
      <c r="I101" s="4">
        <v>0.66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63">
        <f t="shared" si="2"/>
        <v>1.9900000000000002</v>
      </c>
      <c r="U101" s="4">
        <v>0.33</v>
      </c>
      <c r="V101" s="63">
        <f t="shared" si="3"/>
        <v>2.3200000000000003</v>
      </c>
    </row>
    <row r="102" spans="1:22">
      <c r="A102" s="11">
        <v>40761</v>
      </c>
      <c r="B102">
        <v>1.33</v>
      </c>
      <c r="C102">
        <v>0</v>
      </c>
      <c r="D102">
        <v>0</v>
      </c>
      <c r="E102">
        <v>0</v>
      </c>
      <c r="F102">
        <v>0</v>
      </c>
      <c r="G102">
        <v>0</v>
      </c>
      <c r="H102" s="4">
        <v>0</v>
      </c>
      <c r="I102" s="4">
        <v>0.66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63">
        <f t="shared" si="2"/>
        <v>1.9900000000000002</v>
      </c>
      <c r="U102" s="4">
        <v>0.33</v>
      </c>
      <c r="V102" s="63">
        <f t="shared" si="3"/>
        <v>2.3200000000000003</v>
      </c>
    </row>
    <row r="103" spans="1:22">
      <c r="A103" s="11">
        <v>40762</v>
      </c>
      <c r="B103">
        <v>1.33</v>
      </c>
      <c r="C103">
        <v>0</v>
      </c>
      <c r="D103">
        <v>0</v>
      </c>
      <c r="E103">
        <v>0</v>
      </c>
      <c r="F103">
        <v>0</v>
      </c>
      <c r="G103">
        <v>0</v>
      </c>
      <c r="H103" s="4">
        <v>0</v>
      </c>
      <c r="I103" s="4">
        <v>0.66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63">
        <f t="shared" si="2"/>
        <v>1.9900000000000002</v>
      </c>
      <c r="U103" s="4">
        <v>0.33</v>
      </c>
      <c r="V103" s="63">
        <f t="shared" si="3"/>
        <v>2.3200000000000003</v>
      </c>
    </row>
    <row r="104" spans="1:22">
      <c r="A104" s="11">
        <v>40763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2"/>
        <v>1</v>
      </c>
      <c r="U104" s="4">
        <v>1</v>
      </c>
      <c r="V104" s="63">
        <f t="shared" si="3"/>
        <v>2</v>
      </c>
    </row>
    <row r="105" spans="1:22">
      <c r="A105" s="11">
        <v>40764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2"/>
        <v>0</v>
      </c>
      <c r="U105" s="4">
        <v>0</v>
      </c>
      <c r="V105" s="63">
        <f t="shared" si="3"/>
        <v>0</v>
      </c>
    </row>
    <row r="106" spans="1:22">
      <c r="A106" s="11">
        <v>40765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63">
        <f t="shared" si="2"/>
        <v>1</v>
      </c>
      <c r="U106" s="4">
        <v>0</v>
      </c>
      <c r="V106" s="63">
        <f t="shared" si="3"/>
        <v>1</v>
      </c>
    </row>
    <row r="107" spans="1:22">
      <c r="A107" s="11">
        <v>40766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3">
        <f t="shared" si="2"/>
        <v>0</v>
      </c>
      <c r="U107" s="4">
        <v>0</v>
      </c>
      <c r="V107" s="63">
        <f t="shared" si="3"/>
        <v>0</v>
      </c>
    </row>
    <row r="108" spans="1:22">
      <c r="A108" s="11">
        <v>40767</v>
      </c>
      <c r="B108">
        <v>0.33</v>
      </c>
      <c r="C108">
        <v>0</v>
      </c>
      <c r="D108">
        <v>0</v>
      </c>
      <c r="E108">
        <v>0</v>
      </c>
      <c r="F108">
        <v>0</v>
      </c>
      <c r="G108">
        <v>0</v>
      </c>
      <c r="H108" s="1">
        <v>0</v>
      </c>
      <c r="I108" s="4">
        <v>0.33</v>
      </c>
      <c r="J108" s="4">
        <v>0</v>
      </c>
      <c r="K108" s="4">
        <v>0</v>
      </c>
      <c r="L108" s="4">
        <v>0</v>
      </c>
      <c r="M108" s="4">
        <v>0</v>
      </c>
      <c r="N108" s="1">
        <v>0</v>
      </c>
      <c r="O108" s="4">
        <v>0</v>
      </c>
      <c r="P108" s="4">
        <v>0</v>
      </c>
      <c r="Q108" s="1">
        <v>0</v>
      </c>
      <c r="R108" s="4">
        <v>0</v>
      </c>
      <c r="S108" s="1">
        <v>0</v>
      </c>
      <c r="T108" s="63">
        <f t="shared" si="2"/>
        <v>0.66</v>
      </c>
      <c r="U108" s="4">
        <v>0.33</v>
      </c>
      <c r="V108" s="63">
        <f t="shared" si="3"/>
        <v>0.99</v>
      </c>
    </row>
    <row r="109" spans="1:22">
      <c r="A109" s="11">
        <v>40768</v>
      </c>
      <c r="B109">
        <v>0.33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v>0</v>
      </c>
      <c r="I109" s="4">
        <v>0.33</v>
      </c>
      <c r="J109" s="4">
        <v>0</v>
      </c>
      <c r="K109" s="4">
        <v>0</v>
      </c>
      <c r="L109" s="4">
        <v>0</v>
      </c>
      <c r="M109" s="4">
        <v>0</v>
      </c>
      <c r="N109" s="1">
        <v>0</v>
      </c>
      <c r="O109" s="4">
        <v>0</v>
      </c>
      <c r="P109" s="4">
        <v>0</v>
      </c>
      <c r="Q109" s="1">
        <v>0</v>
      </c>
      <c r="R109" s="4">
        <v>0</v>
      </c>
      <c r="S109" s="1">
        <v>0</v>
      </c>
      <c r="T109" s="63">
        <f t="shared" si="2"/>
        <v>0.66</v>
      </c>
      <c r="U109" s="4">
        <v>0.33</v>
      </c>
      <c r="V109" s="63">
        <f t="shared" si="3"/>
        <v>0.99</v>
      </c>
    </row>
    <row r="110" spans="1:22">
      <c r="A110" s="11">
        <v>40769</v>
      </c>
      <c r="B110">
        <v>0.33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v>0</v>
      </c>
      <c r="I110" s="4">
        <v>0.33</v>
      </c>
      <c r="J110" s="4">
        <v>0</v>
      </c>
      <c r="K110" s="4">
        <v>0</v>
      </c>
      <c r="L110" s="4">
        <v>0</v>
      </c>
      <c r="M110" s="4">
        <v>0</v>
      </c>
      <c r="N110" s="1">
        <v>0</v>
      </c>
      <c r="O110" s="4">
        <v>0</v>
      </c>
      <c r="P110" s="4">
        <v>0</v>
      </c>
      <c r="Q110" s="1">
        <v>0</v>
      </c>
      <c r="R110" s="4">
        <v>0</v>
      </c>
      <c r="S110" s="1">
        <v>0</v>
      </c>
      <c r="T110" s="63">
        <f t="shared" si="2"/>
        <v>0.66</v>
      </c>
      <c r="U110" s="4">
        <v>0.33</v>
      </c>
      <c r="V110" s="63">
        <f t="shared" si="3"/>
        <v>0.99</v>
      </c>
    </row>
    <row r="111" spans="1:22">
      <c r="A111" s="11">
        <v>40770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 s="1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1">
        <v>0</v>
      </c>
      <c r="O111" s="4">
        <v>0</v>
      </c>
      <c r="P111" s="4">
        <v>0</v>
      </c>
      <c r="Q111" s="1">
        <v>0</v>
      </c>
      <c r="R111" s="4">
        <v>0</v>
      </c>
      <c r="S111" s="1">
        <v>0</v>
      </c>
      <c r="T111" s="63">
        <f t="shared" si="2"/>
        <v>0</v>
      </c>
      <c r="U111" s="4">
        <v>0</v>
      </c>
      <c r="V111" s="63">
        <f t="shared" si="3"/>
        <v>0</v>
      </c>
    </row>
    <row r="112" spans="1:22">
      <c r="A112" s="11">
        <v>40771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 t="shared" si="2"/>
        <v>0</v>
      </c>
      <c r="U112" s="4">
        <v>0</v>
      </c>
      <c r="V112" s="63">
        <f t="shared" si="3"/>
        <v>0</v>
      </c>
    </row>
    <row r="113" spans="1:23">
      <c r="A113" s="11">
        <v>40772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2"/>
        <v>1</v>
      </c>
      <c r="U113" s="4">
        <v>0</v>
      </c>
      <c r="V113" s="63">
        <f t="shared" si="3"/>
        <v>1</v>
      </c>
    </row>
    <row r="114" spans="1:23">
      <c r="A114" s="11">
        <v>40773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 s="1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1">
        <v>0</v>
      </c>
      <c r="O114" s="4">
        <v>0</v>
      </c>
      <c r="P114" s="4">
        <v>0</v>
      </c>
      <c r="Q114" s="1">
        <v>0</v>
      </c>
      <c r="R114" s="4">
        <v>0</v>
      </c>
      <c r="S114" s="1">
        <v>0</v>
      </c>
      <c r="T114" s="63">
        <f t="shared" si="2"/>
        <v>0</v>
      </c>
      <c r="U114" s="4">
        <v>0</v>
      </c>
      <c r="V114" s="63">
        <f t="shared" si="3"/>
        <v>0</v>
      </c>
    </row>
    <row r="115" spans="1:23">
      <c r="A115" s="11">
        <v>40774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 s="4">
        <v>0</v>
      </c>
      <c r="I115" s="4">
        <v>0.33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63">
        <f t="shared" si="2"/>
        <v>1.33</v>
      </c>
      <c r="U115" s="4">
        <v>0</v>
      </c>
      <c r="V115" s="63">
        <f t="shared" si="3"/>
        <v>1.33</v>
      </c>
    </row>
    <row r="116" spans="1:23">
      <c r="A116" s="11">
        <v>40775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 s="4">
        <v>0</v>
      </c>
      <c r="I116" s="4">
        <v>0.33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63">
        <f t="shared" si="2"/>
        <v>1.33</v>
      </c>
      <c r="U116" s="4">
        <v>0</v>
      </c>
      <c r="V116" s="63">
        <f t="shared" si="3"/>
        <v>1.33</v>
      </c>
    </row>
    <row r="117" spans="1:23">
      <c r="A117" s="11">
        <v>40776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 s="4">
        <v>0</v>
      </c>
      <c r="I117" s="4">
        <v>0.33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63">
        <f t="shared" si="2"/>
        <v>1.33</v>
      </c>
      <c r="U117" s="4">
        <v>0</v>
      </c>
      <c r="V117" s="63">
        <f t="shared" si="3"/>
        <v>1.33</v>
      </c>
    </row>
    <row r="118" spans="1:23">
      <c r="A118" s="11">
        <v>40777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63">
        <f t="shared" si="2"/>
        <v>2</v>
      </c>
      <c r="U118" s="4">
        <v>0</v>
      </c>
      <c r="V118" s="63">
        <f t="shared" si="3"/>
        <v>2</v>
      </c>
    </row>
    <row r="119" spans="1:23">
      <c r="A119" s="11">
        <v>40778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1</v>
      </c>
      <c r="J119" s="4">
        <v>0</v>
      </c>
      <c r="K119" s="4">
        <v>0</v>
      </c>
      <c r="L119" s="4">
        <v>0</v>
      </c>
      <c r="M119" s="4">
        <v>0</v>
      </c>
      <c r="N119" s="1">
        <v>0</v>
      </c>
      <c r="O119" s="4">
        <v>4</v>
      </c>
      <c r="P119" s="4">
        <v>0</v>
      </c>
      <c r="Q119" s="1">
        <v>0</v>
      </c>
      <c r="R119" s="4">
        <v>0</v>
      </c>
      <c r="S119" s="1">
        <v>0</v>
      </c>
      <c r="T119" s="63">
        <f t="shared" si="2"/>
        <v>6</v>
      </c>
      <c r="U119" s="4">
        <v>0</v>
      </c>
      <c r="V119" s="63">
        <f t="shared" si="3"/>
        <v>6</v>
      </c>
    </row>
    <row r="120" spans="1:23">
      <c r="A120" s="11">
        <v>40779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63">
        <f t="shared" si="2"/>
        <v>0</v>
      </c>
      <c r="U120" s="4">
        <v>0</v>
      </c>
      <c r="V120" s="63">
        <f t="shared" si="3"/>
        <v>0</v>
      </c>
    </row>
    <row r="121" spans="1:23">
      <c r="A121" s="11">
        <v>40780</v>
      </c>
      <c r="B121" t="s">
        <v>31</v>
      </c>
      <c r="C121" t="s">
        <v>31</v>
      </c>
      <c r="D121" t="s">
        <v>31</v>
      </c>
      <c r="E121" t="s">
        <v>31</v>
      </c>
      <c r="F121" t="s">
        <v>31</v>
      </c>
      <c r="G121" t="s">
        <v>31</v>
      </c>
      <c r="H121" t="s">
        <v>31</v>
      </c>
      <c r="I121" t="s">
        <v>31</v>
      </c>
      <c r="J121" t="s">
        <v>31</v>
      </c>
      <c r="K121" t="s">
        <v>31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 s="63">
        <f t="shared" si="2"/>
        <v>0</v>
      </c>
      <c r="U121" s="4">
        <v>0</v>
      </c>
      <c r="V121" s="63">
        <f t="shared" si="3"/>
        <v>0</v>
      </c>
    </row>
    <row r="122" spans="1:23">
      <c r="A122" s="11">
        <v>40781</v>
      </c>
      <c r="B122">
        <v>0.33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3">
        <f t="shared" si="2"/>
        <v>0.33</v>
      </c>
      <c r="U122" s="4">
        <v>0</v>
      </c>
      <c r="V122" s="63">
        <f t="shared" si="3"/>
        <v>0.33</v>
      </c>
      <c r="W122" s="4" t="s">
        <v>30</v>
      </c>
    </row>
    <row r="123" spans="1:23">
      <c r="A123" s="11">
        <v>40782</v>
      </c>
      <c r="B123">
        <v>0.33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3">
        <f t="shared" si="2"/>
        <v>0.33</v>
      </c>
      <c r="U123" s="4">
        <v>0</v>
      </c>
      <c r="V123" s="63">
        <f t="shared" si="3"/>
        <v>0.33</v>
      </c>
    </row>
    <row r="124" spans="1:23">
      <c r="A124" s="11">
        <v>40783</v>
      </c>
      <c r="B124">
        <v>0.33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3">
        <f t="shared" si="2"/>
        <v>0.33</v>
      </c>
      <c r="U124" s="4">
        <v>0</v>
      </c>
      <c r="V124" s="63">
        <f t="shared" si="3"/>
        <v>0.33</v>
      </c>
    </row>
    <row r="125" spans="1:23">
      <c r="A125" s="11">
        <v>40784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3">
        <f t="shared" si="2"/>
        <v>0</v>
      </c>
      <c r="U125" s="4">
        <v>0</v>
      </c>
      <c r="V125" s="63">
        <f t="shared" si="3"/>
        <v>0</v>
      </c>
    </row>
    <row r="126" spans="1:23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3">
        <f t="shared" si="2"/>
        <v>0</v>
      </c>
      <c r="U126" s="4">
        <v>0</v>
      </c>
      <c r="V126" s="63">
        <f t="shared" si="3"/>
        <v>0</v>
      </c>
    </row>
    <row r="127" spans="1:23">
      <c r="A127" s="11">
        <v>40786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3">
        <f t="shared" si="2"/>
        <v>1</v>
      </c>
      <c r="U127" s="4">
        <v>0</v>
      </c>
      <c r="V127" s="63">
        <f t="shared" si="3"/>
        <v>1</v>
      </c>
    </row>
    <row r="128" spans="1:23">
      <c r="A128" s="11">
        <v>40787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3">
        <f t="shared" si="2"/>
        <v>0</v>
      </c>
      <c r="U128" s="4">
        <v>0</v>
      </c>
      <c r="V128" s="63">
        <f t="shared" si="3"/>
        <v>0</v>
      </c>
    </row>
    <row r="129" spans="1:2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3">
        <f t="shared" si="2"/>
        <v>0</v>
      </c>
      <c r="U129" s="4">
        <v>0</v>
      </c>
      <c r="V129" s="63">
        <f t="shared" si="3"/>
        <v>0</v>
      </c>
    </row>
    <row r="130" spans="1:2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3">
        <f t="shared" si="2"/>
        <v>0</v>
      </c>
      <c r="U130" s="4">
        <v>0</v>
      </c>
      <c r="V130" s="63">
        <f t="shared" si="3"/>
        <v>0</v>
      </c>
    </row>
    <row r="131" spans="1:2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3">
        <f t="shared" si="2"/>
        <v>0</v>
      </c>
      <c r="U131" s="4">
        <v>0</v>
      </c>
      <c r="V131" s="63">
        <f t="shared" si="3"/>
        <v>0</v>
      </c>
    </row>
    <row r="132" spans="1:22">
      <c r="A132" s="11">
        <v>40791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3">
        <f t="shared" si="2"/>
        <v>0</v>
      </c>
      <c r="U132" s="4">
        <v>0</v>
      </c>
      <c r="V132" s="63">
        <f t="shared" si="3"/>
        <v>0</v>
      </c>
    </row>
    <row r="133" spans="1:22">
      <c r="A133" s="11">
        <v>40792</v>
      </c>
      <c r="B133" t="s">
        <v>31</v>
      </c>
      <c r="C133" t="s">
        <v>31</v>
      </c>
      <c r="D133" t="s">
        <v>31</v>
      </c>
      <c r="E133" t="s">
        <v>31</v>
      </c>
      <c r="F133" t="s">
        <v>31</v>
      </c>
      <c r="G133" t="s">
        <v>31</v>
      </c>
      <c r="H133" t="s">
        <v>31</v>
      </c>
      <c r="I133" t="s">
        <v>31</v>
      </c>
      <c r="J133" t="s">
        <v>31</v>
      </c>
      <c r="K133" t="s">
        <v>31</v>
      </c>
      <c r="L133" t="s">
        <v>31</v>
      </c>
      <c r="M133" t="s">
        <v>31</v>
      </c>
      <c r="N133" t="s">
        <v>31</v>
      </c>
      <c r="O133" t="s">
        <v>31</v>
      </c>
      <c r="P133" t="s">
        <v>31</v>
      </c>
      <c r="Q133" t="s">
        <v>31</v>
      </c>
      <c r="R133" t="s">
        <v>31</v>
      </c>
      <c r="S133" t="s">
        <v>31</v>
      </c>
      <c r="T133" s="63">
        <f t="shared" si="2"/>
        <v>0</v>
      </c>
      <c r="U133" s="4">
        <v>0</v>
      </c>
      <c r="V133" s="63">
        <f t="shared" si="3"/>
        <v>0</v>
      </c>
    </row>
    <row r="134" spans="1:22">
      <c r="A134" s="11">
        <v>40793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3">
        <f t="shared" si="2"/>
        <v>0</v>
      </c>
      <c r="U134" s="4">
        <v>0</v>
      </c>
      <c r="V134" s="63">
        <f t="shared" si="3"/>
        <v>0</v>
      </c>
    </row>
    <row r="135" spans="1:22">
      <c r="A135" s="11">
        <v>40794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3">
        <f t="shared" si="2"/>
        <v>1</v>
      </c>
      <c r="U135" s="4">
        <v>0</v>
      </c>
      <c r="V135" s="63">
        <f t="shared" si="3"/>
        <v>1</v>
      </c>
    </row>
    <row r="136" spans="1:22">
      <c r="A136" s="11">
        <v>40795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3">
        <f t="shared" si="2"/>
        <v>0</v>
      </c>
      <c r="U136" s="4">
        <v>0</v>
      </c>
      <c r="V136" s="63">
        <f t="shared" si="3"/>
        <v>0</v>
      </c>
    </row>
    <row r="137" spans="1:22">
      <c r="A137" s="11">
        <v>40796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3">
        <f t="shared" ref="T137:T152" si="4">SUM(B137:S137)</f>
        <v>0</v>
      </c>
      <c r="U137" s="4">
        <v>0</v>
      </c>
      <c r="V137" s="63">
        <f t="shared" si="3"/>
        <v>0</v>
      </c>
    </row>
    <row r="138" spans="1:22">
      <c r="A138" s="11">
        <v>40797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3">
        <f t="shared" si="4"/>
        <v>0</v>
      </c>
      <c r="U138" s="4">
        <v>0</v>
      </c>
      <c r="V138" s="63">
        <f t="shared" ref="V138:V152" si="5">SUM(T138:U138)</f>
        <v>0</v>
      </c>
    </row>
    <row r="139" spans="1:22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3">
        <f t="shared" si="4"/>
        <v>0</v>
      </c>
      <c r="U139" s="4">
        <v>0</v>
      </c>
      <c r="V139" s="63">
        <f t="shared" si="5"/>
        <v>0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4"/>
        <v>0</v>
      </c>
      <c r="U140" s="4">
        <v>0</v>
      </c>
      <c r="V140" s="63">
        <f t="shared" si="5"/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3">
        <f t="shared" si="4"/>
        <v>0</v>
      </c>
      <c r="U141" s="4">
        <v>0</v>
      </c>
      <c r="V141" s="63">
        <f t="shared" si="5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3">
        <f t="shared" si="4"/>
        <v>0</v>
      </c>
      <c r="U142" s="4">
        <v>0</v>
      </c>
      <c r="V142" s="63">
        <f t="shared" si="5"/>
        <v>0</v>
      </c>
    </row>
    <row r="143" spans="1:22">
      <c r="A143" s="11">
        <v>40802</v>
      </c>
      <c r="B143"/>
      <c r="I143"/>
      <c r="O143"/>
      <c r="R143"/>
      <c r="T143" s="63">
        <f t="shared" si="4"/>
        <v>0</v>
      </c>
      <c r="U143" s="4">
        <v>0</v>
      </c>
      <c r="V143" s="63">
        <f t="shared" si="5"/>
        <v>0</v>
      </c>
    </row>
    <row r="144" spans="1:22">
      <c r="A144" s="11">
        <v>40803</v>
      </c>
      <c r="B144"/>
      <c r="H144" s="4"/>
      <c r="I144" s="4"/>
      <c r="J144" s="4"/>
      <c r="K144" s="4"/>
      <c r="L144" s="4"/>
      <c r="M144" s="4"/>
      <c r="N144" s="12"/>
      <c r="O144" s="4"/>
      <c r="P144" s="4"/>
      <c r="Q144" s="4"/>
      <c r="R144" s="4"/>
      <c r="S144" s="4"/>
      <c r="T144" s="63">
        <f t="shared" si="4"/>
        <v>0</v>
      </c>
      <c r="U144" s="4">
        <v>0</v>
      </c>
      <c r="V144" s="63">
        <f t="shared" si="5"/>
        <v>0</v>
      </c>
    </row>
    <row r="145" spans="1:22">
      <c r="A145" s="11">
        <v>40804</v>
      </c>
      <c r="B145"/>
      <c r="H145" s="4"/>
      <c r="I145" s="4"/>
      <c r="J145" s="4"/>
      <c r="K145" s="4"/>
      <c r="L145" s="4"/>
      <c r="M145" s="4"/>
      <c r="N145" s="12"/>
      <c r="O145" s="4"/>
      <c r="P145" s="4"/>
      <c r="Q145" s="4"/>
      <c r="R145" s="4"/>
      <c r="S145" s="4"/>
      <c r="T145" s="63">
        <f t="shared" si="4"/>
        <v>0</v>
      </c>
      <c r="U145" s="4">
        <v>0</v>
      </c>
      <c r="V145" s="63">
        <f t="shared" si="5"/>
        <v>0</v>
      </c>
    </row>
    <row r="146" spans="1:22">
      <c r="A146" s="11">
        <v>40805</v>
      </c>
      <c r="B146"/>
      <c r="H146" s="4"/>
      <c r="I146" s="4"/>
      <c r="J146" s="4"/>
      <c r="K146" s="4"/>
      <c r="L146" s="4"/>
      <c r="M146" s="4"/>
      <c r="N146" s="12"/>
      <c r="O146" s="4"/>
      <c r="P146" s="4"/>
      <c r="Q146" s="4"/>
      <c r="R146" s="4"/>
      <c r="S146" s="4"/>
      <c r="T146" s="63">
        <f t="shared" si="4"/>
        <v>0</v>
      </c>
      <c r="U146" s="4">
        <v>0</v>
      </c>
      <c r="V146" s="63">
        <f t="shared" si="5"/>
        <v>0</v>
      </c>
    </row>
    <row r="147" spans="1:22">
      <c r="A147" s="11">
        <v>40806</v>
      </c>
      <c r="B147"/>
      <c r="H147" s="4"/>
      <c r="I147" s="4"/>
      <c r="J147" s="4"/>
      <c r="K147" s="4"/>
      <c r="L147" s="4"/>
      <c r="M147" s="4"/>
      <c r="N147" s="12"/>
      <c r="O147" s="4"/>
      <c r="P147" s="4"/>
      <c r="Q147" s="4"/>
      <c r="R147" s="4"/>
      <c r="S147" s="4"/>
      <c r="T147" s="63">
        <f t="shared" si="4"/>
        <v>0</v>
      </c>
      <c r="U147" s="4">
        <v>0</v>
      </c>
      <c r="V147" s="63">
        <f t="shared" si="5"/>
        <v>0</v>
      </c>
    </row>
    <row r="148" spans="1:22">
      <c r="A148" s="11">
        <v>40807</v>
      </c>
      <c r="B148"/>
      <c r="H148" s="4"/>
      <c r="I148" s="4"/>
      <c r="J148" s="4"/>
      <c r="K148" s="4"/>
      <c r="L148" s="4"/>
      <c r="M148" s="4"/>
      <c r="N148" s="12"/>
      <c r="O148" s="4"/>
      <c r="P148" s="4"/>
      <c r="Q148" s="4"/>
      <c r="R148" s="4"/>
      <c r="S148" s="4"/>
      <c r="T148" s="63">
        <f t="shared" si="4"/>
        <v>0</v>
      </c>
      <c r="U148" s="4">
        <v>0</v>
      </c>
      <c r="V148" s="63">
        <f t="shared" si="5"/>
        <v>0</v>
      </c>
    </row>
    <row r="149" spans="1:22">
      <c r="A149" s="11">
        <v>40808</v>
      </c>
      <c r="B149"/>
      <c r="H149" s="4"/>
      <c r="I149" s="4"/>
      <c r="J149" s="4"/>
      <c r="K149" s="4"/>
      <c r="L149" s="4"/>
      <c r="M149" s="4"/>
      <c r="N149" s="12"/>
      <c r="O149" s="4"/>
      <c r="P149" s="4"/>
      <c r="Q149" s="4"/>
      <c r="R149" s="4"/>
      <c r="S149" s="4"/>
      <c r="T149" s="63">
        <f t="shared" si="4"/>
        <v>0</v>
      </c>
      <c r="U149" s="4">
        <v>0</v>
      </c>
      <c r="V149" s="63">
        <f t="shared" si="5"/>
        <v>0</v>
      </c>
    </row>
    <row r="150" spans="1:22">
      <c r="A150" s="11">
        <v>40809</v>
      </c>
      <c r="B150"/>
      <c r="H150" s="4"/>
      <c r="I150" s="4"/>
      <c r="J150" s="4"/>
      <c r="K150" s="4"/>
      <c r="L150" s="4"/>
      <c r="M150" s="4"/>
      <c r="N150" s="12"/>
      <c r="O150" s="4"/>
      <c r="P150" s="4"/>
      <c r="Q150" s="4"/>
      <c r="R150" s="4"/>
      <c r="S150" s="4"/>
      <c r="T150" s="63">
        <f t="shared" si="4"/>
        <v>0</v>
      </c>
      <c r="U150" s="4">
        <v>0</v>
      </c>
      <c r="V150" s="63">
        <f t="shared" si="5"/>
        <v>0</v>
      </c>
    </row>
    <row r="151" spans="1:22">
      <c r="A151" s="11">
        <v>40810</v>
      </c>
      <c r="B151"/>
      <c r="H151" s="4"/>
      <c r="I151" s="4"/>
      <c r="J151" s="4"/>
      <c r="K151" s="4"/>
      <c r="L151" s="4"/>
      <c r="M151" s="4"/>
      <c r="N151" s="12"/>
      <c r="O151" s="4"/>
      <c r="P151" s="4"/>
      <c r="Q151" s="4"/>
      <c r="R151" s="4"/>
      <c r="S151" s="4"/>
      <c r="T151" s="63">
        <f t="shared" si="4"/>
        <v>0</v>
      </c>
      <c r="U151" s="4">
        <v>0</v>
      </c>
      <c r="V151" s="63">
        <f t="shared" si="5"/>
        <v>0</v>
      </c>
    </row>
    <row r="152" spans="1:22">
      <c r="A152" s="11">
        <v>40811</v>
      </c>
      <c r="B152"/>
      <c r="H152" s="4"/>
      <c r="I152" s="4"/>
      <c r="J152" s="4"/>
      <c r="K152" s="4"/>
      <c r="L152" s="4"/>
      <c r="M152" s="4"/>
      <c r="N152" s="12"/>
      <c r="O152" s="4"/>
      <c r="P152" s="4"/>
      <c r="Q152" s="4"/>
      <c r="R152" s="4"/>
      <c r="S152" s="4"/>
      <c r="T152" s="63">
        <f t="shared" si="4"/>
        <v>0</v>
      </c>
      <c r="U152" s="4">
        <v>0</v>
      </c>
      <c r="V152" s="63">
        <f t="shared" si="5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SUM(B9:B133)</f>
        <v>101.91999999999996</v>
      </c>
      <c r="C155">
        <f t="shared" ref="C155:U155" si="6">SUM(C9:C133)</f>
        <v>25.990000000000002</v>
      </c>
      <c r="D155">
        <f t="shared" si="6"/>
        <v>0</v>
      </c>
      <c r="E155">
        <f t="shared" si="6"/>
        <v>2</v>
      </c>
      <c r="F155">
        <f t="shared" si="6"/>
        <v>2</v>
      </c>
      <c r="G155">
        <f t="shared" si="6"/>
        <v>0</v>
      </c>
      <c r="H155">
        <f t="shared" si="6"/>
        <v>0</v>
      </c>
      <c r="I155">
        <f t="shared" si="6"/>
        <v>11.950000000000001</v>
      </c>
      <c r="J155">
        <f t="shared" si="6"/>
        <v>0</v>
      </c>
      <c r="K155">
        <f t="shared" si="6"/>
        <v>0</v>
      </c>
      <c r="L155">
        <f t="shared" si="6"/>
        <v>5</v>
      </c>
      <c r="M155">
        <f t="shared" si="6"/>
        <v>0.99</v>
      </c>
      <c r="N155">
        <f t="shared" si="6"/>
        <v>0</v>
      </c>
      <c r="O155">
        <f t="shared" si="6"/>
        <v>12.99</v>
      </c>
      <c r="P155">
        <f t="shared" si="6"/>
        <v>0</v>
      </c>
      <c r="Q155">
        <f t="shared" si="6"/>
        <v>0</v>
      </c>
      <c r="R155">
        <f t="shared" si="6"/>
        <v>2.0100000000000002</v>
      </c>
      <c r="S155">
        <f t="shared" si="6"/>
        <v>0</v>
      </c>
      <c r="T155">
        <f t="shared" si="6"/>
        <v>164.85000000000008</v>
      </c>
      <c r="U155">
        <f t="shared" si="6"/>
        <v>20.969999999999992</v>
      </c>
      <c r="V155">
        <v>467.97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30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 t="s">
        <v>30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2:T9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3"/>
  </sheetPr>
  <dimension ref="A1:V180"/>
  <sheetViews>
    <sheetView zoomScale="70" zoomScaleNormal="70" workbookViewId="0">
      <pane ySplit="1590" topLeftCell="A92" activePane="bottomLeft"/>
      <selection sqref="A1:C1"/>
      <selection pane="bottomLeft" activeCell="U131" sqref="U131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145</v>
      </c>
      <c r="B1" s="68"/>
      <c r="C1" s="68"/>
      <c r="E1" s="22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146</v>
      </c>
      <c r="B3" s="73"/>
      <c r="C3" s="73"/>
      <c r="E3" s="71" t="s">
        <v>147</v>
      </c>
      <c r="F3" s="71"/>
      <c r="H3" s="1"/>
      <c r="I3"/>
      <c r="N3" s="1"/>
      <c r="O3"/>
      <c r="Q3" s="1"/>
      <c r="R3"/>
      <c r="S3" s="1"/>
      <c r="T3"/>
    </row>
    <row r="4" spans="1:22">
      <c r="A4" s="73" t="s">
        <v>148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/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3.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 ht="13.5" customHeight="1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40679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40" si="0">SUM(B9:S9)</f>
        <v>0</v>
      </c>
      <c r="U9">
        <v>0</v>
      </c>
      <c r="V9">
        <f t="shared" ref="V9:V72" si="1">T9+U9</f>
        <v>0</v>
      </c>
    </row>
    <row r="10" spans="1:22">
      <c r="A10" s="11">
        <v>40680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>
        <v>0</v>
      </c>
      <c r="V10">
        <f t="shared" si="1"/>
        <v>0</v>
      </c>
    </row>
    <row r="11" spans="1:22">
      <c r="A11" s="11">
        <v>40681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>
        <f t="shared" si="0"/>
        <v>0</v>
      </c>
      <c r="U11">
        <v>0</v>
      </c>
      <c r="V11">
        <f t="shared" si="1"/>
        <v>0</v>
      </c>
    </row>
    <row r="12" spans="1:22">
      <c r="A12" s="11">
        <v>40682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>
        <f t="shared" si="0"/>
        <v>0</v>
      </c>
      <c r="U12">
        <v>0</v>
      </c>
      <c r="V12">
        <f t="shared" si="1"/>
        <v>0</v>
      </c>
    </row>
    <row r="13" spans="1:22">
      <c r="A13" s="11">
        <v>40683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>
        <f t="shared" si="0"/>
        <v>0</v>
      </c>
      <c r="U13">
        <v>0</v>
      </c>
      <c r="V13">
        <f t="shared" si="1"/>
        <v>0</v>
      </c>
    </row>
    <row r="14" spans="1:22">
      <c r="A14" s="11">
        <v>40684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>
        <f t="shared" si="0"/>
        <v>0</v>
      </c>
      <c r="U14">
        <v>0</v>
      </c>
      <c r="V14">
        <f t="shared" si="1"/>
        <v>0</v>
      </c>
    </row>
    <row r="15" spans="1:22">
      <c r="A15" s="11">
        <v>40685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>
        <f t="shared" si="0"/>
        <v>0</v>
      </c>
      <c r="U15">
        <v>0</v>
      </c>
      <c r="V15">
        <f t="shared" si="1"/>
        <v>0</v>
      </c>
    </row>
    <row r="16" spans="1:22">
      <c r="A16" s="11">
        <v>40686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v>0</v>
      </c>
      <c r="V16">
        <f>T16+U16</f>
        <v>0</v>
      </c>
    </row>
    <row r="17" spans="1:22">
      <c r="A17" s="11">
        <v>40687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">
        <v>0</v>
      </c>
      <c r="O17" s="4">
        <v>0</v>
      </c>
      <c r="P17" s="4">
        <v>0</v>
      </c>
      <c r="Q17" s="1">
        <v>0</v>
      </c>
      <c r="R17" s="4">
        <v>0</v>
      </c>
      <c r="S17" s="1">
        <v>0</v>
      </c>
      <c r="T17">
        <f t="shared" si="0"/>
        <v>0</v>
      </c>
      <c r="U17">
        <v>0</v>
      </c>
      <c r="V17">
        <f>T17+U17</f>
        <v>0</v>
      </c>
    </row>
    <row r="18" spans="1:22">
      <c r="A18" s="11">
        <v>40688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">
        <v>0</v>
      </c>
      <c r="O18" s="4">
        <v>0</v>
      </c>
      <c r="P18" s="4">
        <v>0</v>
      </c>
      <c r="Q18" s="1">
        <v>0</v>
      </c>
      <c r="R18" s="4">
        <v>0</v>
      </c>
      <c r="S18" s="1">
        <v>0</v>
      </c>
      <c r="T18">
        <f t="shared" si="0"/>
        <v>0</v>
      </c>
      <c r="U18">
        <v>0</v>
      </c>
      <c r="V18">
        <f>T18+U18</f>
        <v>0</v>
      </c>
    </row>
    <row r="19" spans="1:22">
      <c r="A19" s="11">
        <v>40689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  <c r="U19">
        <v>0</v>
      </c>
      <c r="V19">
        <f>T19+U19</f>
        <v>0</v>
      </c>
    </row>
    <row r="20" spans="1:22">
      <c r="A20" s="11">
        <v>40690</v>
      </c>
      <c r="B20">
        <v>0</v>
      </c>
      <c r="C20">
        <v>0.25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2.25</v>
      </c>
      <c r="P20">
        <v>0</v>
      </c>
      <c r="Q20">
        <v>0</v>
      </c>
      <c r="R20">
        <v>0</v>
      </c>
      <c r="S20">
        <v>0</v>
      </c>
      <c r="T20">
        <f t="shared" si="0"/>
        <v>2.5</v>
      </c>
      <c r="U20">
        <v>0</v>
      </c>
      <c r="V20">
        <f t="shared" si="1"/>
        <v>2.5</v>
      </c>
    </row>
    <row r="21" spans="1:22">
      <c r="A21" s="11">
        <v>40691</v>
      </c>
      <c r="B21">
        <v>0</v>
      </c>
      <c r="C21">
        <v>0.25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2.25</v>
      </c>
      <c r="P21">
        <v>0</v>
      </c>
      <c r="Q21">
        <v>0</v>
      </c>
      <c r="R21">
        <v>0</v>
      </c>
      <c r="S21">
        <v>0</v>
      </c>
      <c r="T21">
        <f t="shared" si="0"/>
        <v>2.5</v>
      </c>
      <c r="U21">
        <v>0</v>
      </c>
      <c r="V21">
        <f t="shared" si="1"/>
        <v>2.5</v>
      </c>
    </row>
    <row r="22" spans="1:22">
      <c r="A22" s="11">
        <v>40692</v>
      </c>
      <c r="B22">
        <v>0</v>
      </c>
      <c r="C22">
        <v>0.25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2.25</v>
      </c>
      <c r="P22">
        <v>0</v>
      </c>
      <c r="Q22">
        <v>0</v>
      </c>
      <c r="R22">
        <v>0</v>
      </c>
      <c r="S22">
        <v>0</v>
      </c>
      <c r="T22">
        <f t="shared" si="0"/>
        <v>2.5</v>
      </c>
      <c r="U22">
        <v>0</v>
      </c>
      <c r="V22">
        <f t="shared" si="1"/>
        <v>2.5</v>
      </c>
    </row>
    <row r="23" spans="1:22">
      <c r="A23" s="11">
        <v>40693</v>
      </c>
      <c r="B23">
        <v>0</v>
      </c>
      <c r="C23">
        <v>0.25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2.25</v>
      </c>
      <c r="P23">
        <v>0</v>
      </c>
      <c r="Q23">
        <v>0</v>
      </c>
      <c r="R23">
        <v>0</v>
      </c>
      <c r="S23">
        <v>0</v>
      </c>
      <c r="T23">
        <f t="shared" si="0"/>
        <v>2.5</v>
      </c>
      <c r="U23">
        <v>0</v>
      </c>
      <c r="V23">
        <f t="shared" si="1"/>
        <v>2.5</v>
      </c>
    </row>
    <row r="24" spans="1:22">
      <c r="A24" s="11">
        <v>40694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2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>
        <f t="shared" si="0"/>
        <v>0</v>
      </c>
      <c r="U24">
        <v>0</v>
      </c>
      <c r="V24">
        <f>T24+U24</f>
        <v>0</v>
      </c>
    </row>
    <row r="25" spans="1:22">
      <c r="A25" s="11">
        <v>40695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2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</v>
      </c>
      <c r="P25" s="4">
        <v>0</v>
      </c>
      <c r="Q25" s="1">
        <v>0</v>
      </c>
      <c r="R25" s="4">
        <v>0</v>
      </c>
      <c r="S25" s="1">
        <v>0</v>
      </c>
      <c r="T25">
        <f t="shared" si="0"/>
        <v>0</v>
      </c>
      <c r="U25">
        <v>0</v>
      </c>
      <c r="V25">
        <f>T25+U25</f>
        <v>0</v>
      </c>
    </row>
    <row r="26" spans="1:22">
      <c r="A26" s="11">
        <v>40696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</v>
      </c>
      <c r="P26" s="4">
        <v>0</v>
      </c>
      <c r="Q26" s="1">
        <v>0</v>
      </c>
      <c r="R26" s="4">
        <v>0</v>
      </c>
      <c r="S26" s="1">
        <v>0</v>
      </c>
      <c r="T26">
        <f t="shared" si="0"/>
        <v>0</v>
      </c>
      <c r="U26">
        <v>0</v>
      </c>
      <c r="V26">
        <f t="shared" si="1"/>
        <v>0</v>
      </c>
    </row>
    <row r="27" spans="1:22">
      <c r="A27" s="11">
        <v>40697</v>
      </c>
      <c r="B27">
        <v>2</v>
      </c>
      <c r="C27">
        <v>0</v>
      </c>
      <c r="D27">
        <v>0</v>
      </c>
      <c r="E27">
        <v>0</v>
      </c>
      <c r="F27">
        <v>0.33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0.33</v>
      </c>
      <c r="M27" s="4">
        <v>0</v>
      </c>
      <c r="N27" s="1">
        <v>0</v>
      </c>
      <c r="O27" s="4">
        <v>9</v>
      </c>
      <c r="P27" s="4">
        <v>0</v>
      </c>
      <c r="Q27" s="1">
        <v>0</v>
      </c>
      <c r="R27" s="4">
        <v>0</v>
      </c>
      <c r="S27" s="1">
        <v>0</v>
      </c>
      <c r="T27">
        <f t="shared" si="0"/>
        <v>11.66</v>
      </c>
      <c r="U27">
        <v>1.33</v>
      </c>
      <c r="V27">
        <f t="shared" si="1"/>
        <v>12.99</v>
      </c>
    </row>
    <row r="28" spans="1:22">
      <c r="A28" s="11">
        <v>40698</v>
      </c>
      <c r="B28">
        <v>2</v>
      </c>
      <c r="C28">
        <v>0</v>
      </c>
      <c r="D28">
        <v>0</v>
      </c>
      <c r="E28">
        <v>0</v>
      </c>
      <c r="F28">
        <v>0.33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0.33</v>
      </c>
      <c r="M28" s="4">
        <v>0</v>
      </c>
      <c r="N28" s="1">
        <v>0</v>
      </c>
      <c r="O28" s="4">
        <v>9</v>
      </c>
      <c r="P28" s="4">
        <v>0</v>
      </c>
      <c r="Q28" s="1">
        <v>0</v>
      </c>
      <c r="R28" s="4">
        <v>0</v>
      </c>
      <c r="S28" s="1">
        <v>0</v>
      </c>
      <c r="T28">
        <f t="shared" si="0"/>
        <v>11.66</v>
      </c>
      <c r="U28">
        <v>1.33</v>
      </c>
      <c r="V28">
        <f t="shared" si="1"/>
        <v>12.99</v>
      </c>
    </row>
    <row r="29" spans="1:22">
      <c r="A29" s="11">
        <v>40699</v>
      </c>
      <c r="B29">
        <v>2</v>
      </c>
      <c r="C29">
        <v>0</v>
      </c>
      <c r="D29">
        <v>0</v>
      </c>
      <c r="E29">
        <v>0</v>
      </c>
      <c r="F29">
        <v>0.33</v>
      </c>
      <c r="G29">
        <v>0</v>
      </c>
      <c r="H29" s="1">
        <v>0</v>
      </c>
      <c r="I29" s="4">
        <v>0</v>
      </c>
      <c r="J29" s="4">
        <v>0</v>
      </c>
      <c r="K29" s="4">
        <v>0</v>
      </c>
      <c r="L29" s="4">
        <v>0.33</v>
      </c>
      <c r="M29" s="4">
        <v>0</v>
      </c>
      <c r="N29" s="1">
        <v>0</v>
      </c>
      <c r="O29" s="4">
        <v>9</v>
      </c>
      <c r="P29" s="4">
        <v>0</v>
      </c>
      <c r="Q29" s="1">
        <v>0</v>
      </c>
      <c r="R29" s="4">
        <v>0</v>
      </c>
      <c r="S29" s="1">
        <v>0</v>
      </c>
      <c r="T29">
        <f t="shared" si="0"/>
        <v>11.66</v>
      </c>
      <c r="U29">
        <v>1.33</v>
      </c>
      <c r="V29">
        <f>T29+U29</f>
        <v>12.99</v>
      </c>
    </row>
    <row r="30" spans="1:22">
      <c r="A30" s="11">
        <v>40700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 s="12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12">
        <v>0</v>
      </c>
      <c r="O30" s="4">
        <v>0</v>
      </c>
      <c r="P30" s="4">
        <v>0</v>
      </c>
      <c r="Q30" s="12">
        <v>0</v>
      </c>
      <c r="R30" s="4">
        <v>0</v>
      </c>
      <c r="S30" s="12">
        <v>0</v>
      </c>
      <c r="T30">
        <f t="shared" si="0"/>
        <v>1</v>
      </c>
      <c r="U30">
        <v>1</v>
      </c>
      <c r="V30">
        <f t="shared" si="1"/>
        <v>2</v>
      </c>
    </row>
    <row r="31" spans="1:22">
      <c r="A31" s="11">
        <v>40701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0</v>
      </c>
      <c r="U31">
        <v>0</v>
      </c>
      <c r="V31">
        <f t="shared" si="1"/>
        <v>0</v>
      </c>
    </row>
    <row r="32" spans="1:22">
      <c r="A32" s="11">
        <v>40702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0</v>
      </c>
      <c r="U32">
        <v>0</v>
      </c>
      <c r="V32">
        <f t="shared" si="1"/>
        <v>0</v>
      </c>
    </row>
    <row r="33" spans="1:22">
      <c r="A33" s="11">
        <v>40703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0</v>
      </c>
      <c r="U33">
        <v>0</v>
      </c>
      <c r="V33">
        <f t="shared" si="1"/>
        <v>0</v>
      </c>
    </row>
    <row r="34" spans="1:22">
      <c r="A34" s="11">
        <v>40704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0</v>
      </c>
      <c r="U34">
        <v>0</v>
      </c>
      <c r="V34">
        <f>T34+U34</f>
        <v>0</v>
      </c>
    </row>
    <row r="35" spans="1:22">
      <c r="A35" s="11">
        <v>40705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0</v>
      </c>
      <c r="U35">
        <v>0</v>
      </c>
      <c r="V35">
        <f t="shared" si="1"/>
        <v>0</v>
      </c>
    </row>
    <row r="36" spans="1:22">
      <c r="A36" s="11">
        <v>40706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0</v>
      </c>
      <c r="U36">
        <v>0</v>
      </c>
      <c r="V36">
        <f>T36+U36</f>
        <v>0</v>
      </c>
    </row>
    <row r="37" spans="1:22">
      <c r="A37" s="11">
        <v>40707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0"/>
        <v>1</v>
      </c>
      <c r="U37">
        <v>2</v>
      </c>
      <c r="V37">
        <f t="shared" si="1"/>
        <v>3</v>
      </c>
    </row>
    <row r="38" spans="1:22">
      <c r="A38" s="11">
        <v>40708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0"/>
        <v>2</v>
      </c>
      <c r="U38">
        <v>0</v>
      </c>
      <c r="V38">
        <f t="shared" si="1"/>
        <v>2</v>
      </c>
    </row>
    <row r="39" spans="1:22">
      <c r="A39" s="11">
        <v>40709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0"/>
        <v>3</v>
      </c>
      <c r="U39">
        <v>1</v>
      </c>
      <c r="V39">
        <f t="shared" si="1"/>
        <v>4</v>
      </c>
    </row>
    <row r="40" spans="1:22">
      <c r="A40" s="11">
        <v>40710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0"/>
        <v>1</v>
      </c>
      <c r="U40">
        <v>0</v>
      </c>
      <c r="V40">
        <f t="shared" si="1"/>
        <v>1</v>
      </c>
    </row>
    <row r="41" spans="1:22">
      <c r="A41" s="11">
        <v>40711</v>
      </c>
      <c r="B41">
        <v>3.33</v>
      </c>
      <c r="C41">
        <v>0.33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0.33</v>
      </c>
      <c r="N41">
        <v>0</v>
      </c>
      <c r="O41">
        <v>0.67</v>
      </c>
      <c r="P41">
        <v>0</v>
      </c>
      <c r="Q41">
        <v>0</v>
      </c>
      <c r="R41">
        <v>1</v>
      </c>
      <c r="S41">
        <v>0</v>
      </c>
      <c r="T41">
        <f t="shared" ref="T41:T70" si="2">SUM(B41:S41)</f>
        <v>5.66</v>
      </c>
      <c r="U41">
        <v>2</v>
      </c>
      <c r="V41">
        <f>T41+U41</f>
        <v>7.66</v>
      </c>
    </row>
    <row r="42" spans="1:22">
      <c r="A42" s="11">
        <v>40712</v>
      </c>
      <c r="B42">
        <v>3.33</v>
      </c>
      <c r="C42">
        <v>0.33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0.33</v>
      </c>
      <c r="N42">
        <v>0</v>
      </c>
      <c r="O42">
        <v>0.67</v>
      </c>
      <c r="P42">
        <v>0</v>
      </c>
      <c r="Q42">
        <v>0</v>
      </c>
      <c r="R42">
        <v>1</v>
      </c>
      <c r="S42">
        <v>0</v>
      </c>
      <c r="T42">
        <f t="shared" si="2"/>
        <v>5.66</v>
      </c>
      <c r="U42">
        <v>2</v>
      </c>
      <c r="V42">
        <f t="shared" si="1"/>
        <v>7.66</v>
      </c>
    </row>
    <row r="43" spans="1:22">
      <c r="A43" s="11">
        <v>40713</v>
      </c>
      <c r="B43">
        <v>3.33</v>
      </c>
      <c r="C43">
        <v>0.33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0.33</v>
      </c>
      <c r="N43">
        <v>0</v>
      </c>
      <c r="O43">
        <v>0.67</v>
      </c>
      <c r="P43">
        <v>0</v>
      </c>
      <c r="Q43">
        <v>0</v>
      </c>
      <c r="R43">
        <v>1</v>
      </c>
      <c r="S43">
        <v>0</v>
      </c>
      <c r="T43">
        <f t="shared" si="2"/>
        <v>5.66</v>
      </c>
      <c r="U43">
        <v>2</v>
      </c>
      <c r="V43">
        <f>T43+U43</f>
        <v>7.66</v>
      </c>
    </row>
    <row r="44" spans="1:22">
      <c r="A44" s="11">
        <v>40714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2"/>
        <v>0</v>
      </c>
      <c r="U44">
        <v>0</v>
      </c>
      <c r="V44">
        <f t="shared" si="1"/>
        <v>0</v>
      </c>
    </row>
    <row r="45" spans="1:22">
      <c r="A45" s="11">
        <v>40715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2"/>
        <v>0</v>
      </c>
      <c r="U45">
        <v>0</v>
      </c>
      <c r="V45">
        <f t="shared" si="1"/>
        <v>0</v>
      </c>
    </row>
    <row r="46" spans="1:22">
      <c r="A46" s="11">
        <v>40716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2"/>
        <v>0</v>
      </c>
      <c r="U46">
        <v>0</v>
      </c>
      <c r="V46">
        <f t="shared" si="1"/>
        <v>0</v>
      </c>
    </row>
    <row r="47" spans="1:22">
      <c r="A47" s="11">
        <v>40717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  <c r="M47">
        <v>0</v>
      </c>
      <c r="N47">
        <v>0</v>
      </c>
      <c r="O47">
        <v>2</v>
      </c>
      <c r="P47">
        <v>0</v>
      </c>
      <c r="Q47">
        <v>0</v>
      </c>
      <c r="R47">
        <v>1</v>
      </c>
      <c r="S47">
        <v>0</v>
      </c>
      <c r="T47">
        <f t="shared" si="2"/>
        <v>8</v>
      </c>
      <c r="U47">
        <v>0</v>
      </c>
      <c r="V47">
        <f t="shared" si="1"/>
        <v>8</v>
      </c>
    </row>
    <row r="48" spans="1:22">
      <c r="A48" s="11">
        <v>40718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0.67</v>
      </c>
      <c r="M48">
        <v>0</v>
      </c>
      <c r="N48">
        <v>0</v>
      </c>
      <c r="O48">
        <v>0.33</v>
      </c>
      <c r="P48">
        <v>0</v>
      </c>
      <c r="Q48">
        <v>0</v>
      </c>
      <c r="R48">
        <v>0</v>
      </c>
      <c r="S48">
        <v>0</v>
      </c>
      <c r="T48">
        <f t="shared" si="2"/>
        <v>2</v>
      </c>
      <c r="U48">
        <v>0.33</v>
      </c>
      <c r="V48">
        <f t="shared" si="1"/>
        <v>2.33</v>
      </c>
    </row>
    <row r="49" spans="1:22">
      <c r="A49" s="11">
        <v>40719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0.67</v>
      </c>
      <c r="M49">
        <v>0</v>
      </c>
      <c r="N49">
        <v>0</v>
      </c>
      <c r="O49">
        <v>0.33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  <c r="U49">
        <v>0.33</v>
      </c>
      <c r="V49">
        <f t="shared" si="1"/>
        <v>2.33</v>
      </c>
    </row>
    <row r="50" spans="1:22">
      <c r="A50" s="11">
        <v>40720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0.67</v>
      </c>
      <c r="M50">
        <v>0</v>
      </c>
      <c r="N50">
        <v>0</v>
      </c>
      <c r="O50">
        <v>0.33</v>
      </c>
      <c r="P50">
        <v>0</v>
      </c>
      <c r="Q50">
        <v>0</v>
      </c>
      <c r="R50">
        <v>0</v>
      </c>
      <c r="S50">
        <v>0</v>
      </c>
      <c r="T50">
        <f t="shared" si="2"/>
        <v>2</v>
      </c>
      <c r="U50">
        <v>0.33</v>
      </c>
      <c r="V50">
        <f t="shared" si="1"/>
        <v>2.33</v>
      </c>
    </row>
    <row r="51" spans="1:22">
      <c r="A51" s="11">
        <v>40721</v>
      </c>
      <c r="B51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</v>
      </c>
      <c r="T51">
        <f t="shared" si="2"/>
        <v>5</v>
      </c>
      <c r="U51">
        <v>1</v>
      </c>
      <c r="V51">
        <f t="shared" si="1"/>
        <v>6</v>
      </c>
    </row>
    <row r="52" spans="1:22">
      <c r="A52" s="11">
        <v>40722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f t="shared" si="2"/>
        <v>2</v>
      </c>
      <c r="U52">
        <v>3</v>
      </c>
      <c r="V52">
        <f>T52+U52</f>
        <v>5</v>
      </c>
    </row>
    <row r="53" spans="1:22">
      <c r="A53" s="11">
        <v>40723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 t="shared" si="2"/>
        <v>1</v>
      </c>
      <c r="U53">
        <v>0</v>
      </c>
      <c r="V53">
        <f>T53+U53</f>
        <v>1</v>
      </c>
    </row>
    <row r="54" spans="1:22">
      <c r="A54" s="11">
        <v>40724</v>
      </c>
      <c r="B54">
        <v>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f t="shared" si="2"/>
        <v>34</v>
      </c>
      <c r="U54">
        <v>1</v>
      </c>
      <c r="V54">
        <f t="shared" si="1"/>
        <v>35</v>
      </c>
    </row>
    <row r="55" spans="1:22">
      <c r="A55" s="11">
        <v>40725</v>
      </c>
      <c r="B55">
        <v>48</v>
      </c>
      <c r="C55">
        <v>1.5</v>
      </c>
      <c r="D55">
        <v>0</v>
      </c>
      <c r="E55">
        <v>0</v>
      </c>
      <c r="F55">
        <v>0</v>
      </c>
      <c r="G55">
        <v>0</v>
      </c>
      <c r="H55">
        <v>0</v>
      </c>
      <c r="I55">
        <v>0.5</v>
      </c>
      <c r="J55">
        <v>0</v>
      </c>
      <c r="K55">
        <v>0</v>
      </c>
      <c r="L55">
        <v>1</v>
      </c>
      <c r="M55">
        <v>1.75</v>
      </c>
      <c r="N55">
        <v>0</v>
      </c>
      <c r="O55">
        <v>2.5</v>
      </c>
      <c r="P55">
        <v>0</v>
      </c>
      <c r="Q55">
        <v>0</v>
      </c>
      <c r="R55">
        <v>0.75</v>
      </c>
      <c r="S55">
        <v>0</v>
      </c>
      <c r="T55">
        <f t="shared" si="2"/>
        <v>56</v>
      </c>
      <c r="U55">
        <v>37.5</v>
      </c>
      <c r="V55">
        <f>T55+U55</f>
        <v>93.5</v>
      </c>
    </row>
    <row r="56" spans="1:22">
      <c r="A56" s="11">
        <v>40726</v>
      </c>
      <c r="B56">
        <v>48</v>
      </c>
      <c r="C56">
        <v>1.5</v>
      </c>
      <c r="D56">
        <v>0</v>
      </c>
      <c r="E56">
        <v>0</v>
      </c>
      <c r="F56">
        <v>0</v>
      </c>
      <c r="G56">
        <v>0</v>
      </c>
      <c r="H56">
        <v>0</v>
      </c>
      <c r="I56">
        <v>0.5</v>
      </c>
      <c r="J56">
        <v>0</v>
      </c>
      <c r="K56">
        <v>0</v>
      </c>
      <c r="L56">
        <v>1</v>
      </c>
      <c r="M56">
        <v>1.75</v>
      </c>
      <c r="N56">
        <v>0</v>
      </c>
      <c r="O56">
        <v>2.5</v>
      </c>
      <c r="P56">
        <v>0</v>
      </c>
      <c r="Q56">
        <v>0</v>
      </c>
      <c r="R56">
        <v>0.75</v>
      </c>
      <c r="S56">
        <v>0</v>
      </c>
      <c r="T56">
        <f t="shared" si="2"/>
        <v>56</v>
      </c>
      <c r="U56">
        <v>37.5</v>
      </c>
      <c r="V56">
        <f t="shared" si="1"/>
        <v>93.5</v>
      </c>
    </row>
    <row r="57" spans="1:22">
      <c r="A57" s="11">
        <v>40727</v>
      </c>
      <c r="B57">
        <v>48</v>
      </c>
      <c r="C57">
        <v>1.5</v>
      </c>
      <c r="D57">
        <v>0</v>
      </c>
      <c r="E57">
        <v>0</v>
      </c>
      <c r="F57">
        <v>0</v>
      </c>
      <c r="G57">
        <v>0</v>
      </c>
      <c r="H57">
        <v>0</v>
      </c>
      <c r="I57">
        <v>0.5</v>
      </c>
      <c r="J57">
        <v>0</v>
      </c>
      <c r="K57">
        <v>0</v>
      </c>
      <c r="L57">
        <v>1</v>
      </c>
      <c r="M57">
        <v>1.75</v>
      </c>
      <c r="N57">
        <v>0</v>
      </c>
      <c r="O57">
        <v>2.5</v>
      </c>
      <c r="P57">
        <v>0</v>
      </c>
      <c r="Q57">
        <v>0</v>
      </c>
      <c r="R57">
        <v>0.75</v>
      </c>
      <c r="S57">
        <v>0</v>
      </c>
      <c r="T57">
        <f t="shared" si="2"/>
        <v>56</v>
      </c>
      <c r="U57">
        <v>37.5</v>
      </c>
      <c r="V57">
        <f t="shared" si="1"/>
        <v>93.5</v>
      </c>
    </row>
    <row r="58" spans="1:22">
      <c r="A58" s="11">
        <v>40728</v>
      </c>
      <c r="B58">
        <v>48</v>
      </c>
      <c r="C58">
        <v>1.5</v>
      </c>
      <c r="D58">
        <v>0</v>
      </c>
      <c r="E58">
        <v>0</v>
      </c>
      <c r="F58">
        <v>0</v>
      </c>
      <c r="G58">
        <v>0</v>
      </c>
      <c r="H58">
        <v>0</v>
      </c>
      <c r="I58">
        <v>0.5</v>
      </c>
      <c r="J58">
        <v>0</v>
      </c>
      <c r="K58">
        <v>0</v>
      </c>
      <c r="L58">
        <v>1</v>
      </c>
      <c r="M58">
        <v>1.75</v>
      </c>
      <c r="N58">
        <v>0</v>
      </c>
      <c r="O58">
        <v>2.5</v>
      </c>
      <c r="P58">
        <v>0</v>
      </c>
      <c r="Q58">
        <v>0</v>
      </c>
      <c r="R58">
        <v>0.75</v>
      </c>
      <c r="S58">
        <v>0</v>
      </c>
      <c r="T58">
        <f t="shared" si="2"/>
        <v>56</v>
      </c>
      <c r="U58">
        <v>37.5</v>
      </c>
      <c r="V58">
        <f t="shared" si="1"/>
        <v>93.5</v>
      </c>
    </row>
    <row r="59" spans="1:22">
      <c r="A59" s="11">
        <v>40729</v>
      </c>
      <c r="B59">
        <v>21</v>
      </c>
      <c r="C59">
        <v>2</v>
      </c>
      <c r="D59">
        <v>0</v>
      </c>
      <c r="E59">
        <v>0</v>
      </c>
      <c r="F59">
        <v>0</v>
      </c>
      <c r="G59">
        <v>3</v>
      </c>
      <c r="H59">
        <v>0</v>
      </c>
      <c r="I59">
        <v>0</v>
      </c>
      <c r="J59">
        <v>0</v>
      </c>
      <c r="K59">
        <v>0</v>
      </c>
      <c r="L59">
        <v>8</v>
      </c>
      <c r="M59">
        <v>0</v>
      </c>
      <c r="N59">
        <v>0</v>
      </c>
      <c r="O59">
        <v>1</v>
      </c>
      <c r="P59">
        <v>0</v>
      </c>
      <c r="Q59">
        <v>0</v>
      </c>
      <c r="R59">
        <v>3</v>
      </c>
      <c r="S59">
        <v>0</v>
      </c>
      <c r="T59">
        <f t="shared" si="2"/>
        <v>38</v>
      </c>
      <c r="U59">
        <v>17</v>
      </c>
      <c r="V59">
        <f t="shared" si="1"/>
        <v>55</v>
      </c>
    </row>
    <row r="60" spans="1:22">
      <c r="A60" s="11">
        <v>40730</v>
      </c>
      <c r="B60">
        <v>101</v>
      </c>
      <c r="C60">
        <v>4</v>
      </c>
      <c r="D60">
        <v>0</v>
      </c>
      <c r="E60">
        <v>2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2"/>
        <v>109</v>
      </c>
      <c r="U60">
        <v>13</v>
      </c>
      <c r="V60">
        <f t="shared" si="1"/>
        <v>122</v>
      </c>
    </row>
    <row r="61" spans="1:22">
      <c r="A61" s="11">
        <v>40731</v>
      </c>
      <c r="B61">
        <v>31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2"/>
        <v>33</v>
      </c>
      <c r="U61">
        <v>0</v>
      </c>
      <c r="V61">
        <f t="shared" si="1"/>
        <v>33</v>
      </c>
    </row>
    <row r="62" spans="1:22">
      <c r="A62" s="11">
        <v>40732</v>
      </c>
      <c r="B62">
        <v>35.659999999999997</v>
      </c>
      <c r="C62">
        <v>0.33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0.66</v>
      </c>
      <c r="S62">
        <v>0</v>
      </c>
      <c r="T62">
        <f>SUM(B62:S62)</f>
        <v>36.649999999999991</v>
      </c>
      <c r="U62">
        <v>4.66</v>
      </c>
      <c r="V62">
        <f t="shared" si="1"/>
        <v>41.309999999999988</v>
      </c>
    </row>
    <row r="63" spans="1:22">
      <c r="A63" s="11">
        <v>40733</v>
      </c>
      <c r="B63">
        <v>35.659999999999997</v>
      </c>
      <c r="C63">
        <v>0.33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0.66</v>
      </c>
      <c r="S63">
        <v>0</v>
      </c>
      <c r="T63">
        <f t="shared" si="2"/>
        <v>36.649999999999991</v>
      </c>
      <c r="U63">
        <v>4.66</v>
      </c>
      <c r="V63">
        <f t="shared" si="1"/>
        <v>41.309999999999988</v>
      </c>
    </row>
    <row r="64" spans="1:22">
      <c r="A64" s="11">
        <v>40734</v>
      </c>
      <c r="B64">
        <v>35.659999999999997</v>
      </c>
      <c r="C64">
        <v>0.33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0.66</v>
      </c>
      <c r="S64">
        <v>0</v>
      </c>
      <c r="T64">
        <f t="shared" si="2"/>
        <v>36.649999999999991</v>
      </c>
      <c r="U64">
        <v>4.66</v>
      </c>
      <c r="V64">
        <f t="shared" si="1"/>
        <v>41.309999999999988</v>
      </c>
    </row>
    <row r="65" spans="1:22">
      <c r="A65" s="11">
        <v>40735</v>
      </c>
      <c r="B65">
        <v>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2"/>
        <v>4</v>
      </c>
      <c r="U65">
        <v>5</v>
      </c>
      <c r="V65">
        <f t="shared" si="1"/>
        <v>9</v>
      </c>
    </row>
    <row r="66" spans="1:22">
      <c r="A66" s="11">
        <v>40736</v>
      </c>
      <c r="B66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2"/>
        <v>4</v>
      </c>
      <c r="U66">
        <v>6</v>
      </c>
      <c r="V66">
        <f>T66+U66</f>
        <v>10</v>
      </c>
    </row>
    <row r="67" spans="1:22">
      <c r="A67" s="11">
        <v>40737</v>
      </c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2"/>
        <v>3</v>
      </c>
      <c r="U67">
        <v>0</v>
      </c>
      <c r="V67">
        <f>T67+U67</f>
        <v>3</v>
      </c>
    </row>
    <row r="68" spans="1:22">
      <c r="A68" s="11">
        <v>40738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2"/>
        <v>1</v>
      </c>
      <c r="U68">
        <v>0</v>
      </c>
      <c r="V68">
        <f t="shared" si="1"/>
        <v>1</v>
      </c>
    </row>
    <row r="69" spans="1:22">
      <c r="A69" s="11">
        <v>40739</v>
      </c>
      <c r="B69" s="3">
        <v>44.33</v>
      </c>
      <c r="C69" s="3">
        <v>0.33</v>
      </c>
      <c r="D69" s="3">
        <v>0</v>
      </c>
      <c r="E69" s="3">
        <v>0</v>
      </c>
      <c r="F69" s="3">
        <v>0.33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L69" s="3">
        <v>1.66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1.33</v>
      </c>
      <c r="S69" s="3">
        <v>0</v>
      </c>
      <c r="T69">
        <f t="shared" si="2"/>
        <v>48.97999999999999</v>
      </c>
      <c r="U69">
        <v>2</v>
      </c>
      <c r="V69">
        <f t="shared" si="1"/>
        <v>50.97999999999999</v>
      </c>
    </row>
    <row r="70" spans="1:22">
      <c r="A70" s="11">
        <v>40740</v>
      </c>
      <c r="B70" s="3">
        <v>44.33</v>
      </c>
      <c r="C70" s="3">
        <v>0.33</v>
      </c>
      <c r="D70" s="3">
        <v>0</v>
      </c>
      <c r="E70" s="3">
        <v>0</v>
      </c>
      <c r="F70" s="3">
        <v>0.33</v>
      </c>
      <c r="G70" s="3">
        <v>0</v>
      </c>
      <c r="H70" s="3">
        <v>0</v>
      </c>
      <c r="I70" s="3">
        <v>1</v>
      </c>
      <c r="J70" s="3">
        <v>0</v>
      </c>
      <c r="K70" s="3">
        <v>0</v>
      </c>
      <c r="L70" s="3">
        <v>1.66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1.33</v>
      </c>
      <c r="S70" s="3">
        <v>0</v>
      </c>
      <c r="T70">
        <f t="shared" si="2"/>
        <v>48.97999999999999</v>
      </c>
      <c r="U70">
        <v>2</v>
      </c>
      <c r="V70">
        <f t="shared" si="1"/>
        <v>50.97999999999999</v>
      </c>
    </row>
    <row r="71" spans="1:22">
      <c r="A71" s="11">
        <v>40741</v>
      </c>
      <c r="B71" s="3">
        <v>44.33</v>
      </c>
      <c r="C71" s="3">
        <v>0.33</v>
      </c>
      <c r="D71" s="3">
        <v>0</v>
      </c>
      <c r="E71" s="3">
        <v>0</v>
      </c>
      <c r="F71" s="3">
        <v>0.33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1.66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1.33</v>
      </c>
      <c r="S71" s="3">
        <v>0</v>
      </c>
      <c r="T71">
        <f>SUM(B71:S71)</f>
        <v>48.97999999999999</v>
      </c>
      <c r="U71">
        <v>2</v>
      </c>
      <c r="V71">
        <f t="shared" si="1"/>
        <v>50.97999999999999</v>
      </c>
    </row>
    <row r="72" spans="1:22">
      <c r="A72" s="11">
        <v>40742</v>
      </c>
      <c r="B72" s="4">
        <v>11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>
        <f>SUM(B72:S72)</f>
        <v>11</v>
      </c>
      <c r="U72">
        <v>1</v>
      </c>
      <c r="V72">
        <f t="shared" si="1"/>
        <v>12</v>
      </c>
    </row>
    <row r="73" spans="1:22">
      <c r="A73" s="11">
        <v>40743</v>
      </c>
      <c r="B73" s="4">
        <v>15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H73" s="4">
        <v>0</v>
      </c>
      <c r="I73" s="4">
        <v>2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14</v>
      </c>
      <c r="S73" s="4">
        <v>0</v>
      </c>
      <c r="T73">
        <f>SUM(B73:S73)</f>
        <v>33</v>
      </c>
      <c r="U73">
        <v>0</v>
      </c>
      <c r="V73">
        <f>T73+U73</f>
        <v>33</v>
      </c>
    </row>
    <row r="74" spans="1:22">
      <c r="A74" s="11">
        <v>40744</v>
      </c>
      <c r="B74" s="4">
        <v>35</v>
      </c>
      <c r="C74" s="4">
        <v>1</v>
      </c>
      <c r="D74" s="4">
        <v>0</v>
      </c>
      <c r="E74" s="4">
        <v>3</v>
      </c>
      <c r="F74" s="4">
        <v>0</v>
      </c>
      <c r="G74" s="4">
        <v>0</v>
      </c>
      <c r="H74" s="4">
        <v>6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>
        <f>SUM(B74:S74)</f>
        <v>45</v>
      </c>
      <c r="U74">
        <v>0</v>
      </c>
      <c r="V74">
        <f>T74+U74</f>
        <v>45</v>
      </c>
    </row>
    <row r="75" spans="1:22">
      <c r="A75" s="11">
        <v>40745</v>
      </c>
      <c r="B75" s="4">
        <v>31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7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>
        <f t="shared" ref="T75:T120" si="3">SUM(B75:S75)</f>
        <v>39</v>
      </c>
      <c r="U75">
        <v>10</v>
      </c>
      <c r="V75">
        <f t="shared" ref="V75:V110" si="4">T75+U75</f>
        <v>49</v>
      </c>
    </row>
    <row r="76" spans="1:22">
      <c r="A76" s="11">
        <v>40746</v>
      </c>
      <c r="B76" s="4">
        <v>9.33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2</v>
      </c>
      <c r="J76" s="4">
        <v>0</v>
      </c>
      <c r="K76" s="4">
        <v>0</v>
      </c>
      <c r="L76" s="4">
        <v>0</v>
      </c>
      <c r="M76" s="4">
        <v>0.33</v>
      </c>
      <c r="N76" s="4">
        <v>0</v>
      </c>
      <c r="O76" s="4">
        <v>0.33</v>
      </c>
      <c r="P76" s="4">
        <v>0</v>
      </c>
      <c r="Q76" s="4">
        <v>0</v>
      </c>
      <c r="R76" s="4">
        <v>0</v>
      </c>
      <c r="S76" s="4">
        <v>0</v>
      </c>
      <c r="T76">
        <f t="shared" si="3"/>
        <v>11.99</v>
      </c>
      <c r="U76">
        <v>5</v>
      </c>
      <c r="V76">
        <f t="shared" si="4"/>
        <v>16.990000000000002</v>
      </c>
    </row>
    <row r="77" spans="1:22">
      <c r="A77" s="11">
        <v>40747</v>
      </c>
      <c r="B77" s="4">
        <v>9.33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2</v>
      </c>
      <c r="J77" s="4">
        <v>0</v>
      </c>
      <c r="K77" s="4">
        <v>0</v>
      </c>
      <c r="L77" s="4">
        <v>0</v>
      </c>
      <c r="M77" s="4">
        <v>0.33</v>
      </c>
      <c r="N77" s="4">
        <v>0</v>
      </c>
      <c r="O77" s="4">
        <v>0.33</v>
      </c>
      <c r="P77" s="4">
        <v>0</v>
      </c>
      <c r="Q77" s="4">
        <v>0</v>
      </c>
      <c r="R77" s="4">
        <v>0</v>
      </c>
      <c r="S77" s="4">
        <v>0</v>
      </c>
      <c r="T77">
        <f t="shared" si="3"/>
        <v>11.99</v>
      </c>
      <c r="U77">
        <v>5</v>
      </c>
      <c r="V77">
        <f t="shared" si="4"/>
        <v>16.990000000000002</v>
      </c>
    </row>
    <row r="78" spans="1:22">
      <c r="A78" s="11">
        <v>40748</v>
      </c>
      <c r="B78" s="4">
        <v>9.33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2</v>
      </c>
      <c r="J78" s="4">
        <v>0</v>
      </c>
      <c r="K78" s="4">
        <v>0</v>
      </c>
      <c r="L78" s="4">
        <v>0</v>
      </c>
      <c r="M78" s="4">
        <v>0.33</v>
      </c>
      <c r="N78" s="4">
        <v>0</v>
      </c>
      <c r="O78" s="4">
        <v>0.33</v>
      </c>
      <c r="P78" s="4">
        <v>0</v>
      </c>
      <c r="Q78" s="4">
        <v>0</v>
      </c>
      <c r="R78" s="4">
        <v>0</v>
      </c>
      <c r="S78" s="4">
        <v>0</v>
      </c>
      <c r="T78">
        <f>SUM(B78:S78)</f>
        <v>11.99</v>
      </c>
      <c r="U78">
        <v>5</v>
      </c>
      <c r="V78">
        <f>T78+U78</f>
        <v>16.990000000000002</v>
      </c>
    </row>
    <row r="79" spans="1:22">
      <c r="A79" s="11">
        <v>40749</v>
      </c>
      <c r="B79" s="4">
        <v>34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3</v>
      </c>
      <c r="J79" s="4">
        <v>0</v>
      </c>
      <c r="K79" s="4">
        <v>0</v>
      </c>
      <c r="L79" s="4">
        <v>1</v>
      </c>
      <c r="M79" s="4">
        <v>4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>
        <f t="shared" si="3"/>
        <v>43</v>
      </c>
      <c r="U79">
        <v>60</v>
      </c>
      <c r="V79">
        <f t="shared" si="4"/>
        <v>103</v>
      </c>
    </row>
    <row r="80" spans="1:22">
      <c r="A80" s="11">
        <v>40750</v>
      </c>
      <c r="B80" s="4">
        <v>33</v>
      </c>
      <c r="C80" s="4">
        <v>0</v>
      </c>
      <c r="D80" s="4">
        <v>0</v>
      </c>
      <c r="E80" s="4">
        <v>1</v>
      </c>
      <c r="F80" s="4">
        <v>0</v>
      </c>
      <c r="G80" s="4">
        <v>0</v>
      </c>
      <c r="H80" s="4">
        <v>0</v>
      </c>
      <c r="I80" s="4">
        <v>1</v>
      </c>
      <c r="J80" s="4">
        <v>0</v>
      </c>
      <c r="K80" s="4">
        <v>0</v>
      </c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>
        <f t="shared" si="3"/>
        <v>36</v>
      </c>
      <c r="U80">
        <v>32</v>
      </c>
      <c r="V80">
        <f t="shared" si="4"/>
        <v>68</v>
      </c>
    </row>
    <row r="81" spans="1:22">
      <c r="A81" s="11">
        <v>40751</v>
      </c>
      <c r="B81" s="4">
        <v>53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3</v>
      </c>
      <c r="J81" s="4">
        <v>0</v>
      </c>
      <c r="K81" s="4">
        <v>0</v>
      </c>
      <c r="L81" s="4">
        <v>3</v>
      </c>
      <c r="M81" s="4">
        <v>1</v>
      </c>
      <c r="N81" s="4">
        <v>0</v>
      </c>
      <c r="O81" s="4">
        <v>0</v>
      </c>
      <c r="P81" s="4">
        <v>0</v>
      </c>
      <c r="Q81" s="4">
        <v>0</v>
      </c>
      <c r="R81" s="4">
        <v>10</v>
      </c>
      <c r="S81" s="4">
        <v>0</v>
      </c>
      <c r="T81">
        <f t="shared" si="3"/>
        <v>70</v>
      </c>
      <c r="U81">
        <v>24</v>
      </c>
      <c r="V81">
        <f t="shared" si="4"/>
        <v>94</v>
      </c>
    </row>
    <row r="82" spans="1:22">
      <c r="A82" s="11">
        <v>40752</v>
      </c>
      <c r="B82" s="4">
        <v>66</v>
      </c>
      <c r="C82" s="4">
        <v>3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3</v>
      </c>
      <c r="J82" s="4">
        <v>0</v>
      </c>
      <c r="K82" s="4">
        <v>0</v>
      </c>
      <c r="L82" s="4">
        <v>1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>
        <f t="shared" si="3"/>
        <v>73</v>
      </c>
      <c r="U82">
        <v>23</v>
      </c>
      <c r="V82">
        <f t="shared" si="4"/>
        <v>96</v>
      </c>
    </row>
    <row r="83" spans="1:22">
      <c r="A83" s="11">
        <v>40753</v>
      </c>
      <c r="B83" s="4">
        <v>11</v>
      </c>
      <c r="C83" s="4">
        <v>1.33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0.33</v>
      </c>
      <c r="S83" s="4">
        <v>0</v>
      </c>
      <c r="T83">
        <f t="shared" si="3"/>
        <v>13.66</v>
      </c>
      <c r="U83">
        <v>4.66</v>
      </c>
      <c r="V83">
        <f t="shared" si="4"/>
        <v>18.32</v>
      </c>
    </row>
    <row r="84" spans="1:22">
      <c r="A84" s="11">
        <v>40754</v>
      </c>
      <c r="B84" s="4">
        <v>11</v>
      </c>
      <c r="C84" s="4">
        <v>1.33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0.33</v>
      </c>
      <c r="S84" s="4">
        <v>0</v>
      </c>
      <c r="T84">
        <f t="shared" si="3"/>
        <v>13.66</v>
      </c>
      <c r="U84">
        <v>4.66</v>
      </c>
      <c r="V84">
        <f t="shared" si="4"/>
        <v>18.32</v>
      </c>
    </row>
    <row r="85" spans="1:22">
      <c r="A85" s="11">
        <v>40755</v>
      </c>
      <c r="B85" s="4">
        <v>11</v>
      </c>
      <c r="C85" s="4">
        <v>1.33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0.33</v>
      </c>
      <c r="S85" s="4">
        <v>0</v>
      </c>
      <c r="T85">
        <f t="shared" si="3"/>
        <v>13.66</v>
      </c>
      <c r="U85">
        <v>4.66</v>
      </c>
      <c r="V85">
        <f t="shared" si="4"/>
        <v>18.32</v>
      </c>
    </row>
    <row r="86" spans="1:22">
      <c r="A86" s="11">
        <v>40756</v>
      </c>
      <c r="B86" s="4">
        <v>7</v>
      </c>
      <c r="C86" s="4">
        <v>1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0</v>
      </c>
      <c r="K86" s="4">
        <v>0</v>
      </c>
      <c r="L86" s="4">
        <v>1</v>
      </c>
      <c r="M86" s="4">
        <v>1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>
        <f t="shared" si="3"/>
        <v>11</v>
      </c>
      <c r="U86">
        <v>1</v>
      </c>
      <c r="V86">
        <f t="shared" si="4"/>
        <v>12</v>
      </c>
    </row>
    <row r="87" spans="1:22">
      <c r="A87" s="11">
        <v>40757</v>
      </c>
      <c r="B87" s="4">
        <v>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>
        <f t="shared" si="3"/>
        <v>8</v>
      </c>
      <c r="U87">
        <v>1</v>
      </c>
      <c r="V87">
        <f t="shared" si="4"/>
        <v>9</v>
      </c>
    </row>
    <row r="88" spans="1:22">
      <c r="A88" s="11">
        <v>40758</v>
      </c>
      <c r="B88" s="4">
        <v>11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4</v>
      </c>
      <c r="J88" s="4">
        <v>0</v>
      </c>
      <c r="K88" s="4">
        <v>0</v>
      </c>
      <c r="L88" s="4">
        <v>1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>
        <f t="shared" si="3"/>
        <v>16</v>
      </c>
      <c r="U88">
        <v>2</v>
      </c>
      <c r="V88">
        <f t="shared" si="4"/>
        <v>18</v>
      </c>
    </row>
    <row r="89" spans="1:22">
      <c r="A89" s="11">
        <v>40759</v>
      </c>
      <c r="B89" s="4">
        <v>34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16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3</v>
      </c>
      <c r="S89" s="4">
        <v>0</v>
      </c>
      <c r="T89">
        <f t="shared" si="3"/>
        <v>53</v>
      </c>
      <c r="U89">
        <v>3</v>
      </c>
      <c r="V89">
        <f t="shared" si="4"/>
        <v>56</v>
      </c>
    </row>
    <row r="90" spans="1:22">
      <c r="A90" s="11">
        <v>40760</v>
      </c>
      <c r="B90" s="4">
        <v>13</v>
      </c>
      <c r="C90" s="4">
        <v>0.33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5.67</v>
      </c>
      <c r="J90" s="4">
        <v>0</v>
      </c>
      <c r="K90" s="4">
        <v>0</v>
      </c>
      <c r="L90" s="4">
        <v>1</v>
      </c>
      <c r="M90" s="4">
        <v>0</v>
      </c>
      <c r="N90" s="4">
        <v>0</v>
      </c>
      <c r="O90" s="4">
        <v>0.33</v>
      </c>
      <c r="P90" s="4">
        <v>0</v>
      </c>
      <c r="Q90" s="4">
        <v>0</v>
      </c>
      <c r="R90" s="4">
        <v>0</v>
      </c>
      <c r="S90" s="4">
        <v>0</v>
      </c>
      <c r="T90">
        <f>SUM(B90:S90)</f>
        <v>20.329999999999998</v>
      </c>
      <c r="U90">
        <v>1.33</v>
      </c>
      <c r="V90">
        <f>T90+U90</f>
        <v>21.659999999999997</v>
      </c>
    </row>
    <row r="91" spans="1:22">
      <c r="A91" s="11">
        <v>40761</v>
      </c>
      <c r="B91" s="4">
        <v>13</v>
      </c>
      <c r="C91" s="4">
        <v>0.33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5.67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  <c r="O91" s="4">
        <v>0.33</v>
      </c>
      <c r="P91" s="4">
        <v>0</v>
      </c>
      <c r="Q91" s="4">
        <v>0</v>
      </c>
      <c r="R91" s="4">
        <v>0</v>
      </c>
      <c r="S91" s="4">
        <v>0</v>
      </c>
      <c r="T91">
        <f t="shared" si="3"/>
        <v>20.329999999999998</v>
      </c>
      <c r="U91">
        <v>1.33</v>
      </c>
      <c r="V91">
        <f t="shared" si="4"/>
        <v>21.659999999999997</v>
      </c>
    </row>
    <row r="92" spans="1:22">
      <c r="A92" s="11">
        <v>40762</v>
      </c>
      <c r="B92" s="4">
        <v>13</v>
      </c>
      <c r="C92" s="4">
        <v>0.33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5.67</v>
      </c>
      <c r="J92" s="4">
        <v>0</v>
      </c>
      <c r="K92" s="4">
        <v>0</v>
      </c>
      <c r="L92" s="4">
        <v>1</v>
      </c>
      <c r="M92" s="4">
        <v>0</v>
      </c>
      <c r="N92" s="4">
        <v>0</v>
      </c>
      <c r="O92" s="4">
        <v>0.33</v>
      </c>
      <c r="P92" s="4">
        <v>0</v>
      </c>
      <c r="Q92" s="4">
        <v>0</v>
      </c>
      <c r="R92" s="4">
        <v>0</v>
      </c>
      <c r="S92" s="4">
        <v>0</v>
      </c>
      <c r="T92">
        <f t="shared" si="3"/>
        <v>20.329999999999998</v>
      </c>
      <c r="U92">
        <v>1.33</v>
      </c>
      <c r="V92">
        <f t="shared" si="4"/>
        <v>21.659999999999997</v>
      </c>
    </row>
    <row r="93" spans="1:22">
      <c r="A93" s="11">
        <v>40763</v>
      </c>
      <c r="B93" s="4">
        <v>9</v>
      </c>
      <c r="C93" s="4">
        <v>1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10</v>
      </c>
      <c r="J93" s="4">
        <v>0</v>
      </c>
      <c r="K93" s="4">
        <v>0</v>
      </c>
      <c r="L93" s="4">
        <v>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>
        <f t="shared" si="3"/>
        <v>21</v>
      </c>
      <c r="U93">
        <v>10</v>
      </c>
      <c r="V93">
        <f t="shared" si="4"/>
        <v>31</v>
      </c>
    </row>
    <row r="94" spans="1:22">
      <c r="A94" s="11">
        <v>40764</v>
      </c>
      <c r="B94" s="4">
        <v>13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4</v>
      </c>
      <c r="J94" s="4">
        <v>0</v>
      </c>
      <c r="K94" s="4">
        <v>0</v>
      </c>
      <c r="L94" s="4">
        <v>0</v>
      </c>
      <c r="M94" s="4">
        <v>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>
        <f t="shared" si="3"/>
        <v>19</v>
      </c>
      <c r="U94">
        <v>14</v>
      </c>
      <c r="V94">
        <f t="shared" si="4"/>
        <v>33</v>
      </c>
    </row>
    <row r="95" spans="1:22">
      <c r="A95" s="11">
        <v>40765</v>
      </c>
      <c r="B95" s="4">
        <v>29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1</v>
      </c>
      <c r="J95" s="4">
        <v>0</v>
      </c>
      <c r="K95" s="4">
        <v>0</v>
      </c>
      <c r="L95" s="4">
        <v>4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>
        <f t="shared" si="3"/>
        <v>34</v>
      </c>
      <c r="U95">
        <v>11</v>
      </c>
      <c r="V95">
        <f t="shared" si="4"/>
        <v>45</v>
      </c>
    </row>
    <row r="96" spans="1:22">
      <c r="A96" s="11">
        <v>40766</v>
      </c>
      <c r="B96" s="4">
        <v>9</v>
      </c>
      <c r="C96" s="4">
        <v>0</v>
      </c>
      <c r="D96" s="4">
        <v>0</v>
      </c>
      <c r="E96" s="4">
        <v>1</v>
      </c>
      <c r="F96" s="4">
        <v>0</v>
      </c>
      <c r="G96" s="4">
        <v>0</v>
      </c>
      <c r="H96" s="4">
        <v>0</v>
      </c>
      <c r="I96" s="4">
        <v>2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>
        <v>0</v>
      </c>
      <c r="Q96" s="4">
        <v>0</v>
      </c>
      <c r="R96" s="4">
        <v>0</v>
      </c>
      <c r="S96" s="4">
        <v>0</v>
      </c>
      <c r="T96">
        <f t="shared" si="3"/>
        <v>13</v>
      </c>
      <c r="U96">
        <v>8</v>
      </c>
      <c r="V96">
        <f t="shared" si="4"/>
        <v>21</v>
      </c>
    </row>
    <row r="97" spans="1:22">
      <c r="A97" s="11">
        <v>40767</v>
      </c>
      <c r="B97" s="4">
        <v>7.66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0.33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>
        <f t="shared" si="3"/>
        <v>7.99</v>
      </c>
      <c r="U97">
        <v>1.66</v>
      </c>
      <c r="V97">
        <f t="shared" si="4"/>
        <v>9.65</v>
      </c>
    </row>
    <row r="98" spans="1:22">
      <c r="A98" s="11">
        <v>40768</v>
      </c>
      <c r="B98" s="4">
        <v>7.66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0.33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>
        <f t="shared" si="3"/>
        <v>7.99</v>
      </c>
      <c r="U98">
        <v>1.66</v>
      </c>
      <c r="V98">
        <f t="shared" si="4"/>
        <v>9.65</v>
      </c>
    </row>
    <row r="99" spans="1:22">
      <c r="A99" s="11">
        <v>40769</v>
      </c>
      <c r="B99" s="4">
        <v>7.66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0.33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>
        <f t="shared" si="3"/>
        <v>7.99</v>
      </c>
      <c r="U99">
        <v>1.66</v>
      </c>
      <c r="V99">
        <f t="shared" si="4"/>
        <v>9.65</v>
      </c>
    </row>
    <row r="100" spans="1:22">
      <c r="A100" s="11">
        <v>40770</v>
      </c>
      <c r="B100" s="4" t="s">
        <v>31</v>
      </c>
      <c r="C100" s="4" t="s">
        <v>31</v>
      </c>
      <c r="D100" s="4" t="s">
        <v>31</v>
      </c>
      <c r="E100" s="4" t="s">
        <v>31</v>
      </c>
      <c r="F100" s="4" t="s">
        <v>31</v>
      </c>
      <c r="G100" s="4" t="s">
        <v>31</v>
      </c>
      <c r="H100" s="4" t="s">
        <v>31</v>
      </c>
      <c r="I100" s="4" t="s">
        <v>31</v>
      </c>
      <c r="J100" s="4" t="s">
        <v>31</v>
      </c>
      <c r="K100" s="4" t="s">
        <v>31</v>
      </c>
      <c r="L100" s="4" t="s">
        <v>31</v>
      </c>
      <c r="M100" s="4" t="s">
        <v>31</v>
      </c>
      <c r="N100" s="4" t="s">
        <v>31</v>
      </c>
      <c r="O100" s="4" t="s">
        <v>31</v>
      </c>
      <c r="P100" s="4" t="s">
        <v>31</v>
      </c>
      <c r="Q100" s="4" t="s">
        <v>31</v>
      </c>
      <c r="R100" s="4" t="s">
        <v>31</v>
      </c>
      <c r="S100" s="4" t="s">
        <v>31</v>
      </c>
      <c r="T100">
        <f t="shared" si="3"/>
        <v>0</v>
      </c>
      <c r="U100">
        <v>0</v>
      </c>
      <c r="V100">
        <f t="shared" si="4"/>
        <v>0</v>
      </c>
    </row>
    <row r="101" spans="1:22">
      <c r="A101" s="11">
        <v>40771</v>
      </c>
      <c r="B101" s="4">
        <v>17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>
        <f t="shared" si="3"/>
        <v>18</v>
      </c>
      <c r="U101">
        <v>2</v>
      </c>
      <c r="V101">
        <f t="shared" si="4"/>
        <v>20</v>
      </c>
    </row>
    <row r="102" spans="1:22">
      <c r="A102" s="11">
        <v>40772</v>
      </c>
      <c r="B102" s="4">
        <v>11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6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1</v>
      </c>
      <c r="P102" s="4">
        <v>0</v>
      </c>
      <c r="Q102" s="4">
        <v>0</v>
      </c>
      <c r="R102" s="4">
        <v>0</v>
      </c>
      <c r="S102" s="4">
        <v>0</v>
      </c>
      <c r="T102">
        <f t="shared" si="3"/>
        <v>19</v>
      </c>
      <c r="U102">
        <v>2</v>
      </c>
      <c r="V102">
        <f t="shared" si="4"/>
        <v>21</v>
      </c>
    </row>
    <row r="103" spans="1:22">
      <c r="A103" s="11">
        <v>40773</v>
      </c>
      <c r="B103" s="4">
        <v>26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2</v>
      </c>
      <c r="J103" s="4"/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>
        <f t="shared" si="3"/>
        <v>28</v>
      </c>
      <c r="U103">
        <v>2</v>
      </c>
      <c r="V103">
        <f t="shared" si="4"/>
        <v>30</v>
      </c>
    </row>
    <row r="104" spans="1:22">
      <c r="A104" s="11">
        <v>40774</v>
      </c>
      <c r="B104" s="4">
        <v>9</v>
      </c>
      <c r="C104" s="4">
        <v>0.67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5.33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8.67</v>
      </c>
      <c r="P104" s="4">
        <v>0</v>
      </c>
      <c r="Q104" s="4">
        <v>0</v>
      </c>
      <c r="R104" s="4">
        <v>0</v>
      </c>
      <c r="S104" s="4">
        <v>0</v>
      </c>
      <c r="T104">
        <f>SUM(B104:S104)</f>
        <v>24.67</v>
      </c>
      <c r="U104">
        <v>2.33</v>
      </c>
      <c r="V104">
        <f>T104+U104</f>
        <v>27</v>
      </c>
    </row>
    <row r="105" spans="1:22">
      <c r="A105" s="11">
        <v>40775</v>
      </c>
      <c r="B105" s="4">
        <v>9</v>
      </c>
      <c r="C105" s="4">
        <v>0.67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5.33</v>
      </c>
      <c r="J105" s="4">
        <v>0</v>
      </c>
      <c r="K105" s="4">
        <v>0</v>
      </c>
      <c r="L105" s="4">
        <v>1</v>
      </c>
      <c r="M105" s="4">
        <v>0</v>
      </c>
      <c r="N105" s="4">
        <v>0</v>
      </c>
      <c r="O105" s="4">
        <v>8.67</v>
      </c>
      <c r="P105" s="4">
        <v>0</v>
      </c>
      <c r="Q105" s="4">
        <v>0</v>
      </c>
      <c r="R105" s="4">
        <v>0</v>
      </c>
      <c r="S105" s="4">
        <v>0</v>
      </c>
      <c r="T105">
        <f>SUM(B105:S105)</f>
        <v>24.67</v>
      </c>
      <c r="U105">
        <v>2.33</v>
      </c>
      <c r="V105">
        <f t="shared" si="4"/>
        <v>27</v>
      </c>
    </row>
    <row r="106" spans="1:22">
      <c r="A106" s="11">
        <v>40776</v>
      </c>
      <c r="B106" s="4">
        <v>9</v>
      </c>
      <c r="C106" s="4">
        <v>0.67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5.33</v>
      </c>
      <c r="J106" s="4">
        <v>0</v>
      </c>
      <c r="K106" s="4">
        <v>0</v>
      </c>
      <c r="L106" s="4">
        <v>1</v>
      </c>
      <c r="M106" s="4">
        <v>0</v>
      </c>
      <c r="N106" s="4">
        <v>0</v>
      </c>
      <c r="O106" s="4">
        <v>8.67</v>
      </c>
      <c r="P106" s="4">
        <v>0</v>
      </c>
      <c r="Q106" s="4">
        <v>0</v>
      </c>
      <c r="R106" s="4">
        <v>0</v>
      </c>
      <c r="S106" s="4">
        <v>0</v>
      </c>
      <c r="T106">
        <f t="shared" si="3"/>
        <v>24.67</v>
      </c>
      <c r="U106">
        <v>2.33</v>
      </c>
      <c r="V106">
        <f t="shared" si="4"/>
        <v>27</v>
      </c>
    </row>
    <row r="107" spans="1:22">
      <c r="A107" s="11">
        <v>40777</v>
      </c>
      <c r="B107" s="4">
        <v>18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2</v>
      </c>
      <c r="P107" s="4">
        <v>0</v>
      </c>
      <c r="Q107" s="4">
        <v>0</v>
      </c>
      <c r="R107" s="4">
        <v>0</v>
      </c>
      <c r="S107" s="4">
        <v>0</v>
      </c>
      <c r="T107">
        <f t="shared" si="3"/>
        <v>21</v>
      </c>
      <c r="U107">
        <v>0</v>
      </c>
      <c r="V107">
        <f t="shared" si="4"/>
        <v>21</v>
      </c>
    </row>
    <row r="108" spans="1:22">
      <c r="A108" s="11">
        <v>40778</v>
      </c>
      <c r="B108" s="4">
        <v>12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12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9</v>
      </c>
      <c r="P108" s="4">
        <v>0</v>
      </c>
      <c r="Q108" s="4">
        <v>0</v>
      </c>
      <c r="R108" s="4">
        <v>0</v>
      </c>
      <c r="S108" s="4">
        <v>0</v>
      </c>
      <c r="T108">
        <f>SUM(B108:S108)</f>
        <v>33</v>
      </c>
      <c r="U108">
        <v>2</v>
      </c>
      <c r="V108">
        <f>T108+U108</f>
        <v>35</v>
      </c>
    </row>
    <row r="109" spans="1:22">
      <c r="A109" s="11">
        <v>40779</v>
      </c>
      <c r="B109" s="4">
        <v>9</v>
      </c>
      <c r="C109" s="4">
        <v>1</v>
      </c>
      <c r="D109" s="4">
        <v>0</v>
      </c>
      <c r="E109" s="4">
        <v>0</v>
      </c>
      <c r="F109" s="4">
        <v>0</v>
      </c>
      <c r="G109" s="4">
        <v>0</v>
      </c>
      <c r="H109" s="12">
        <v>0</v>
      </c>
      <c r="I109" s="8">
        <v>5</v>
      </c>
      <c r="J109" s="4">
        <v>0</v>
      </c>
      <c r="K109" s="4">
        <v>0</v>
      </c>
      <c r="L109" s="4">
        <v>0</v>
      </c>
      <c r="M109" s="4">
        <v>1</v>
      </c>
      <c r="N109" s="12">
        <v>0</v>
      </c>
      <c r="O109" s="8">
        <v>16</v>
      </c>
      <c r="P109" s="4">
        <v>0</v>
      </c>
      <c r="Q109" s="12">
        <v>0</v>
      </c>
      <c r="R109" s="8">
        <v>0</v>
      </c>
      <c r="S109" s="12">
        <v>0</v>
      </c>
      <c r="T109">
        <f>SUM(B109:S109)</f>
        <v>32</v>
      </c>
      <c r="U109">
        <v>1</v>
      </c>
      <c r="V109">
        <f>T109+U109</f>
        <v>33</v>
      </c>
    </row>
    <row r="110" spans="1:22">
      <c r="A110" s="11">
        <v>40780</v>
      </c>
      <c r="B110" s="4">
        <v>16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12">
        <v>0</v>
      </c>
      <c r="I110" s="8">
        <v>7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8">
        <v>12</v>
      </c>
      <c r="P110" s="4">
        <v>0</v>
      </c>
      <c r="Q110" s="4">
        <v>0</v>
      </c>
      <c r="R110" s="8">
        <v>0</v>
      </c>
      <c r="S110" s="12">
        <v>0</v>
      </c>
      <c r="T110">
        <f t="shared" si="3"/>
        <v>35</v>
      </c>
      <c r="U110">
        <v>3</v>
      </c>
      <c r="V110">
        <f t="shared" si="4"/>
        <v>38</v>
      </c>
    </row>
    <row r="111" spans="1:22">
      <c r="A111" s="11">
        <v>40781</v>
      </c>
      <c r="B111" s="4">
        <v>12</v>
      </c>
      <c r="C111" s="4">
        <v>1.33</v>
      </c>
      <c r="D111" s="4">
        <v>0</v>
      </c>
      <c r="E111" s="4">
        <v>0</v>
      </c>
      <c r="F111" s="4">
        <v>0</v>
      </c>
      <c r="G111" s="4">
        <v>0</v>
      </c>
      <c r="H111" s="12">
        <v>0</v>
      </c>
      <c r="I111" s="8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8">
        <v>4</v>
      </c>
      <c r="P111" s="4">
        <v>0</v>
      </c>
      <c r="Q111" s="4">
        <v>0</v>
      </c>
      <c r="R111" s="8">
        <v>0</v>
      </c>
      <c r="S111" s="12">
        <v>0</v>
      </c>
      <c r="T111">
        <f t="shared" si="3"/>
        <v>18.329999999999998</v>
      </c>
      <c r="U111">
        <v>3</v>
      </c>
      <c r="V111">
        <f>T111+U111</f>
        <v>21.33</v>
      </c>
    </row>
    <row r="112" spans="1:22">
      <c r="A112" s="11">
        <v>40782</v>
      </c>
      <c r="B112" s="4">
        <v>12</v>
      </c>
      <c r="C112" s="4">
        <v>1.33</v>
      </c>
      <c r="D112" s="4">
        <v>0</v>
      </c>
      <c r="E112" s="4">
        <v>0</v>
      </c>
      <c r="F112" s="4">
        <v>0</v>
      </c>
      <c r="G112" s="4">
        <v>0</v>
      </c>
      <c r="H112" s="12">
        <v>0</v>
      </c>
      <c r="I112" s="8">
        <v>1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8">
        <v>4</v>
      </c>
      <c r="P112" s="4">
        <v>0</v>
      </c>
      <c r="Q112" s="4">
        <v>0</v>
      </c>
      <c r="R112" s="8">
        <v>0</v>
      </c>
      <c r="S112" s="12">
        <v>0</v>
      </c>
      <c r="T112">
        <f t="shared" si="3"/>
        <v>18.329999999999998</v>
      </c>
      <c r="U112">
        <v>3</v>
      </c>
      <c r="V112">
        <f>T112+U112</f>
        <v>21.33</v>
      </c>
    </row>
    <row r="113" spans="1:22">
      <c r="A113" s="11">
        <v>40783</v>
      </c>
      <c r="B113" s="4">
        <v>12</v>
      </c>
      <c r="C113" s="4">
        <v>1.33</v>
      </c>
      <c r="D113" s="4">
        <v>0</v>
      </c>
      <c r="E113" s="4">
        <v>0</v>
      </c>
      <c r="F113" s="4">
        <v>0</v>
      </c>
      <c r="G113" s="4">
        <v>0</v>
      </c>
      <c r="H113" s="12">
        <v>0</v>
      </c>
      <c r="I113" s="8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8">
        <v>4</v>
      </c>
      <c r="P113" s="4">
        <v>0</v>
      </c>
      <c r="Q113" s="4">
        <v>0</v>
      </c>
      <c r="R113" s="8">
        <v>0</v>
      </c>
      <c r="S113" s="12">
        <v>0</v>
      </c>
      <c r="T113">
        <f>SUM(B113:S113)</f>
        <v>18.329999999999998</v>
      </c>
      <c r="U113">
        <v>3</v>
      </c>
      <c r="V113">
        <f>T113+U113</f>
        <v>21.33</v>
      </c>
    </row>
    <row r="114" spans="1:22">
      <c r="A114" s="11">
        <v>40784</v>
      </c>
      <c r="B114" s="4">
        <v>4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12">
        <v>0</v>
      </c>
      <c r="I114" s="8">
        <v>2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8">
        <v>1</v>
      </c>
      <c r="P114" s="4">
        <v>0</v>
      </c>
      <c r="Q114" s="4">
        <v>0</v>
      </c>
      <c r="R114" s="8">
        <v>0</v>
      </c>
      <c r="S114" s="12">
        <v>0</v>
      </c>
      <c r="T114">
        <f t="shared" si="3"/>
        <v>7</v>
      </c>
      <c r="U114">
        <v>1</v>
      </c>
      <c r="V114">
        <f t="shared" ref="V114:V120" si="5">T114+U114</f>
        <v>8</v>
      </c>
    </row>
    <row r="115" spans="1:22">
      <c r="A115" s="11">
        <v>40785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12">
        <v>0</v>
      </c>
      <c r="I115" s="8">
        <v>1</v>
      </c>
      <c r="J115" s="4">
        <v>0</v>
      </c>
      <c r="K115" s="4">
        <v>0</v>
      </c>
      <c r="L115" s="4">
        <v>0</v>
      </c>
      <c r="M115" s="4">
        <v>1</v>
      </c>
      <c r="N115" s="4">
        <v>0</v>
      </c>
      <c r="O115" s="8">
        <v>5</v>
      </c>
      <c r="P115" s="4">
        <v>0</v>
      </c>
      <c r="Q115" s="4">
        <v>0</v>
      </c>
      <c r="R115" s="8">
        <v>0</v>
      </c>
      <c r="S115" s="12">
        <v>0</v>
      </c>
      <c r="T115">
        <f>SUM(B115:S115)</f>
        <v>7</v>
      </c>
      <c r="U115">
        <v>0</v>
      </c>
      <c r="V115">
        <f>T115+U115</f>
        <v>7</v>
      </c>
    </row>
    <row r="116" spans="1:22">
      <c r="A116" s="11">
        <v>40786</v>
      </c>
      <c r="B116" s="4">
        <v>2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12">
        <v>0</v>
      </c>
      <c r="I116" s="8">
        <v>3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8">
        <v>1</v>
      </c>
      <c r="P116" s="4">
        <v>0</v>
      </c>
      <c r="Q116" s="4">
        <v>0</v>
      </c>
      <c r="R116" s="8">
        <v>0</v>
      </c>
      <c r="S116" s="12">
        <v>0</v>
      </c>
      <c r="T116">
        <f>SUM(B116:S116)</f>
        <v>6</v>
      </c>
      <c r="U116">
        <v>2</v>
      </c>
      <c r="V116">
        <f>T116+U116</f>
        <v>8</v>
      </c>
    </row>
    <row r="117" spans="1:22">
      <c r="A117" s="11">
        <v>40787</v>
      </c>
      <c r="B117" s="4">
        <v>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12">
        <v>0</v>
      </c>
      <c r="I117" s="8">
        <v>0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  <c r="O117" s="8">
        <v>7</v>
      </c>
      <c r="P117" s="4">
        <v>0</v>
      </c>
      <c r="Q117" s="4">
        <v>0</v>
      </c>
      <c r="R117" s="8">
        <v>0</v>
      </c>
      <c r="S117" s="12">
        <v>0</v>
      </c>
      <c r="T117">
        <f t="shared" si="3"/>
        <v>13</v>
      </c>
      <c r="U117">
        <v>0</v>
      </c>
      <c r="V117">
        <f t="shared" si="5"/>
        <v>13</v>
      </c>
    </row>
    <row r="118" spans="1:22">
      <c r="A118" s="11">
        <v>40788</v>
      </c>
      <c r="B118" s="4">
        <v>2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12">
        <v>0</v>
      </c>
      <c r="I118" s="8">
        <v>2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8">
        <v>5.5</v>
      </c>
      <c r="P118" s="4">
        <v>0</v>
      </c>
      <c r="Q118" s="4">
        <v>0</v>
      </c>
      <c r="R118" s="8">
        <v>0</v>
      </c>
      <c r="S118" s="12">
        <v>0</v>
      </c>
      <c r="T118">
        <f>SUM(B118:S118)</f>
        <v>9.5</v>
      </c>
      <c r="U118">
        <v>0.75</v>
      </c>
      <c r="V118">
        <f>T118+U118</f>
        <v>10.25</v>
      </c>
    </row>
    <row r="119" spans="1:22">
      <c r="A119" s="11">
        <v>40789</v>
      </c>
      <c r="B119" s="4">
        <v>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12">
        <v>0</v>
      </c>
      <c r="I119" s="8">
        <v>2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8">
        <v>5.5</v>
      </c>
      <c r="P119" s="4">
        <v>0</v>
      </c>
      <c r="Q119" s="4">
        <v>0</v>
      </c>
      <c r="R119" s="8">
        <v>0</v>
      </c>
      <c r="S119" s="12">
        <v>0</v>
      </c>
      <c r="T119">
        <f>SUM(B119:S119)</f>
        <v>9.5</v>
      </c>
      <c r="U119">
        <v>0.75</v>
      </c>
      <c r="V119">
        <f>T119+U119</f>
        <v>10.25</v>
      </c>
    </row>
    <row r="120" spans="1:22">
      <c r="A120" s="11">
        <v>40790</v>
      </c>
      <c r="B120" s="4">
        <v>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12">
        <v>0</v>
      </c>
      <c r="I120" s="8">
        <v>2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8">
        <v>5.5</v>
      </c>
      <c r="P120" s="4">
        <v>0</v>
      </c>
      <c r="Q120" s="4">
        <v>0</v>
      </c>
      <c r="R120" s="8">
        <v>0</v>
      </c>
      <c r="S120" s="12">
        <v>0</v>
      </c>
      <c r="T120">
        <f t="shared" si="3"/>
        <v>9.5</v>
      </c>
      <c r="U120">
        <v>0.75</v>
      </c>
      <c r="V120">
        <f t="shared" si="5"/>
        <v>10.25</v>
      </c>
    </row>
    <row r="121" spans="1:22">
      <c r="A121" s="11">
        <v>40791</v>
      </c>
      <c r="B121" s="4">
        <v>2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12">
        <v>0</v>
      </c>
      <c r="I121" s="8">
        <v>2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8">
        <v>5.5</v>
      </c>
      <c r="P121" s="4">
        <v>0</v>
      </c>
      <c r="Q121" s="4">
        <v>0</v>
      </c>
      <c r="R121" s="8">
        <v>0</v>
      </c>
      <c r="S121" s="12">
        <v>0</v>
      </c>
      <c r="T121">
        <f t="shared" ref="T121:T127" si="6">SUM(B121:S121)</f>
        <v>9.5</v>
      </c>
      <c r="U121">
        <v>0.75</v>
      </c>
      <c r="V121">
        <f t="shared" ref="V121:V127" si="7">T121+U121</f>
        <v>10.25</v>
      </c>
    </row>
    <row r="122" spans="1:22">
      <c r="A122" s="11">
        <v>40792</v>
      </c>
      <c r="B122" s="4">
        <v>6</v>
      </c>
      <c r="C122" s="4">
        <v>3</v>
      </c>
      <c r="D122" s="4">
        <v>0</v>
      </c>
      <c r="E122" s="4">
        <v>0</v>
      </c>
      <c r="F122" s="4">
        <v>0</v>
      </c>
      <c r="G122" s="4">
        <v>0</v>
      </c>
      <c r="H122" s="12">
        <v>0</v>
      </c>
      <c r="I122" s="8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8">
        <v>1</v>
      </c>
      <c r="P122" s="4">
        <v>0</v>
      </c>
      <c r="Q122" s="4">
        <v>0</v>
      </c>
      <c r="R122" s="8">
        <v>0</v>
      </c>
      <c r="S122" s="12">
        <v>0</v>
      </c>
      <c r="T122">
        <f t="shared" si="6"/>
        <v>11</v>
      </c>
      <c r="U122">
        <v>2</v>
      </c>
      <c r="V122">
        <f t="shared" si="7"/>
        <v>13</v>
      </c>
    </row>
    <row r="123" spans="1:22">
      <c r="A123" s="11">
        <v>40793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12">
        <v>0</v>
      </c>
      <c r="I123" s="8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8">
        <v>2</v>
      </c>
      <c r="P123" s="4">
        <v>0</v>
      </c>
      <c r="Q123" s="4">
        <v>0</v>
      </c>
      <c r="R123" s="8">
        <v>0</v>
      </c>
      <c r="S123" s="12">
        <v>0</v>
      </c>
      <c r="T123">
        <f t="shared" si="6"/>
        <v>8</v>
      </c>
      <c r="U123">
        <v>1</v>
      </c>
      <c r="V123">
        <f t="shared" si="7"/>
        <v>9</v>
      </c>
    </row>
    <row r="124" spans="1:22">
      <c r="A124" s="11">
        <v>40794</v>
      </c>
      <c r="B124" s="4">
        <v>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12">
        <v>0</v>
      </c>
      <c r="I124" s="8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8">
        <v>1</v>
      </c>
      <c r="P124" s="4">
        <v>0</v>
      </c>
      <c r="Q124" s="4">
        <v>0</v>
      </c>
      <c r="R124" s="8">
        <v>0</v>
      </c>
      <c r="S124" s="12">
        <v>0</v>
      </c>
      <c r="T124">
        <f t="shared" si="6"/>
        <v>6</v>
      </c>
      <c r="U124">
        <v>3</v>
      </c>
      <c r="V124">
        <f t="shared" si="7"/>
        <v>9</v>
      </c>
    </row>
    <row r="125" spans="1:22">
      <c r="A125" s="11">
        <v>40795</v>
      </c>
      <c r="B125" s="4">
        <v>3</v>
      </c>
      <c r="C125" s="4">
        <v>0.33</v>
      </c>
      <c r="D125" s="4">
        <v>0</v>
      </c>
      <c r="E125" s="4">
        <v>0</v>
      </c>
      <c r="F125" s="4">
        <v>0</v>
      </c>
      <c r="G125" s="4">
        <v>0</v>
      </c>
      <c r="H125" s="12">
        <v>0</v>
      </c>
      <c r="I125" s="8">
        <v>0.33</v>
      </c>
      <c r="J125" s="4">
        <v>0</v>
      </c>
      <c r="K125" s="4">
        <v>0</v>
      </c>
      <c r="L125" s="4">
        <v>1</v>
      </c>
      <c r="M125" s="4">
        <v>0.67</v>
      </c>
      <c r="N125" s="4">
        <v>0</v>
      </c>
      <c r="O125" s="8">
        <v>2</v>
      </c>
      <c r="P125" s="4">
        <v>0</v>
      </c>
      <c r="Q125" s="4">
        <v>0</v>
      </c>
      <c r="R125" s="8">
        <v>0</v>
      </c>
      <c r="S125" s="12">
        <v>0</v>
      </c>
      <c r="T125">
        <f t="shared" si="6"/>
        <v>7.33</v>
      </c>
      <c r="U125">
        <v>3</v>
      </c>
      <c r="V125">
        <f t="shared" si="7"/>
        <v>10.33</v>
      </c>
    </row>
    <row r="126" spans="1:22">
      <c r="A126" s="11">
        <v>40796</v>
      </c>
      <c r="B126" s="4">
        <v>3</v>
      </c>
      <c r="C126" s="4">
        <v>0.33</v>
      </c>
      <c r="D126" s="4">
        <v>0</v>
      </c>
      <c r="E126" s="4">
        <v>0</v>
      </c>
      <c r="F126" s="4">
        <v>0</v>
      </c>
      <c r="G126" s="4">
        <v>0</v>
      </c>
      <c r="H126" s="12">
        <v>0</v>
      </c>
      <c r="I126" s="8">
        <v>0.33</v>
      </c>
      <c r="J126" s="4">
        <v>0</v>
      </c>
      <c r="K126" s="4">
        <v>0</v>
      </c>
      <c r="L126" s="4">
        <v>1</v>
      </c>
      <c r="M126" s="4">
        <v>0.67</v>
      </c>
      <c r="N126" s="4">
        <v>0</v>
      </c>
      <c r="O126" s="8">
        <v>2</v>
      </c>
      <c r="P126" s="4">
        <v>0</v>
      </c>
      <c r="Q126" s="4">
        <v>0</v>
      </c>
      <c r="R126" s="8">
        <v>0</v>
      </c>
      <c r="S126" s="12">
        <v>0</v>
      </c>
      <c r="T126">
        <f t="shared" si="6"/>
        <v>7.33</v>
      </c>
      <c r="U126">
        <v>3</v>
      </c>
      <c r="V126">
        <f t="shared" si="7"/>
        <v>10.33</v>
      </c>
    </row>
    <row r="127" spans="1:22">
      <c r="A127" s="11">
        <v>40797</v>
      </c>
      <c r="B127" s="4">
        <v>3</v>
      </c>
      <c r="C127" s="4">
        <v>0.33</v>
      </c>
      <c r="D127" s="4">
        <v>0</v>
      </c>
      <c r="E127" s="4">
        <v>0</v>
      </c>
      <c r="F127" s="4">
        <v>0</v>
      </c>
      <c r="G127" s="4">
        <v>0</v>
      </c>
      <c r="H127" s="12">
        <v>0</v>
      </c>
      <c r="I127" s="8">
        <v>0.33</v>
      </c>
      <c r="J127" s="4">
        <v>0</v>
      </c>
      <c r="K127" s="4">
        <v>0</v>
      </c>
      <c r="L127" s="4">
        <v>1</v>
      </c>
      <c r="M127" s="4">
        <v>0.67</v>
      </c>
      <c r="N127" s="4">
        <v>0</v>
      </c>
      <c r="O127" s="8">
        <v>2</v>
      </c>
      <c r="P127" s="4">
        <v>0</v>
      </c>
      <c r="Q127" s="4">
        <v>0</v>
      </c>
      <c r="R127" s="8">
        <v>0</v>
      </c>
      <c r="S127" s="12">
        <v>0</v>
      </c>
      <c r="T127">
        <f t="shared" si="6"/>
        <v>7.33</v>
      </c>
      <c r="U127">
        <v>3</v>
      </c>
      <c r="V127">
        <f t="shared" si="7"/>
        <v>10.33</v>
      </c>
    </row>
    <row r="128" spans="1:22">
      <c r="A128" s="11">
        <v>40798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12">
        <v>0</v>
      </c>
      <c r="I128" s="8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8">
        <v>1</v>
      </c>
      <c r="P128" s="4">
        <v>0</v>
      </c>
      <c r="Q128" s="4">
        <v>0</v>
      </c>
      <c r="R128" s="8">
        <v>0</v>
      </c>
      <c r="S128" s="12">
        <v>0</v>
      </c>
      <c r="T128">
        <f t="shared" ref="T128:T135" si="8">SUM(B128:S128)</f>
        <v>1</v>
      </c>
      <c r="U128">
        <v>0</v>
      </c>
      <c r="V128">
        <f t="shared" ref="V128:V135" si="9">T128+U128</f>
        <v>1</v>
      </c>
    </row>
    <row r="129" spans="1:22">
      <c r="A129" s="11">
        <v>40799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>
        <f t="shared" si="8"/>
        <v>0</v>
      </c>
      <c r="U129">
        <v>0</v>
      </c>
      <c r="V129">
        <f t="shared" si="9"/>
        <v>0</v>
      </c>
    </row>
    <row r="130" spans="1:22">
      <c r="A130" s="11">
        <v>40800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2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4">
        <v>0</v>
      </c>
      <c r="T130">
        <f t="shared" si="8"/>
        <v>3</v>
      </c>
      <c r="U130">
        <v>0</v>
      </c>
      <c r="V130">
        <f t="shared" si="9"/>
        <v>3</v>
      </c>
    </row>
    <row r="131" spans="1:22">
      <c r="A131" s="11">
        <v>40801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2</v>
      </c>
      <c r="P131" s="4">
        <v>0</v>
      </c>
      <c r="Q131" s="4">
        <v>0</v>
      </c>
      <c r="R131" s="4">
        <v>0</v>
      </c>
      <c r="S131" s="4">
        <v>0</v>
      </c>
      <c r="T131">
        <f t="shared" si="8"/>
        <v>2</v>
      </c>
      <c r="U131">
        <v>1</v>
      </c>
      <c r="V131">
        <f t="shared" si="9"/>
        <v>3</v>
      </c>
    </row>
    <row r="132" spans="1:22">
      <c r="A132" s="11">
        <v>40802</v>
      </c>
      <c r="B132"/>
      <c r="H132" s="12"/>
      <c r="I132" s="8"/>
      <c r="J132" s="4"/>
      <c r="K132" s="4"/>
      <c r="L132" s="4"/>
      <c r="M132" s="4"/>
      <c r="N132" s="4"/>
      <c r="O132" s="8"/>
      <c r="P132" s="4"/>
      <c r="Q132" s="4"/>
      <c r="R132" s="8"/>
      <c r="S132" s="12"/>
      <c r="T132">
        <f t="shared" si="8"/>
        <v>0</v>
      </c>
      <c r="U132">
        <v>0</v>
      </c>
      <c r="V132">
        <f t="shared" si="9"/>
        <v>0</v>
      </c>
    </row>
    <row r="133" spans="1:22">
      <c r="A133" s="11">
        <v>40803</v>
      </c>
      <c r="B133"/>
      <c r="H133" s="12"/>
      <c r="I133" s="8"/>
      <c r="J133" s="4"/>
      <c r="K133" s="4"/>
      <c r="L133" s="4"/>
      <c r="M133" s="4"/>
      <c r="N133" s="4"/>
      <c r="O133" s="8"/>
      <c r="P133" s="4"/>
      <c r="Q133" s="4"/>
      <c r="R133" s="8"/>
      <c r="S133" s="12"/>
      <c r="T133">
        <f t="shared" si="8"/>
        <v>0</v>
      </c>
      <c r="U133">
        <v>0</v>
      </c>
      <c r="V133">
        <f t="shared" si="9"/>
        <v>0</v>
      </c>
    </row>
    <row r="134" spans="1:22">
      <c r="A134" s="11">
        <v>40804</v>
      </c>
      <c r="B134"/>
      <c r="H134" s="12"/>
      <c r="I134" s="8"/>
      <c r="J134" s="4"/>
      <c r="K134" s="4"/>
      <c r="L134" s="4"/>
      <c r="M134" s="4"/>
      <c r="N134" s="4"/>
      <c r="O134" s="8"/>
      <c r="P134" s="4"/>
      <c r="Q134" s="4"/>
      <c r="R134" s="8"/>
      <c r="S134" s="12"/>
      <c r="T134">
        <f t="shared" si="8"/>
        <v>0</v>
      </c>
      <c r="U134">
        <v>0</v>
      </c>
      <c r="V134">
        <f t="shared" si="9"/>
        <v>0</v>
      </c>
    </row>
    <row r="135" spans="1:22">
      <c r="A135" s="11">
        <v>40805</v>
      </c>
      <c r="B135"/>
      <c r="H135" s="12"/>
      <c r="I135" s="8"/>
      <c r="J135" s="4"/>
      <c r="K135" s="4"/>
      <c r="L135" s="4"/>
      <c r="M135" s="4"/>
      <c r="N135" s="4"/>
      <c r="O135" s="8"/>
      <c r="P135" s="4"/>
      <c r="Q135" s="4"/>
      <c r="R135" s="8"/>
      <c r="S135" s="12"/>
      <c r="T135">
        <f t="shared" si="8"/>
        <v>0</v>
      </c>
      <c r="U135">
        <v>0</v>
      </c>
      <c r="V135">
        <f t="shared" si="9"/>
        <v>0</v>
      </c>
    </row>
    <row r="136" spans="1:22">
      <c r="A136" s="11">
        <v>40806</v>
      </c>
      <c r="B136"/>
      <c r="H136" s="12"/>
      <c r="I136" s="8"/>
      <c r="J136" s="4"/>
      <c r="K136" s="4"/>
      <c r="L136" s="4"/>
      <c r="M136" s="4"/>
      <c r="N136" s="4"/>
      <c r="O136" s="8"/>
      <c r="P136" s="4"/>
      <c r="Q136" s="4"/>
      <c r="R136" s="8"/>
      <c r="S136" s="12"/>
      <c r="T136">
        <f>SUM(B136:S136)</f>
        <v>0</v>
      </c>
      <c r="U136">
        <v>0</v>
      </c>
      <c r="V136">
        <f>T136+U136</f>
        <v>0</v>
      </c>
    </row>
    <row r="137" spans="1:22">
      <c r="A137" s="11">
        <v>40807</v>
      </c>
      <c r="B137"/>
      <c r="H137" s="12"/>
      <c r="I137" s="8"/>
      <c r="J137" s="4"/>
      <c r="K137" s="4"/>
      <c r="L137" s="4"/>
      <c r="M137" s="4"/>
      <c r="N137" s="4"/>
      <c r="O137" s="8"/>
      <c r="P137" s="4"/>
      <c r="Q137" s="4"/>
      <c r="R137" s="8"/>
      <c r="S137" s="12"/>
      <c r="T137">
        <f>SUM(B137:S137)</f>
        <v>0</v>
      </c>
      <c r="U137">
        <v>0</v>
      </c>
      <c r="V137">
        <f>T137+U137</f>
        <v>0</v>
      </c>
    </row>
    <row r="138" spans="1:22">
      <c r="A138" s="11"/>
      <c r="B138" s="71" t="s">
        <v>43</v>
      </c>
      <c r="C138" s="71"/>
      <c r="D138" s="71"/>
      <c r="E138" s="71"/>
      <c r="F138" s="71"/>
      <c r="G138" s="71"/>
      <c r="H138" s="71"/>
      <c r="I138" s="71" t="s">
        <v>44</v>
      </c>
      <c r="J138" s="71"/>
      <c r="K138" s="71"/>
      <c r="L138" s="71"/>
      <c r="M138" s="71"/>
      <c r="N138" s="71"/>
      <c r="O138" s="71" t="s">
        <v>45</v>
      </c>
      <c r="P138" s="71"/>
      <c r="Q138" s="71"/>
      <c r="R138" s="71" t="s">
        <v>46</v>
      </c>
      <c r="S138" s="71"/>
      <c r="T138" s="69" t="s">
        <v>47</v>
      </c>
      <c r="U138" t="s">
        <v>48</v>
      </c>
    </row>
    <row r="139" spans="1:22">
      <c r="A139" s="11"/>
      <c r="B139" t="s">
        <v>50</v>
      </c>
      <c r="C139" t="s">
        <v>51</v>
      </c>
      <c r="D139" t="s">
        <v>52</v>
      </c>
      <c r="E139" t="s">
        <v>53</v>
      </c>
      <c r="F139" t="s">
        <v>54</v>
      </c>
      <c r="G139" t="s">
        <v>55</v>
      </c>
      <c r="H139" s="1" t="s">
        <v>56</v>
      </c>
      <c r="I139" t="s">
        <v>57</v>
      </c>
      <c r="J139" t="s">
        <v>58</v>
      </c>
      <c r="K139" t="s">
        <v>59</v>
      </c>
      <c r="L139" t="s">
        <v>60</v>
      </c>
      <c r="M139" t="s">
        <v>66</v>
      </c>
      <c r="N139" s="1" t="s">
        <v>56</v>
      </c>
      <c r="O139" t="s">
        <v>62</v>
      </c>
      <c r="P139" t="s">
        <v>63</v>
      </c>
      <c r="Q139" s="1" t="s">
        <v>56</v>
      </c>
      <c r="R139" t="s">
        <v>67</v>
      </c>
      <c r="S139" s="1" t="s">
        <v>65</v>
      </c>
      <c r="T139" s="70"/>
    </row>
    <row r="140" spans="1:22">
      <c r="A140" s="11"/>
      <c r="B140">
        <f t="shared" ref="B140:S140" si="10">SUM(B9:B102)</f>
        <v>1202.9300000000005</v>
      </c>
      <c r="C140">
        <f t="shared" si="10"/>
        <v>29.949999999999982</v>
      </c>
      <c r="D140">
        <f t="shared" si="10"/>
        <v>0</v>
      </c>
      <c r="E140">
        <f t="shared" si="10"/>
        <v>9</v>
      </c>
      <c r="F140">
        <f t="shared" si="10"/>
        <v>1.9800000000000002</v>
      </c>
      <c r="G140">
        <f t="shared" si="10"/>
        <v>3</v>
      </c>
      <c r="H140">
        <f t="shared" si="10"/>
        <v>6</v>
      </c>
      <c r="I140">
        <f t="shared" si="10"/>
        <v>100</v>
      </c>
      <c r="J140">
        <f t="shared" si="10"/>
        <v>0</v>
      </c>
      <c r="K140">
        <f t="shared" si="10"/>
        <v>0</v>
      </c>
      <c r="L140">
        <f t="shared" si="10"/>
        <v>46.980000000000004</v>
      </c>
      <c r="M140">
        <f t="shared" si="10"/>
        <v>17.98</v>
      </c>
      <c r="N140">
        <f t="shared" si="10"/>
        <v>0</v>
      </c>
      <c r="O140">
        <f t="shared" si="10"/>
        <v>59.97999999999999</v>
      </c>
      <c r="P140">
        <f t="shared" si="10"/>
        <v>1</v>
      </c>
      <c r="Q140">
        <f t="shared" si="10"/>
        <v>0</v>
      </c>
      <c r="R140">
        <f t="shared" si="10"/>
        <v>43.959999999999994</v>
      </c>
      <c r="S140">
        <f t="shared" si="10"/>
        <v>0</v>
      </c>
      <c r="T140">
        <f>SUM(T9:T110)</f>
        <v>1745.7700000000004</v>
      </c>
      <c r="U140">
        <f>SUM(U9:U110)</f>
        <v>487.90000000000009</v>
      </c>
    </row>
    <row r="141" spans="1:22">
      <c r="A141" s="11"/>
      <c r="B141"/>
      <c r="H141" s="1"/>
      <c r="I141"/>
      <c r="N141" s="1"/>
      <c r="O141"/>
      <c r="Q141" s="1"/>
      <c r="R141"/>
      <c r="S141" s="1"/>
      <c r="T141"/>
    </row>
    <row r="142" spans="1:22">
      <c r="A142" s="11"/>
      <c r="B142"/>
      <c r="H142" s="1"/>
      <c r="I142"/>
      <c r="N142" s="1"/>
      <c r="O142"/>
      <c r="Q142" s="1"/>
      <c r="R142"/>
      <c r="S142" s="1"/>
      <c r="T142"/>
    </row>
    <row r="143" spans="1:22">
      <c r="A143" s="11"/>
      <c r="B143"/>
      <c r="H143" s="1"/>
      <c r="I143"/>
      <c r="N143" s="1"/>
      <c r="O143"/>
      <c r="Q143" s="1"/>
      <c r="R143"/>
      <c r="S143" s="1"/>
      <c r="T143"/>
    </row>
    <row r="144" spans="1:22">
      <c r="A144" s="11"/>
      <c r="B144"/>
      <c r="H144" s="1"/>
      <c r="I144"/>
      <c r="N144" s="1"/>
      <c r="O144"/>
      <c r="Q144" s="1"/>
      <c r="R144"/>
      <c r="S144" s="1"/>
      <c r="T144"/>
    </row>
    <row r="145" spans="1:22">
      <c r="A145" s="11"/>
      <c r="B145"/>
      <c r="H145" s="1"/>
      <c r="I145"/>
      <c r="N145" s="1"/>
      <c r="O145"/>
      <c r="Q145" s="1"/>
      <c r="R145"/>
      <c r="S145" s="1"/>
      <c r="T145"/>
    </row>
    <row r="146" spans="1:22">
      <c r="A146" s="11"/>
      <c r="B146"/>
      <c r="H146" s="1"/>
      <c r="I146"/>
      <c r="N146" s="1"/>
      <c r="O146"/>
      <c r="Q146" s="1"/>
      <c r="R146"/>
      <c r="S146" s="1"/>
      <c r="T146"/>
    </row>
    <row r="147" spans="1:22">
      <c r="A147" s="11"/>
      <c r="B147"/>
      <c r="H147" s="1"/>
      <c r="I147"/>
      <c r="N147" s="1"/>
      <c r="O147"/>
      <c r="Q147" s="1"/>
      <c r="R147"/>
      <c r="S147" s="1"/>
      <c r="T147"/>
    </row>
    <row r="148" spans="1:22">
      <c r="A148" s="11"/>
      <c r="B148"/>
      <c r="H148" s="1"/>
      <c r="I148"/>
      <c r="N148" s="1"/>
      <c r="O148"/>
      <c r="Q148" s="1"/>
      <c r="R148"/>
      <c r="S148" s="1"/>
      <c r="T148"/>
      <c r="V148" s="70" t="s">
        <v>49</v>
      </c>
    </row>
    <row r="149" spans="1:22">
      <c r="A149" s="11"/>
      <c r="B149"/>
      <c r="H149" s="1"/>
      <c r="I149"/>
      <c r="N149" s="1"/>
      <c r="O149"/>
      <c r="Q149" s="1"/>
      <c r="R149"/>
      <c r="S149" s="1"/>
      <c r="T149"/>
      <c r="V149" s="70"/>
    </row>
    <row r="150" spans="1:22">
      <c r="A150" s="11"/>
      <c r="B150"/>
      <c r="H150" s="1"/>
      <c r="I150"/>
      <c r="N150" s="1"/>
      <c r="O150"/>
      <c r="Q150" s="1"/>
      <c r="R150"/>
      <c r="S150" s="1"/>
      <c r="T150"/>
      <c r="V150">
        <f>SUM(V9:V147)</f>
        <v>2443.6499999999996</v>
      </c>
    </row>
    <row r="151" spans="1:22">
      <c r="A151" s="11"/>
    </row>
    <row r="152" spans="1:22">
      <c r="A152" s="11"/>
    </row>
    <row r="153" spans="1:22">
      <c r="A153" s="11"/>
    </row>
    <row r="154" spans="1:22">
      <c r="A154" s="11"/>
    </row>
    <row r="155" spans="1:22">
      <c r="A155" s="11"/>
    </row>
    <row r="156" spans="1:22">
      <c r="A156" s="11"/>
    </row>
    <row r="157" spans="1:22">
      <c r="A157" s="11"/>
    </row>
    <row r="158" spans="1:22">
      <c r="A158" s="11"/>
    </row>
    <row r="159" spans="1:22">
      <c r="A159" s="11"/>
    </row>
    <row r="160" spans="1:22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</sheetData>
  <mergeCells count="18">
    <mergeCell ref="V148:V149"/>
    <mergeCell ref="T7:T8"/>
    <mergeCell ref="V7:V8"/>
    <mergeCell ref="B138:H138"/>
    <mergeCell ref="I138:N138"/>
    <mergeCell ref="E3:F3"/>
    <mergeCell ref="O138:Q138"/>
    <mergeCell ref="R138:S138"/>
    <mergeCell ref="T138:T139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2"/>
  </sheetPr>
  <dimension ref="A1:V152"/>
  <sheetViews>
    <sheetView zoomScale="70" zoomScaleNormal="70" workbookViewId="0">
      <pane ySplit="8" topLeftCell="A93" activePane="bottomLeft" state="frozen"/>
      <selection pane="bottomLeft" activeCell="B129" sqref="B129:S131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149</v>
      </c>
      <c r="B1" s="68"/>
      <c r="C1" s="68"/>
      <c r="D1" s="22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150</v>
      </c>
      <c r="B3" s="73"/>
      <c r="C3" s="73"/>
      <c r="E3" s="66" t="s">
        <v>151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152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/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40314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15" si="0">SUM(B9:S9)</f>
        <v>0</v>
      </c>
      <c r="U9">
        <v>0</v>
      </c>
      <c r="V9">
        <f t="shared" ref="V9:V72" si="1">T9+U9</f>
        <v>0</v>
      </c>
    </row>
    <row r="10" spans="1:22">
      <c r="A10" s="11">
        <v>40315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>
        <v>0</v>
      </c>
      <c r="V10">
        <f t="shared" si="1"/>
        <v>0</v>
      </c>
    </row>
    <row r="11" spans="1:22">
      <c r="A11" s="11">
        <v>40316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>
        <f t="shared" si="0"/>
        <v>0</v>
      </c>
      <c r="U11">
        <v>0</v>
      </c>
      <c r="V11">
        <f t="shared" si="1"/>
        <v>0</v>
      </c>
    </row>
    <row r="12" spans="1:22">
      <c r="A12" s="11">
        <v>40317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>
        <f t="shared" si="0"/>
        <v>0</v>
      </c>
      <c r="U12">
        <v>0</v>
      </c>
      <c r="V12">
        <f t="shared" si="1"/>
        <v>0</v>
      </c>
    </row>
    <row r="13" spans="1:22">
      <c r="A13" s="11">
        <v>40318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>
        <f t="shared" si="0"/>
        <v>0</v>
      </c>
      <c r="U13">
        <v>0</v>
      </c>
      <c r="V13">
        <f t="shared" si="1"/>
        <v>0</v>
      </c>
    </row>
    <row r="14" spans="1:22">
      <c r="A14" s="11">
        <v>40319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>
        <f t="shared" si="0"/>
        <v>0</v>
      </c>
      <c r="U14">
        <v>0</v>
      </c>
      <c r="V14">
        <f t="shared" si="1"/>
        <v>0</v>
      </c>
    </row>
    <row r="15" spans="1:22">
      <c r="A15" s="11">
        <v>40320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>
        <f t="shared" si="0"/>
        <v>0</v>
      </c>
      <c r="U15">
        <v>0</v>
      </c>
      <c r="V15">
        <f t="shared" si="1"/>
        <v>0</v>
      </c>
    </row>
    <row r="16" spans="1:22">
      <c r="A16" s="11">
        <v>40321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ref="T16:T79" si="2">SUM(B16:S16)</f>
        <v>0</v>
      </c>
      <c r="U16">
        <v>0</v>
      </c>
      <c r="V16">
        <f t="shared" si="1"/>
        <v>0</v>
      </c>
    </row>
    <row r="17" spans="1:22">
      <c r="A17" s="11">
        <v>40322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2"/>
        <v>0</v>
      </c>
      <c r="U17">
        <v>0</v>
      </c>
      <c r="V17">
        <f t="shared" si="1"/>
        <v>0</v>
      </c>
    </row>
    <row r="18" spans="1:22">
      <c r="A18" s="11">
        <v>40323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2"/>
        <v>0</v>
      </c>
      <c r="U18">
        <v>0</v>
      </c>
      <c r="V18">
        <f>T18+U18</f>
        <v>0</v>
      </c>
    </row>
    <row r="19" spans="1:22">
      <c r="A19" s="11">
        <v>40324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0</v>
      </c>
      <c r="U19">
        <v>0</v>
      </c>
      <c r="V19">
        <f>T19+U19</f>
        <v>0</v>
      </c>
    </row>
    <row r="20" spans="1:22">
      <c r="A20" s="11">
        <v>40325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2"/>
        <v>0</v>
      </c>
      <c r="U20">
        <v>0</v>
      </c>
      <c r="V20">
        <f t="shared" si="1"/>
        <v>0</v>
      </c>
    </row>
    <row r="21" spans="1:22">
      <c r="A21" s="11">
        <v>40326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2"/>
        <v>0</v>
      </c>
      <c r="U21">
        <v>0</v>
      </c>
      <c r="V21">
        <f t="shared" si="1"/>
        <v>0</v>
      </c>
    </row>
    <row r="22" spans="1:22">
      <c r="A22" s="11">
        <v>40327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2"/>
        <v>0</v>
      </c>
      <c r="U22">
        <v>0</v>
      </c>
      <c r="V22">
        <f t="shared" si="1"/>
        <v>0</v>
      </c>
    </row>
    <row r="23" spans="1:22">
      <c r="A23" s="11">
        <v>40328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0</v>
      </c>
      <c r="U23">
        <v>0</v>
      </c>
      <c r="V23">
        <f t="shared" si="1"/>
        <v>0</v>
      </c>
    </row>
    <row r="24" spans="1:22">
      <c r="A24" s="11">
        <v>40329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>
        <f t="shared" si="2"/>
        <v>0</v>
      </c>
      <c r="U24">
        <v>0</v>
      </c>
      <c r="V24">
        <f>T24+U24</f>
        <v>0</v>
      </c>
    </row>
    <row r="25" spans="1:22">
      <c r="A25" s="11">
        <v>40330</v>
      </c>
      <c r="B25" t="s">
        <v>31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>
        <f t="shared" si="2"/>
        <v>0</v>
      </c>
      <c r="U25">
        <v>0</v>
      </c>
      <c r="V25">
        <f>T25+U25</f>
        <v>0</v>
      </c>
    </row>
    <row r="26" spans="1:22">
      <c r="A26" s="11">
        <v>40331</v>
      </c>
      <c r="B26" t="s">
        <v>31</v>
      </c>
      <c r="C26" t="s">
        <v>31</v>
      </c>
      <c r="D26" t="s">
        <v>31</v>
      </c>
      <c r="E26" t="s">
        <v>31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31</v>
      </c>
      <c r="R26" t="s">
        <v>31</v>
      </c>
      <c r="S26" t="s">
        <v>31</v>
      </c>
      <c r="T26">
        <f t="shared" si="2"/>
        <v>0</v>
      </c>
      <c r="U26">
        <v>0</v>
      </c>
      <c r="V26">
        <f t="shared" si="1"/>
        <v>0</v>
      </c>
    </row>
    <row r="27" spans="1:22">
      <c r="A27" s="11">
        <v>40332</v>
      </c>
      <c r="B27">
        <v>0.33</v>
      </c>
      <c r="C27">
        <v>0.67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7</v>
      </c>
      <c r="P27" s="4">
        <v>0</v>
      </c>
      <c r="Q27" s="1">
        <v>0</v>
      </c>
      <c r="R27" s="4">
        <v>0</v>
      </c>
      <c r="S27" s="1">
        <v>0</v>
      </c>
      <c r="T27">
        <f t="shared" si="2"/>
        <v>8</v>
      </c>
      <c r="U27">
        <v>1.33</v>
      </c>
      <c r="V27">
        <f t="shared" si="1"/>
        <v>9.33</v>
      </c>
    </row>
    <row r="28" spans="1:22">
      <c r="A28" s="11">
        <v>40333</v>
      </c>
      <c r="B28">
        <v>0.33</v>
      </c>
      <c r="C28">
        <v>0.67</v>
      </c>
      <c r="D28">
        <v>0</v>
      </c>
      <c r="E28">
        <v>0</v>
      </c>
      <c r="F28">
        <v>0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1">
        <v>0</v>
      </c>
      <c r="O28" s="4">
        <v>7</v>
      </c>
      <c r="P28" s="4">
        <v>0</v>
      </c>
      <c r="Q28" s="1">
        <v>0</v>
      </c>
      <c r="R28" s="4">
        <v>0</v>
      </c>
      <c r="S28" s="1">
        <v>0</v>
      </c>
      <c r="T28">
        <f t="shared" si="2"/>
        <v>8</v>
      </c>
      <c r="U28">
        <v>1.33</v>
      </c>
      <c r="V28">
        <f t="shared" si="1"/>
        <v>9.33</v>
      </c>
    </row>
    <row r="29" spans="1:22">
      <c r="A29" s="11">
        <v>40334</v>
      </c>
      <c r="B29">
        <v>0.33</v>
      </c>
      <c r="C29">
        <v>0.67</v>
      </c>
      <c r="D29">
        <v>0</v>
      </c>
      <c r="E29">
        <v>0</v>
      </c>
      <c r="F29">
        <v>0</v>
      </c>
      <c r="G29">
        <v>0</v>
      </c>
      <c r="H29" s="1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1">
        <v>0</v>
      </c>
      <c r="O29" s="4">
        <v>7</v>
      </c>
      <c r="P29" s="4">
        <v>0</v>
      </c>
      <c r="Q29" s="1">
        <v>0</v>
      </c>
      <c r="R29" s="4">
        <v>0</v>
      </c>
      <c r="S29" s="1">
        <v>0</v>
      </c>
      <c r="T29">
        <f t="shared" si="2"/>
        <v>8</v>
      </c>
      <c r="U29">
        <v>1.33</v>
      </c>
      <c r="V29">
        <f t="shared" ref="V29:V34" si="3">T29+U29</f>
        <v>9.33</v>
      </c>
    </row>
    <row r="30" spans="1:22">
      <c r="A30" s="11">
        <v>40335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3</v>
      </c>
      <c r="P30" s="4">
        <v>0</v>
      </c>
      <c r="Q30" s="4">
        <v>0</v>
      </c>
      <c r="R30" s="4">
        <v>0</v>
      </c>
      <c r="S30" s="4">
        <v>0</v>
      </c>
      <c r="T30">
        <f>SUM(B30:S30)</f>
        <v>6</v>
      </c>
      <c r="U30">
        <v>1</v>
      </c>
      <c r="V30">
        <f t="shared" si="3"/>
        <v>7</v>
      </c>
    </row>
    <row r="31" spans="1:22">
      <c r="A31" s="11">
        <v>40336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  <c r="U31">
        <v>1</v>
      </c>
      <c r="V31">
        <f t="shared" si="3"/>
        <v>3</v>
      </c>
    </row>
    <row r="32" spans="1:22">
      <c r="A32" s="11">
        <v>40337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f t="shared" si="2"/>
        <v>1</v>
      </c>
      <c r="U32">
        <v>2</v>
      </c>
      <c r="V32">
        <f t="shared" si="3"/>
        <v>3</v>
      </c>
    </row>
    <row r="33" spans="1:22">
      <c r="A33" s="11">
        <v>40338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2"/>
        <v>0</v>
      </c>
      <c r="U33">
        <v>1</v>
      </c>
      <c r="V33">
        <f t="shared" si="3"/>
        <v>1</v>
      </c>
    </row>
    <row r="34" spans="1:22">
      <c r="A34" s="11">
        <v>40339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0.33</v>
      </c>
      <c r="P34">
        <v>0</v>
      </c>
      <c r="Q34">
        <v>0</v>
      </c>
      <c r="R34">
        <v>0</v>
      </c>
      <c r="S34">
        <v>0</v>
      </c>
      <c r="T34">
        <f t="shared" si="2"/>
        <v>0.33</v>
      </c>
      <c r="U34">
        <v>0.33</v>
      </c>
      <c r="V34">
        <f t="shared" si="3"/>
        <v>0.66</v>
      </c>
    </row>
    <row r="35" spans="1:22">
      <c r="A35" s="11">
        <v>40340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0.33</v>
      </c>
      <c r="P35">
        <v>0</v>
      </c>
      <c r="Q35">
        <v>0</v>
      </c>
      <c r="R35">
        <v>0</v>
      </c>
      <c r="S35">
        <v>0</v>
      </c>
      <c r="T35">
        <f t="shared" si="2"/>
        <v>0.33</v>
      </c>
      <c r="U35">
        <v>0.33</v>
      </c>
      <c r="V35">
        <f t="shared" si="1"/>
        <v>0.66</v>
      </c>
    </row>
    <row r="36" spans="1:22">
      <c r="A36" s="11">
        <v>40341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0.33</v>
      </c>
      <c r="P36">
        <v>0</v>
      </c>
      <c r="Q36">
        <v>0</v>
      </c>
      <c r="R36">
        <v>0</v>
      </c>
      <c r="S36">
        <v>0</v>
      </c>
      <c r="T36">
        <f t="shared" si="2"/>
        <v>0.33</v>
      </c>
      <c r="U36">
        <v>0.33</v>
      </c>
      <c r="V36">
        <f>T36+U36</f>
        <v>0.66</v>
      </c>
    </row>
    <row r="37" spans="1:22">
      <c r="A37" s="11">
        <v>40342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f t="shared" si="2"/>
        <v>4</v>
      </c>
      <c r="U37">
        <v>2</v>
      </c>
      <c r="V37">
        <f t="shared" si="1"/>
        <v>6</v>
      </c>
    </row>
    <row r="38" spans="1:22">
      <c r="A38" s="11">
        <v>40343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f t="shared" si="2"/>
        <v>2</v>
      </c>
      <c r="U38">
        <v>2</v>
      </c>
      <c r="V38">
        <f t="shared" si="1"/>
        <v>4</v>
      </c>
    </row>
    <row r="39" spans="1:22">
      <c r="A39" s="11">
        <v>40344</v>
      </c>
      <c r="B39" s="22">
        <v>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>
        <f t="shared" si="2"/>
        <v>4</v>
      </c>
      <c r="U39">
        <v>4</v>
      </c>
      <c r="V39">
        <f t="shared" si="1"/>
        <v>8</v>
      </c>
    </row>
    <row r="40" spans="1:22">
      <c r="A40" s="11">
        <v>40345</v>
      </c>
      <c r="B40" s="22">
        <v>7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>
        <f t="shared" si="2"/>
        <v>7</v>
      </c>
      <c r="U40">
        <v>8</v>
      </c>
      <c r="V40">
        <f t="shared" si="1"/>
        <v>15</v>
      </c>
    </row>
    <row r="41" spans="1:22">
      <c r="A41" s="11">
        <v>40346</v>
      </c>
      <c r="B41" s="22">
        <v>7</v>
      </c>
      <c r="C41" s="22">
        <v>0</v>
      </c>
      <c r="D41" s="22">
        <v>0</v>
      </c>
      <c r="E41" s="22">
        <v>0</v>
      </c>
      <c r="F41" s="22">
        <v>0.33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0.33</v>
      </c>
      <c r="N41" s="22">
        <v>0</v>
      </c>
      <c r="O41" s="22">
        <v>0</v>
      </c>
      <c r="P41" s="22">
        <v>0</v>
      </c>
      <c r="Q41" s="22">
        <v>0</v>
      </c>
      <c r="R41" s="22">
        <v>1</v>
      </c>
      <c r="S41" s="22">
        <v>0</v>
      </c>
      <c r="T41">
        <f t="shared" si="2"/>
        <v>8.66</v>
      </c>
      <c r="U41">
        <v>6.67</v>
      </c>
      <c r="V41">
        <f t="shared" si="1"/>
        <v>15.33</v>
      </c>
    </row>
    <row r="42" spans="1:22">
      <c r="A42" s="11">
        <v>40347</v>
      </c>
      <c r="B42" s="22">
        <v>7</v>
      </c>
      <c r="C42" s="22">
        <v>0</v>
      </c>
      <c r="D42" s="22">
        <v>0</v>
      </c>
      <c r="E42" s="22">
        <v>0</v>
      </c>
      <c r="F42" s="22">
        <v>0.33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0.33</v>
      </c>
      <c r="N42" s="22">
        <v>0</v>
      </c>
      <c r="O42" s="22">
        <v>0</v>
      </c>
      <c r="P42" s="22">
        <v>0</v>
      </c>
      <c r="Q42" s="22">
        <v>0</v>
      </c>
      <c r="R42" s="22">
        <v>1</v>
      </c>
      <c r="S42" s="22">
        <v>0</v>
      </c>
      <c r="T42">
        <f t="shared" si="2"/>
        <v>8.66</v>
      </c>
      <c r="U42">
        <v>6.67</v>
      </c>
      <c r="V42">
        <f t="shared" si="1"/>
        <v>15.33</v>
      </c>
    </row>
    <row r="43" spans="1:22">
      <c r="A43" s="11">
        <v>40348</v>
      </c>
      <c r="B43" s="22">
        <v>7</v>
      </c>
      <c r="C43" s="22">
        <v>0</v>
      </c>
      <c r="D43" s="22">
        <v>0</v>
      </c>
      <c r="E43" s="22">
        <v>0</v>
      </c>
      <c r="F43" s="22">
        <v>0.33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0.33</v>
      </c>
      <c r="N43" s="22">
        <v>0</v>
      </c>
      <c r="O43" s="22">
        <v>0</v>
      </c>
      <c r="P43" s="22">
        <v>0</v>
      </c>
      <c r="Q43" s="22">
        <v>0</v>
      </c>
      <c r="R43" s="22">
        <v>1</v>
      </c>
      <c r="S43" s="22">
        <v>0</v>
      </c>
      <c r="T43">
        <f t="shared" si="2"/>
        <v>8.66</v>
      </c>
      <c r="U43">
        <v>6.67</v>
      </c>
      <c r="V43">
        <f>T43+U43</f>
        <v>15.33</v>
      </c>
    </row>
    <row r="44" spans="1:22">
      <c r="A44" s="11">
        <v>40349</v>
      </c>
      <c r="B44" s="22">
        <v>4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/>
      <c r="K44" s="22">
        <v>0</v>
      </c>
      <c r="L44" s="22">
        <v>1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>
        <f t="shared" si="2"/>
        <v>5</v>
      </c>
      <c r="U44">
        <v>6</v>
      </c>
      <c r="V44">
        <f t="shared" si="1"/>
        <v>11</v>
      </c>
    </row>
    <row r="45" spans="1:22">
      <c r="A45" s="11">
        <v>40350</v>
      </c>
      <c r="B45" s="22">
        <v>2</v>
      </c>
      <c r="C45" s="22">
        <v>0</v>
      </c>
      <c r="D45" s="22">
        <v>0</v>
      </c>
      <c r="E45" s="22">
        <v>0</v>
      </c>
      <c r="F45" s="22">
        <v>1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>
        <f t="shared" si="2"/>
        <v>3</v>
      </c>
      <c r="U45">
        <v>1</v>
      </c>
      <c r="V45">
        <f t="shared" si="1"/>
        <v>4</v>
      </c>
    </row>
    <row r="46" spans="1:22">
      <c r="A46" s="11">
        <v>40351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>
        <f t="shared" si="2"/>
        <v>0</v>
      </c>
      <c r="U46">
        <v>0</v>
      </c>
      <c r="V46">
        <f t="shared" si="1"/>
        <v>0</v>
      </c>
    </row>
    <row r="47" spans="1:22">
      <c r="A47" s="11">
        <v>40352</v>
      </c>
      <c r="B47" s="22">
        <v>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1</v>
      </c>
      <c r="S47" s="22">
        <v>0</v>
      </c>
      <c r="T47">
        <f t="shared" si="2"/>
        <v>14</v>
      </c>
      <c r="U47">
        <v>5</v>
      </c>
      <c r="V47">
        <f t="shared" si="1"/>
        <v>19</v>
      </c>
    </row>
    <row r="48" spans="1:22">
      <c r="A48" s="11">
        <v>40353</v>
      </c>
      <c r="B48" s="22">
        <v>6.33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0.33</v>
      </c>
      <c r="L48" s="22">
        <v>1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1</v>
      </c>
      <c r="S48" s="22">
        <v>0</v>
      </c>
      <c r="T48">
        <f t="shared" si="2"/>
        <v>8.66</v>
      </c>
      <c r="U48">
        <v>2</v>
      </c>
      <c r="V48">
        <f t="shared" si="1"/>
        <v>10.66</v>
      </c>
    </row>
    <row r="49" spans="1:22">
      <c r="A49" s="11">
        <v>40354</v>
      </c>
      <c r="B49" s="22">
        <v>6.33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0.33</v>
      </c>
      <c r="L49" s="22">
        <v>1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1</v>
      </c>
      <c r="S49" s="22">
        <v>0</v>
      </c>
      <c r="T49">
        <f t="shared" si="2"/>
        <v>8.66</v>
      </c>
      <c r="U49">
        <v>2</v>
      </c>
      <c r="V49">
        <f t="shared" si="1"/>
        <v>10.66</v>
      </c>
    </row>
    <row r="50" spans="1:22">
      <c r="A50" s="11">
        <v>40355</v>
      </c>
      <c r="B50" s="22">
        <v>6.33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0.33</v>
      </c>
      <c r="L50" s="22">
        <v>1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1</v>
      </c>
      <c r="S50" s="22">
        <v>0</v>
      </c>
      <c r="T50">
        <f t="shared" si="2"/>
        <v>8.66</v>
      </c>
      <c r="U50">
        <v>2</v>
      </c>
      <c r="V50">
        <f t="shared" si="1"/>
        <v>10.66</v>
      </c>
    </row>
    <row r="51" spans="1:22">
      <c r="A51" s="11">
        <v>40356</v>
      </c>
      <c r="B51" s="22">
        <v>3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1</v>
      </c>
      <c r="P51" s="22">
        <v>0</v>
      </c>
      <c r="Q51" s="22">
        <v>0</v>
      </c>
      <c r="R51" s="22">
        <v>1</v>
      </c>
      <c r="S51" s="22">
        <v>0</v>
      </c>
      <c r="T51">
        <f t="shared" si="2"/>
        <v>5</v>
      </c>
      <c r="U51">
        <v>0</v>
      </c>
      <c r="V51">
        <f t="shared" si="1"/>
        <v>5</v>
      </c>
    </row>
    <row r="52" spans="1:22">
      <c r="A52" s="11">
        <v>40357</v>
      </c>
      <c r="B52" s="22">
        <v>1</v>
      </c>
      <c r="C52" s="22">
        <v>1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1</v>
      </c>
      <c r="P52" s="22">
        <v>0</v>
      </c>
      <c r="Q52" s="22">
        <v>0</v>
      </c>
      <c r="R52" s="22">
        <v>0</v>
      </c>
      <c r="S52" s="22">
        <v>0</v>
      </c>
      <c r="T52">
        <f t="shared" si="2"/>
        <v>3</v>
      </c>
      <c r="U52">
        <v>0</v>
      </c>
      <c r="V52">
        <f>T52+U52</f>
        <v>3</v>
      </c>
    </row>
    <row r="53" spans="1:22">
      <c r="A53" s="11">
        <v>40358</v>
      </c>
      <c r="B53" s="22">
        <v>0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>
        <f t="shared" si="2"/>
        <v>0</v>
      </c>
      <c r="U53">
        <v>0</v>
      </c>
      <c r="V53">
        <f>T53+U53</f>
        <v>0</v>
      </c>
    </row>
    <row r="54" spans="1:22">
      <c r="A54" s="11">
        <v>40359</v>
      </c>
      <c r="B54" s="22">
        <v>35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>
        <f t="shared" si="2"/>
        <v>35</v>
      </c>
      <c r="U54">
        <v>2</v>
      </c>
      <c r="V54">
        <f t="shared" si="1"/>
        <v>37</v>
      </c>
    </row>
    <row r="55" spans="1:22">
      <c r="A55" s="11">
        <v>40360</v>
      </c>
      <c r="B55" s="22">
        <v>13</v>
      </c>
      <c r="C55" s="22">
        <v>2</v>
      </c>
      <c r="D55" s="22">
        <v>0</v>
      </c>
      <c r="E55" s="22">
        <v>0.75</v>
      </c>
      <c r="F55" s="22">
        <v>0</v>
      </c>
      <c r="G55" s="22">
        <v>0.25</v>
      </c>
      <c r="H55" s="22">
        <v>0</v>
      </c>
      <c r="I55" s="22">
        <v>0.75</v>
      </c>
      <c r="J55" s="22">
        <v>0</v>
      </c>
      <c r="K55" s="22">
        <v>0</v>
      </c>
      <c r="L55" s="22">
        <v>0</v>
      </c>
      <c r="M55" s="22">
        <v>0.75</v>
      </c>
      <c r="N55" s="22">
        <v>0</v>
      </c>
      <c r="O55" s="22">
        <v>0.25</v>
      </c>
      <c r="P55" s="22">
        <v>0</v>
      </c>
      <c r="Q55" s="22">
        <v>0</v>
      </c>
      <c r="R55" s="22">
        <v>0.75</v>
      </c>
      <c r="S55" s="22">
        <v>0</v>
      </c>
      <c r="T55">
        <f t="shared" si="2"/>
        <v>18.5</v>
      </c>
      <c r="U55">
        <v>5</v>
      </c>
      <c r="V55">
        <f>T55+U55</f>
        <v>23.5</v>
      </c>
    </row>
    <row r="56" spans="1:22">
      <c r="A56" s="11">
        <v>40361</v>
      </c>
      <c r="B56" s="22">
        <v>13</v>
      </c>
      <c r="C56" s="22">
        <v>2</v>
      </c>
      <c r="D56" s="22">
        <v>0</v>
      </c>
      <c r="E56" s="22">
        <v>0.75</v>
      </c>
      <c r="F56" s="22">
        <v>0</v>
      </c>
      <c r="G56" s="22">
        <v>0.25</v>
      </c>
      <c r="H56" s="22">
        <v>0</v>
      </c>
      <c r="I56" s="22">
        <v>0.75</v>
      </c>
      <c r="J56" s="22">
        <v>0</v>
      </c>
      <c r="K56" s="22">
        <v>0</v>
      </c>
      <c r="L56" s="22">
        <v>0</v>
      </c>
      <c r="M56" s="22">
        <v>0.75</v>
      </c>
      <c r="N56" s="22">
        <v>0</v>
      </c>
      <c r="O56" s="22">
        <v>0.25</v>
      </c>
      <c r="P56" s="22">
        <v>0</v>
      </c>
      <c r="Q56" s="22">
        <v>0</v>
      </c>
      <c r="R56" s="22">
        <v>0.75</v>
      </c>
      <c r="S56" s="22">
        <v>0</v>
      </c>
      <c r="T56">
        <f t="shared" si="2"/>
        <v>18.5</v>
      </c>
      <c r="U56">
        <v>5</v>
      </c>
      <c r="V56">
        <f t="shared" si="1"/>
        <v>23.5</v>
      </c>
    </row>
    <row r="57" spans="1:22">
      <c r="A57" s="11">
        <v>40362</v>
      </c>
      <c r="B57" s="22">
        <v>13</v>
      </c>
      <c r="C57" s="22">
        <v>2</v>
      </c>
      <c r="D57" s="22">
        <v>0</v>
      </c>
      <c r="E57" s="22">
        <v>0.75</v>
      </c>
      <c r="F57" s="22">
        <v>0</v>
      </c>
      <c r="G57" s="22">
        <v>0.25</v>
      </c>
      <c r="H57" s="22">
        <v>0</v>
      </c>
      <c r="I57" s="22">
        <v>0.75</v>
      </c>
      <c r="J57" s="22">
        <v>0</v>
      </c>
      <c r="K57" s="22">
        <v>0</v>
      </c>
      <c r="L57" s="22">
        <v>0</v>
      </c>
      <c r="M57" s="22">
        <v>0.75</v>
      </c>
      <c r="N57" s="22">
        <v>0</v>
      </c>
      <c r="O57" s="22">
        <v>0.25</v>
      </c>
      <c r="P57" s="22">
        <v>0</v>
      </c>
      <c r="Q57" s="22">
        <v>0</v>
      </c>
      <c r="R57" s="22">
        <v>0.75</v>
      </c>
      <c r="S57" s="22">
        <v>0</v>
      </c>
      <c r="T57">
        <f t="shared" si="2"/>
        <v>18.5</v>
      </c>
      <c r="U57">
        <v>5</v>
      </c>
      <c r="V57">
        <f t="shared" si="1"/>
        <v>23.5</v>
      </c>
    </row>
    <row r="58" spans="1:22">
      <c r="A58" s="11">
        <v>40363</v>
      </c>
      <c r="B58" s="22">
        <v>13</v>
      </c>
      <c r="C58" s="22">
        <v>2</v>
      </c>
      <c r="D58" s="22">
        <v>0</v>
      </c>
      <c r="E58" s="22">
        <v>0.75</v>
      </c>
      <c r="F58" s="22">
        <v>0</v>
      </c>
      <c r="G58" s="22">
        <v>0.25</v>
      </c>
      <c r="H58" s="22">
        <v>0</v>
      </c>
      <c r="I58" s="22">
        <v>0.75</v>
      </c>
      <c r="J58" s="22">
        <v>0</v>
      </c>
      <c r="K58" s="22">
        <v>0</v>
      </c>
      <c r="L58" s="22">
        <v>0</v>
      </c>
      <c r="M58" s="22">
        <v>0.75</v>
      </c>
      <c r="N58" s="22">
        <v>0</v>
      </c>
      <c r="O58" s="22">
        <v>0.25</v>
      </c>
      <c r="P58" s="22">
        <v>0</v>
      </c>
      <c r="Q58" s="22">
        <v>0</v>
      </c>
      <c r="R58" s="22">
        <v>0.75</v>
      </c>
      <c r="S58" s="22">
        <v>0</v>
      </c>
      <c r="T58">
        <f t="shared" si="2"/>
        <v>18.5</v>
      </c>
      <c r="U58">
        <v>5</v>
      </c>
      <c r="V58">
        <f t="shared" si="1"/>
        <v>23.5</v>
      </c>
    </row>
    <row r="59" spans="1:22">
      <c r="A59" s="11">
        <v>40364</v>
      </c>
      <c r="B59" s="22">
        <v>20</v>
      </c>
      <c r="C59" s="22">
        <v>1</v>
      </c>
      <c r="D59" s="22">
        <v>0</v>
      </c>
      <c r="E59" s="22">
        <v>0</v>
      </c>
      <c r="F59" s="22">
        <v>1</v>
      </c>
      <c r="G59" s="22">
        <v>0</v>
      </c>
      <c r="H59" s="22">
        <v>0</v>
      </c>
      <c r="I59" s="22">
        <v>1</v>
      </c>
      <c r="J59" s="22">
        <v>0</v>
      </c>
      <c r="K59" s="22">
        <v>0</v>
      </c>
      <c r="L59" s="22">
        <v>2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>
        <f t="shared" si="2"/>
        <v>25</v>
      </c>
      <c r="U59">
        <v>14</v>
      </c>
      <c r="V59">
        <f t="shared" si="1"/>
        <v>39</v>
      </c>
    </row>
    <row r="60" spans="1:22">
      <c r="A60" s="11">
        <v>40365</v>
      </c>
      <c r="B60" s="22">
        <v>70</v>
      </c>
      <c r="C60" s="22">
        <v>7</v>
      </c>
      <c r="D60" s="22">
        <v>0</v>
      </c>
      <c r="E60" s="22">
        <v>3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1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1</v>
      </c>
      <c r="S60" s="22">
        <v>0</v>
      </c>
      <c r="T60">
        <f t="shared" si="2"/>
        <v>82</v>
      </c>
      <c r="U60">
        <v>12</v>
      </c>
      <c r="V60">
        <f t="shared" si="1"/>
        <v>94</v>
      </c>
    </row>
    <row r="61" spans="1:22">
      <c r="A61" s="11">
        <v>40366</v>
      </c>
      <c r="B61" s="22">
        <v>46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>
        <f t="shared" si="2"/>
        <v>46</v>
      </c>
      <c r="U61">
        <v>8</v>
      </c>
      <c r="V61">
        <f t="shared" si="1"/>
        <v>54</v>
      </c>
    </row>
    <row r="62" spans="1:22">
      <c r="A62" s="11">
        <v>40367</v>
      </c>
      <c r="B62" s="22">
        <v>32.659999999999997</v>
      </c>
      <c r="C62" s="22">
        <v>0.66</v>
      </c>
      <c r="D62" s="22">
        <v>0</v>
      </c>
      <c r="E62" s="22">
        <v>0.33</v>
      </c>
      <c r="F62" s="22">
        <v>0</v>
      </c>
      <c r="G62" s="22">
        <v>0</v>
      </c>
      <c r="H62" s="22">
        <v>0</v>
      </c>
      <c r="I62" s="22">
        <v>0.33</v>
      </c>
      <c r="J62" s="22">
        <v>0</v>
      </c>
      <c r="K62" s="22">
        <v>0</v>
      </c>
      <c r="L62" s="22">
        <v>0</v>
      </c>
      <c r="M62" s="22">
        <v>0.66</v>
      </c>
      <c r="N62" s="22">
        <v>0</v>
      </c>
      <c r="O62" s="22">
        <v>0</v>
      </c>
      <c r="P62" s="22">
        <v>0</v>
      </c>
      <c r="Q62" s="22">
        <v>0</v>
      </c>
      <c r="R62" s="22">
        <v>0.66</v>
      </c>
      <c r="S62" s="22">
        <v>0</v>
      </c>
      <c r="T62">
        <f t="shared" si="2"/>
        <v>35.299999999999983</v>
      </c>
      <c r="U62">
        <v>4.66</v>
      </c>
      <c r="V62">
        <f t="shared" si="1"/>
        <v>39.95999999999998</v>
      </c>
    </row>
    <row r="63" spans="1:22">
      <c r="A63" s="11">
        <v>40368</v>
      </c>
      <c r="B63" s="22">
        <v>32.659999999999997</v>
      </c>
      <c r="C63" s="22">
        <v>0.66</v>
      </c>
      <c r="D63" s="22">
        <v>0</v>
      </c>
      <c r="E63" s="22">
        <v>0.33</v>
      </c>
      <c r="F63" s="22">
        <v>0</v>
      </c>
      <c r="G63" s="22">
        <v>0</v>
      </c>
      <c r="H63" s="22">
        <v>0</v>
      </c>
      <c r="I63" s="22">
        <v>0.33</v>
      </c>
      <c r="J63" s="22">
        <v>0</v>
      </c>
      <c r="K63" s="22">
        <v>0</v>
      </c>
      <c r="L63" s="22">
        <v>0</v>
      </c>
      <c r="M63" s="22">
        <v>0.66</v>
      </c>
      <c r="N63" s="22">
        <v>0</v>
      </c>
      <c r="O63" s="22">
        <v>0</v>
      </c>
      <c r="P63" s="22">
        <v>0</v>
      </c>
      <c r="Q63" s="22">
        <v>0</v>
      </c>
      <c r="R63" s="22">
        <v>0.66</v>
      </c>
      <c r="S63" s="22">
        <v>0</v>
      </c>
      <c r="T63">
        <f t="shared" si="2"/>
        <v>35.299999999999983</v>
      </c>
      <c r="U63">
        <v>4.66</v>
      </c>
      <c r="V63">
        <f t="shared" si="1"/>
        <v>39.95999999999998</v>
      </c>
    </row>
    <row r="64" spans="1:22">
      <c r="A64" s="11">
        <v>40369</v>
      </c>
      <c r="B64" s="22">
        <v>32.659999999999997</v>
      </c>
      <c r="C64" s="22">
        <v>0.66</v>
      </c>
      <c r="D64" s="22">
        <v>0</v>
      </c>
      <c r="E64" s="22">
        <v>0.33</v>
      </c>
      <c r="F64" s="22">
        <v>0</v>
      </c>
      <c r="G64" s="22">
        <v>0</v>
      </c>
      <c r="H64" s="22">
        <v>0</v>
      </c>
      <c r="I64" s="22">
        <v>0.33</v>
      </c>
      <c r="J64" s="22">
        <v>0</v>
      </c>
      <c r="K64" s="22">
        <v>0</v>
      </c>
      <c r="L64" s="22">
        <v>0</v>
      </c>
      <c r="M64" s="22">
        <v>0.66</v>
      </c>
      <c r="N64" s="22">
        <v>0</v>
      </c>
      <c r="O64" s="22">
        <v>0</v>
      </c>
      <c r="P64" s="22">
        <v>0</v>
      </c>
      <c r="Q64" s="22">
        <v>0</v>
      </c>
      <c r="R64" s="22">
        <v>0.66</v>
      </c>
      <c r="S64" s="22">
        <v>0</v>
      </c>
      <c r="T64">
        <f t="shared" si="2"/>
        <v>35.299999999999983</v>
      </c>
      <c r="U64">
        <v>4.66</v>
      </c>
      <c r="V64">
        <f t="shared" si="1"/>
        <v>39.95999999999998</v>
      </c>
    </row>
    <row r="65" spans="1:22">
      <c r="A65" s="11">
        <v>40370</v>
      </c>
      <c r="B65" s="22">
        <v>13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>
        <f t="shared" si="2"/>
        <v>13</v>
      </c>
      <c r="U65">
        <v>7</v>
      </c>
      <c r="V65">
        <f t="shared" si="1"/>
        <v>20</v>
      </c>
    </row>
    <row r="66" spans="1:22">
      <c r="A66" s="11">
        <v>40371</v>
      </c>
      <c r="B66" s="22">
        <v>1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1</v>
      </c>
      <c r="S66" s="22">
        <v>0</v>
      </c>
      <c r="T66">
        <f t="shared" si="2"/>
        <v>2</v>
      </c>
      <c r="U66">
        <v>6</v>
      </c>
      <c r="V66">
        <f>T66+U66</f>
        <v>8</v>
      </c>
    </row>
    <row r="67" spans="1:22">
      <c r="A67" s="11">
        <v>40372</v>
      </c>
      <c r="B67" s="22">
        <v>1</v>
      </c>
      <c r="C67" s="22">
        <v>1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1</v>
      </c>
      <c r="S67" s="22">
        <v>0</v>
      </c>
      <c r="T67">
        <f t="shared" si="2"/>
        <v>3</v>
      </c>
      <c r="U67">
        <v>1</v>
      </c>
      <c r="V67">
        <f>T67+U67</f>
        <v>4</v>
      </c>
    </row>
    <row r="68" spans="1:22">
      <c r="A68" s="11">
        <v>40373</v>
      </c>
      <c r="B68" s="22">
        <v>0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>
        <f t="shared" si="2"/>
        <v>0</v>
      </c>
      <c r="U68">
        <v>1</v>
      </c>
      <c r="V68">
        <f t="shared" si="1"/>
        <v>1</v>
      </c>
    </row>
    <row r="69" spans="1:22">
      <c r="A69" s="11">
        <v>40374</v>
      </c>
      <c r="B69" s="22">
        <v>31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1">
        <v>0</v>
      </c>
      <c r="I69" s="53">
        <v>10.33</v>
      </c>
      <c r="J69" s="53">
        <v>0</v>
      </c>
      <c r="K69" s="53">
        <v>0</v>
      </c>
      <c r="L69" s="53">
        <v>0</v>
      </c>
      <c r="M69" s="53">
        <v>0</v>
      </c>
      <c r="N69" s="1">
        <v>0</v>
      </c>
      <c r="O69" s="53">
        <v>0</v>
      </c>
      <c r="P69" s="53">
        <v>0</v>
      </c>
      <c r="Q69" s="1">
        <v>0</v>
      </c>
      <c r="R69" s="53">
        <v>11</v>
      </c>
      <c r="S69" s="1">
        <v>0</v>
      </c>
      <c r="T69">
        <f t="shared" si="2"/>
        <v>52.33</v>
      </c>
      <c r="U69">
        <v>1</v>
      </c>
      <c r="V69">
        <f t="shared" si="1"/>
        <v>53.33</v>
      </c>
    </row>
    <row r="70" spans="1:22">
      <c r="A70" s="11">
        <v>40375</v>
      </c>
      <c r="B70" s="22">
        <v>31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1">
        <v>0</v>
      </c>
      <c r="I70" s="53">
        <v>10.33</v>
      </c>
      <c r="J70" s="53">
        <v>0</v>
      </c>
      <c r="K70" s="53">
        <v>0</v>
      </c>
      <c r="L70" s="53">
        <v>0</v>
      </c>
      <c r="M70" s="53">
        <v>0</v>
      </c>
      <c r="N70" s="1">
        <v>0</v>
      </c>
      <c r="O70" s="53">
        <v>0</v>
      </c>
      <c r="P70" s="53">
        <v>0</v>
      </c>
      <c r="Q70" s="1">
        <v>0</v>
      </c>
      <c r="R70" s="53">
        <v>11</v>
      </c>
      <c r="S70" s="1">
        <v>0</v>
      </c>
      <c r="T70">
        <f t="shared" si="2"/>
        <v>52.33</v>
      </c>
      <c r="U70">
        <v>1</v>
      </c>
      <c r="V70">
        <f t="shared" si="1"/>
        <v>53.33</v>
      </c>
    </row>
    <row r="71" spans="1:22">
      <c r="A71" s="11">
        <v>40376</v>
      </c>
      <c r="B71" s="22">
        <v>31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1">
        <v>0</v>
      </c>
      <c r="I71" s="53">
        <v>10.33</v>
      </c>
      <c r="J71" s="53">
        <v>0</v>
      </c>
      <c r="K71" s="53">
        <v>0</v>
      </c>
      <c r="L71" s="53">
        <v>0</v>
      </c>
      <c r="M71" s="53">
        <v>0</v>
      </c>
      <c r="N71" s="1">
        <v>0</v>
      </c>
      <c r="O71" s="53">
        <v>0</v>
      </c>
      <c r="P71" s="53">
        <v>0</v>
      </c>
      <c r="Q71" s="1">
        <v>0</v>
      </c>
      <c r="R71" s="53">
        <v>11</v>
      </c>
      <c r="S71" s="1">
        <v>0</v>
      </c>
      <c r="T71">
        <f t="shared" si="2"/>
        <v>52.33</v>
      </c>
      <c r="U71">
        <v>1</v>
      </c>
      <c r="V71">
        <f t="shared" si="1"/>
        <v>53.33</v>
      </c>
    </row>
    <row r="72" spans="1:22">
      <c r="A72" s="11">
        <v>40377</v>
      </c>
      <c r="B72" s="22">
        <v>8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4">
        <v>0</v>
      </c>
      <c r="I72" s="24">
        <v>2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1</v>
      </c>
      <c r="S72" s="24">
        <v>0</v>
      </c>
      <c r="T72">
        <f t="shared" si="2"/>
        <v>11</v>
      </c>
      <c r="U72">
        <v>0</v>
      </c>
      <c r="V72">
        <f t="shared" si="1"/>
        <v>11</v>
      </c>
    </row>
    <row r="73" spans="1:22">
      <c r="A73" s="11">
        <v>40378</v>
      </c>
      <c r="B73" s="22">
        <v>9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4">
        <v>0</v>
      </c>
      <c r="I73" s="24">
        <v>8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>
        <f t="shared" si="2"/>
        <v>17</v>
      </c>
      <c r="U73">
        <v>2</v>
      </c>
      <c r="V73">
        <f>T73+U73</f>
        <v>19</v>
      </c>
    </row>
    <row r="74" spans="1:22">
      <c r="A74" s="11">
        <v>40379</v>
      </c>
      <c r="B74" s="22">
        <v>21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4">
        <v>0</v>
      </c>
      <c r="I74" s="24">
        <v>8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>
        <f t="shared" si="2"/>
        <v>29</v>
      </c>
      <c r="U74">
        <v>6</v>
      </c>
      <c r="V74">
        <f>T74+U74</f>
        <v>35</v>
      </c>
    </row>
    <row r="75" spans="1:22">
      <c r="A75" s="11">
        <v>40380</v>
      </c>
      <c r="B75" s="22">
        <v>7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4">
        <v>0</v>
      </c>
      <c r="I75" s="24">
        <v>3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>
        <f t="shared" si="2"/>
        <v>10</v>
      </c>
      <c r="U75">
        <v>1</v>
      </c>
      <c r="V75">
        <f t="shared" ref="V75:V110" si="4">T75+U75</f>
        <v>11</v>
      </c>
    </row>
    <row r="76" spans="1:22">
      <c r="A76" s="11">
        <v>40381</v>
      </c>
      <c r="B76" s="22">
        <v>9.33</v>
      </c>
      <c r="C76" s="22">
        <v>1.66</v>
      </c>
      <c r="D76" s="22">
        <v>0</v>
      </c>
      <c r="E76" s="22">
        <v>0</v>
      </c>
      <c r="F76" s="22">
        <v>0</v>
      </c>
      <c r="G76" s="22">
        <v>0</v>
      </c>
      <c r="H76" s="24">
        <v>0</v>
      </c>
      <c r="I76" s="24">
        <v>5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>
        <f>SUM(B76:S76)</f>
        <v>15.99</v>
      </c>
      <c r="U76">
        <v>3.66</v>
      </c>
      <c r="V76">
        <f t="shared" si="4"/>
        <v>19.649999999999999</v>
      </c>
    </row>
    <row r="77" spans="1:22">
      <c r="A77" s="11">
        <v>40382</v>
      </c>
      <c r="B77" s="22">
        <v>9.33</v>
      </c>
      <c r="C77" s="22">
        <v>1.66</v>
      </c>
      <c r="D77" s="22">
        <v>0</v>
      </c>
      <c r="E77" s="22">
        <v>0</v>
      </c>
      <c r="F77" s="22">
        <v>0</v>
      </c>
      <c r="G77" s="22">
        <v>0</v>
      </c>
      <c r="H77" s="24">
        <v>0</v>
      </c>
      <c r="I77" s="24">
        <v>5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>
        <f t="shared" si="2"/>
        <v>15.99</v>
      </c>
      <c r="U77">
        <v>3.66</v>
      </c>
      <c r="V77">
        <f t="shared" si="4"/>
        <v>19.649999999999999</v>
      </c>
    </row>
    <row r="78" spans="1:22">
      <c r="A78" s="11">
        <v>40383</v>
      </c>
      <c r="B78" s="22">
        <v>9.33</v>
      </c>
      <c r="C78" s="22">
        <v>1.66</v>
      </c>
      <c r="D78" s="22">
        <v>0</v>
      </c>
      <c r="E78" s="22">
        <v>0</v>
      </c>
      <c r="F78" s="22">
        <v>0</v>
      </c>
      <c r="G78" s="22">
        <v>0</v>
      </c>
      <c r="H78" s="24">
        <v>0</v>
      </c>
      <c r="I78" s="24">
        <v>5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>
        <f t="shared" si="2"/>
        <v>15.99</v>
      </c>
      <c r="U78">
        <v>3.66</v>
      </c>
      <c r="V78">
        <f t="shared" si="4"/>
        <v>19.649999999999999</v>
      </c>
    </row>
    <row r="79" spans="1:22">
      <c r="A79" s="11">
        <v>40384</v>
      </c>
      <c r="B79" s="22">
        <v>45</v>
      </c>
      <c r="C79" s="22">
        <v>1</v>
      </c>
      <c r="D79" s="22">
        <v>0</v>
      </c>
      <c r="E79" s="22">
        <v>3</v>
      </c>
      <c r="F79" s="22">
        <v>0</v>
      </c>
      <c r="G79" s="22">
        <v>0</v>
      </c>
      <c r="H79" s="24">
        <v>0</v>
      </c>
      <c r="I79" s="24">
        <v>10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1</v>
      </c>
      <c r="S79" s="24">
        <v>0</v>
      </c>
      <c r="T79">
        <f t="shared" si="2"/>
        <v>60</v>
      </c>
      <c r="U79">
        <v>32</v>
      </c>
      <c r="V79">
        <f t="shared" si="4"/>
        <v>92</v>
      </c>
    </row>
    <row r="80" spans="1:22">
      <c r="A80" s="11">
        <v>40385</v>
      </c>
      <c r="B80" s="22">
        <v>15</v>
      </c>
      <c r="C80" s="22">
        <v>1</v>
      </c>
      <c r="D80" s="22">
        <v>0</v>
      </c>
      <c r="E80" s="22">
        <v>0</v>
      </c>
      <c r="F80" s="22">
        <v>0</v>
      </c>
      <c r="G80" s="22">
        <v>0</v>
      </c>
      <c r="H80" s="24">
        <v>0</v>
      </c>
      <c r="I80" s="24">
        <v>1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2</v>
      </c>
      <c r="S80" s="24">
        <v>0</v>
      </c>
      <c r="T80">
        <f t="shared" ref="T80:T137" si="5">SUM(B80:S80)</f>
        <v>19</v>
      </c>
      <c r="U80">
        <v>15</v>
      </c>
      <c r="V80">
        <f t="shared" si="4"/>
        <v>34</v>
      </c>
    </row>
    <row r="81" spans="1:22">
      <c r="A81" s="11">
        <v>40386</v>
      </c>
      <c r="B81" s="22">
        <v>65</v>
      </c>
      <c r="C81" s="22">
        <v>4</v>
      </c>
      <c r="D81" s="22">
        <v>0</v>
      </c>
      <c r="E81" s="22">
        <v>0</v>
      </c>
      <c r="F81" s="22">
        <v>0</v>
      </c>
      <c r="G81" s="22">
        <v>0</v>
      </c>
      <c r="H81" s="24">
        <v>0</v>
      </c>
      <c r="I81" s="24">
        <v>2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7</v>
      </c>
      <c r="S81" s="24">
        <v>0</v>
      </c>
      <c r="T81">
        <f t="shared" si="5"/>
        <v>78</v>
      </c>
      <c r="U81">
        <v>13</v>
      </c>
      <c r="V81">
        <f t="shared" si="4"/>
        <v>91</v>
      </c>
    </row>
    <row r="82" spans="1:22">
      <c r="A82" s="11">
        <v>40387</v>
      </c>
      <c r="B82" s="22">
        <v>33</v>
      </c>
      <c r="C82" s="22">
        <v>7</v>
      </c>
      <c r="D82" s="22">
        <v>0</v>
      </c>
      <c r="E82" s="22">
        <v>0</v>
      </c>
      <c r="F82" s="22">
        <v>0</v>
      </c>
      <c r="G82" s="22">
        <v>0</v>
      </c>
      <c r="H82" s="24">
        <v>0</v>
      </c>
      <c r="I82" s="24">
        <v>1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1</v>
      </c>
      <c r="P82" s="24">
        <v>0</v>
      </c>
      <c r="Q82" s="24">
        <v>0</v>
      </c>
      <c r="R82" s="24">
        <v>0</v>
      </c>
      <c r="S82" s="24">
        <v>0</v>
      </c>
      <c r="T82">
        <f t="shared" si="5"/>
        <v>42</v>
      </c>
      <c r="U82">
        <v>15</v>
      </c>
      <c r="V82">
        <f t="shared" si="4"/>
        <v>57</v>
      </c>
    </row>
    <row r="83" spans="1:22">
      <c r="A83" s="11">
        <v>40388</v>
      </c>
      <c r="B83" s="22">
        <v>3.66</v>
      </c>
      <c r="C83" s="22">
        <v>0.66</v>
      </c>
      <c r="D83" s="22">
        <v>0</v>
      </c>
      <c r="E83" s="22">
        <v>0</v>
      </c>
      <c r="F83" s="22">
        <v>0</v>
      </c>
      <c r="G83" s="22">
        <v>0</v>
      </c>
      <c r="H83" s="24">
        <v>0</v>
      </c>
      <c r="I83" s="24">
        <v>1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>
        <f t="shared" si="5"/>
        <v>5.32</v>
      </c>
      <c r="U83">
        <v>2</v>
      </c>
      <c r="V83">
        <f t="shared" si="4"/>
        <v>7.32</v>
      </c>
    </row>
    <row r="84" spans="1:22">
      <c r="A84" s="11">
        <v>40389</v>
      </c>
      <c r="B84" s="22">
        <v>3.66</v>
      </c>
      <c r="C84" s="22">
        <v>0.66</v>
      </c>
      <c r="D84" s="22">
        <v>0</v>
      </c>
      <c r="E84" s="22">
        <v>0</v>
      </c>
      <c r="F84" s="22">
        <v>0</v>
      </c>
      <c r="G84" s="22">
        <v>0</v>
      </c>
      <c r="H84" s="24">
        <v>0</v>
      </c>
      <c r="I84" s="24">
        <v>1</v>
      </c>
      <c r="J84" s="24">
        <v>0</v>
      </c>
      <c r="K84" s="24">
        <v>0</v>
      </c>
      <c r="L84" s="24">
        <v>0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>
        <f t="shared" si="5"/>
        <v>5.32</v>
      </c>
      <c r="U84">
        <v>2</v>
      </c>
      <c r="V84">
        <f t="shared" si="4"/>
        <v>7.32</v>
      </c>
    </row>
    <row r="85" spans="1:22">
      <c r="A85" s="11">
        <v>40390</v>
      </c>
      <c r="B85" s="22">
        <v>3.66</v>
      </c>
      <c r="C85" s="22">
        <v>0.66</v>
      </c>
      <c r="D85" s="22">
        <v>0</v>
      </c>
      <c r="E85" s="22">
        <v>0</v>
      </c>
      <c r="F85" s="22">
        <v>0</v>
      </c>
      <c r="G85" s="22">
        <v>0</v>
      </c>
      <c r="H85" s="24">
        <v>0</v>
      </c>
      <c r="I85" s="24">
        <v>1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>
        <f t="shared" si="5"/>
        <v>5.32</v>
      </c>
      <c r="U85">
        <v>2</v>
      </c>
      <c r="V85">
        <f t="shared" si="4"/>
        <v>7.32</v>
      </c>
    </row>
    <row r="86" spans="1:22">
      <c r="A86" s="11">
        <v>40391</v>
      </c>
      <c r="B86" s="22">
        <v>3</v>
      </c>
      <c r="C86" s="22">
        <v>2</v>
      </c>
      <c r="D86" s="22">
        <v>0</v>
      </c>
      <c r="E86" s="22">
        <v>0</v>
      </c>
      <c r="F86" s="22">
        <v>0</v>
      </c>
      <c r="G86" s="22">
        <v>0</v>
      </c>
      <c r="H86" s="24">
        <v>0</v>
      </c>
      <c r="I86" s="24">
        <v>1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1</v>
      </c>
      <c r="P86" s="24">
        <v>0</v>
      </c>
      <c r="Q86" s="24">
        <v>0</v>
      </c>
      <c r="R86" s="24">
        <v>0</v>
      </c>
      <c r="S86" s="24">
        <v>0</v>
      </c>
      <c r="T86">
        <f t="shared" si="5"/>
        <v>7</v>
      </c>
      <c r="U86">
        <v>2</v>
      </c>
      <c r="V86">
        <f t="shared" si="4"/>
        <v>9</v>
      </c>
    </row>
    <row r="87" spans="1:22">
      <c r="A87" s="11">
        <v>40392</v>
      </c>
      <c r="B87" t="s">
        <v>31</v>
      </c>
      <c r="C87" t="s">
        <v>31</v>
      </c>
      <c r="D87" t="s">
        <v>31</v>
      </c>
      <c r="E87" t="s">
        <v>31</v>
      </c>
      <c r="F87" t="s">
        <v>31</v>
      </c>
      <c r="G87" t="s">
        <v>31</v>
      </c>
      <c r="H87" t="s">
        <v>31</v>
      </c>
      <c r="I87" t="s">
        <v>31</v>
      </c>
      <c r="J87" t="s">
        <v>31</v>
      </c>
      <c r="K87" t="s">
        <v>31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T87">
        <f t="shared" si="5"/>
        <v>0</v>
      </c>
      <c r="U87">
        <v>0</v>
      </c>
      <c r="V87">
        <f t="shared" si="4"/>
        <v>0</v>
      </c>
    </row>
    <row r="88" spans="1:22">
      <c r="A88" s="11">
        <v>40393</v>
      </c>
      <c r="B88">
        <v>3</v>
      </c>
      <c r="C88">
        <v>1</v>
      </c>
      <c r="D88">
        <v>0</v>
      </c>
      <c r="E88">
        <v>0</v>
      </c>
      <c r="F88">
        <v>0</v>
      </c>
      <c r="G88">
        <v>0</v>
      </c>
      <c r="H88" s="1">
        <v>0</v>
      </c>
      <c r="I88" s="4">
        <v>3</v>
      </c>
      <c r="J88" s="4">
        <v>0</v>
      </c>
      <c r="K88" s="4">
        <v>0</v>
      </c>
      <c r="L88" s="4">
        <v>0</v>
      </c>
      <c r="M88" s="4">
        <v>0</v>
      </c>
      <c r="N88" s="1">
        <v>0</v>
      </c>
      <c r="O88" s="4">
        <v>0</v>
      </c>
      <c r="P88" s="4">
        <v>0</v>
      </c>
      <c r="Q88" s="1">
        <v>0</v>
      </c>
      <c r="R88" s="4">
        <v>0</v>
      </c>
      <c r="S88" s="1">
        <v>0</v>
      </c>
      <c r="T88">
        <f t="shared" si="5"/>
        <v>7</v>
      </c>
      <c r="U88">
        <v>0</v>
      </c>
      <c r="V88">
        <f t="shared" si="4"/>
        <v>7</v>
      </c>
    </row>
    <row r="89" spans="1:22">
      <c r="A89" s="11">
        <v>40394</v>
      </c>
      <c r="B89">
        <v>6</v>
      </c>
      <c r="C89">
        <v>1</v>
      </c>
      <c r="D89">
        <v>0</v>
      </c>
      <c r="E89">
        <v>0</v>
      </c>
      <c r="F89">
        <v>0</v>
      </c>
      <c r="G89">
        <v>0</v>
      </c>
      <c r="H89" s="1">
        <v>0</v>
      </c>
      <c r="I89" s="4">
        <v>13</v>
      </c>
      <c r="J89" s="4">
        <v>0</v>
      </c>
      <c r="K89" s="4">
        <v>0</v>
      </c>
      <c r="L89" s="4">
        <v>0</v>
      </c>
      <c r="M89" s="4">
        <v>0</v>
      </c>
      <c r="N89" s="1">
        <v>0</v>
      </c>
      <c r="O89" s="4">
        <v>0</v>
      </c>
      <c r="P89" s="4">
        <v>0</v>
      </c>
      <c r="Q89" s="1">
        <v>0</v>
      </c>
      <c r="R89" s="4">
        <v>0</v>
      </c>
      <c r="S89" s="1">
        <v>0</v>
      </c>
      <c r="T89">
        <f t="shared" si="5"/>
        <v>20</v>
      </c>
      <c r="U89">
        <v>1</v>
      </c>
      <c r="V89">
        <f t="shared" si="4"/>
        <v>21</v>
      </c>
    </row>
    <row r="90" spans="1:22">
      <c r="A90" s="11">
        <v>40395</v>
      </c>
      <c r="B90">
        <v>1.67</v>
      </c>
      <c r="C90">
        <v>0</v>
      </c>
      <c r="D90">
        <v>0</v>
      </c>
      <c r="E90">
        <v>0</v>
      </c>
      <c r="F90">
        <v>0</v>
      </c>
      <c r="G90">
        <v>0</v>
      </c>
      <c r="H90" s="4">
        <v>0</v>
      </c>
      <c r="I90" s="4">
        <v>11</v>
      </c>
      <c r="J90" s="4">
        <v>0</v>
      </c>
      <c r="K90" s="4">
        <v>0</v>
      </c>
      <c r="L90" s="4">
        <v>0.33</v>
      </c>
      <c r="M90" s="4">
        <v>0.67</v>
      </c>
      <c r="N90" s="4">
        <v>0</v>
      </c>
      <c r="O90" s="4">
        <v>0.33</v>
      </c>
      <c r="P90" s="4">
        <v>0</v>
      </c>
      <c r="Q90" s="4">
        <v>0</v>
      </c>
      <c r="R90" s="4">
        <v>0</v>
      </c>
      <c r="S90" s="4">
        <v>0</v>
      </c>
      <c r="T90">
        <f t="shared" si="5"/>
        <v>14</v>
      </c>
      <c r="U90">
        <v>1.33</v>
      </c>
      <c r="V90">
        <f>T90+U90</f>
        <v>15.33</v>
      </c>
    </row>
    <row r="91" spans="1:22">
      <c r="A91" s="11">
        <v>40396</v>
      </c>
      <c r="B91">
        <v>1.67</v>
      </c>
      <c r="C91">
        <v>0</v>
      </c>
      <c r="D91">
        <v>0</v>
      </c>
      <c r="E91">
        <v>0</v>
      </c>
      <c r="F91">
        <v>0</v>
      </c>
      <c r="G91">
        <v>0</v>
      </c>
      <c r="H91" s="4">
        <v>0</v>
      </c>
      <c r="I91" s="4">
        <v>11</v>
      </c>
      <c r="J91" s="4">
        <v>0</v>
      </c>
      <c r="K91" s="4">
        <v>0</v>
      </c>
      <c r="L91" s="4">
        <v>0.33</v>
      </c>
      <c r="M91" s="4">
        <v>0.67</v>
      </c>
      <c r="N91" s="4">
        <v>0</v>
      </c>
      <c r="O91" s="4">
        <v>0.33</v>
      </c>
      <c r="P91" s="4">
        <v>0</v>
      </c>
      <c r="Q91" s="4">
        <v>0</v>
      </c>
      <c r="R91" s="4">
        <v>0</v>
      </c>
      <c r="S91" s="4">
        <v>0</v>
      </c>
      <c r="T91">
        <f t="shared" si="5"/>
        <v>14</v>
      </c>
      <c r="U91">
        <v>1.33</v>
      </c>
      <c r="V91">
        <f t="shared" si="4"/>
        <v>15.33</v>
      </c>
    </row>
    <row r="92" spans="1:22">
      <c r="A92" s="11">
        <v>40397</v>
      </c>
      <c r="B92">
        <v>1.67</v>
      </c>
      <c r="C92">
        <v>0</v>
      </c>
      <c r="D92">
        <v>0</v>
      </c>
      <c r="E92">
        <v>0</v>
      </c>
      <c r="F92">
        <v>0</v>
      </c>
      <c r="G92">
        <v>0</v>
      </c>
      <c r="H92" s="4">
        <v>0</v>
      </c>
      <c r="I92" s="4">
        <v>11</v>
      </c>
      <c r="J92" s="4">
        <v>0</v>
      </c>
      <c r="K92" s="4">
        <v>0</v>
      </c>
      <c r="L92" s="4">
        <v>0.33</v>
      </c>
      <c r="M92" s="4">
        <v>0.67</v>
      </c>
      <c r="N92" s="4">
        <v>0</v>
      </c>
      <c r="O92" s="4">
        <v>0.33</v>
      </c>
      <c r="P92" s="4">
        <v>0</v>
      </c>
      <c r="Q92" s="4">
        <v>0</v>
      </c>
      <c r="R92" s="4">
        <v>0</v>
      </c>
      <c r="S92" s="4">
        <v>0</v>
      </c>
      <c r="T92">
        <f t="shared" si="5"/>
        <v>14</v>
      </c>
      <c r="U92">
        <v>1.33</v>
      </c>
      <c r="V92">
        <f t="shared" si="4"/>
        <v>15.33</v>
      </c>
    </row>
    <row r="93" spans="1:22">
      <c r="A93" s="11">
        <v>40398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>
        <f t="shared" si="5"/>
        <v>1</v>
      </c>
      <c r="U93">
        <v>4</v>
      </c>
      <c r="V93">
        <f t="shared" si="4"/>
        <v>5</v>
      </c>
    </row>
    <row r="94" spans="1:22">
      <c r="A94" s="11">
        <v>40399</v>
      </c>
      <c r="B94">
        <v>12</v>
      </c>
      <c r="C94">
        <v>0</v>
      </c>
      <c r="D94">
        <v>0</v>
      </c>
      <c r="E94">
        <v>0</v>
      </c>
      <c r="F94">
        <v>0</v>
      </c>
      <c r="G94">
        <v>0</v>
      </c>
      <c r="H94" s="4">
        <v>0</v>
      </c>
      <c r="I94" s="4">
        <v>5</v>
      </c>
      <c r="J94" s="4">
        <v>0</v>
      </c>
      <c r="K94" s="4">
        <v>0</v>
      </c>
      <c r="L94" s="4">
        <v>0</v>
      </c>
      <c r="M94" s="4">
        <v>1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>
        <f t="shared" si="5"/>
        <v>18</v>
      </c>
      <c r="U94">
        <v>7</v>
      </c>
      <c r="V94">
        <f t="shared" si="4"/>
        <v>25</v>
      </c>
    </row>
    <row r="95" spans="1:22">
      <c r="A95" s="11">
        <v>40400</v>
      </c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>
        <f t="shared" si="5"/>
        <v>3</v>
      </c>
      <c r="U95">
        <v>7</v>
      </c>
      <c r="V95">
        <f t="shared" si="4"/>
        <v>10</v>
      </c>
    </row>
    <row r="96" spans="1:22">
      <c r="A96" s="11">
        <v>40401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>
        <f t="shared" si="5"/>
        <v>12</v>
      </c>
      <c r="U96">
        <v>2</v>
      </c>
      <c r="V96">
        <f t="shared" si="4"/>
        <v>14</v>
      </c>
    </row>
    <row r="97" spans="1:22">
      <c r="A97" s="11">
        <v>40402</v>
      </c>
      <c r="B97">
        <v>3.33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0.33</v>
      </c>
      <c r="P97" s="4">
        <v>0</v>
      </c>
      <c r="Q97" s="4">
        <v>0</v>
      </c>
      <c r="R97" s="4">
        <v>0</v>
      </c>
      <c r="S97" s="4">
        <v>0</v>
      </c>
      <c r="T97">
        <f t="shared" si="5"/>
        <v>3.66</v>
      </c>
      <c r="U97">
        <v>0.33</v>
      </c>
      <c r="V97">
        <f t="shared" si="4"/>
        <v>3.99</v>
      </c>
    </row>
    <row r="98" spans="1:22">
      <c r="A98" s="11">
        <v>40403</v>
      </c>
      <c r="B98">
        <v>3.33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0.33</v>
      </c>
      <c r="P98" s="4">
        <v>0</v>
      </c>
      <c r="Q98" s="4">
        <v>0</v>
      </c>
      <c r="R98" s="4">
        <v>0</v>
      </c>
      <c r="S98" s="4">
        <v>0</v>
      </c>
      <c r="T98">
        <f t="shared" si="5"/>
        <v>3.66</v>
      </c>
      <c r="U98">
        <v>0.33</v>
      </c>
      <c r="V98">
        <f t="shared" si="4"/>
        <v>3.99</v>
      </c>
    </row>
    <row r="99" spans="1:22">
      <c r="A99" s="11">
        <v>40404</v>
      </c>
      <c r="B99">
        <v>3.33</v>
      </c>
      <c r="C99">
        <v>0</v>
      </c>
      <c r="D99">
        <v>0</v>
      </c>
      <c r="E99">
        <v>0</v>
      </c>
      <c r="F99">
        <v>0</v>
      </c>
      <c r="G99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0.33</v>
      </c>
      <c r="P99" s="4">
        <v>0</v>
      </c>
      <c r="Q99" s="4">
        <v>0</v>
      </c>
      <c r="R99" s="4">
        <v>0</v>
      </c>
      <c r="S99" s="4">
        <v>0</v>
      </c>
      <c r="T99">
        <f t="shared" si="5"/>
        <v>3.66</v>
      </c>
      <c r="U99">
        <v>0.33</v>
      </c>
      <c r="V99">
        <f t="shared" si="4"/>
        <v>3.99</v>
      </c>
    </row>
    <row r="100" spans="1:22">
      <c r="A100" s="11">
        <v>40405</v>
      </c>
      <c r="B100">
        <v>4</v>
      </c>
      <c r="C100">
        <v>0</v>
      </c>
      <c r="D100">
        <v>0</v>
      </c>
      <c r="E100">
        <v>0</v>
      </c>
      <c r="F100">
        <v>0</v>
      </c>
      <c r="G100">
        <v>0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>
        <f t="shared" si="5"/>
        <v>5</v>
      </c>
      <c r="U100">
        <v>1</v>
      </c>
      <c r="V100">
        <f t="shared" si="4"/>
        <v>6</v>
      </c>
    </row>
    <row r="101" spans="1:22">
      <c r="A101" s="11">
        <v>40406</v>
      </c>
      <c r="B101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5"/>
        <v>13</v>
      </c>
      <c r="U101">
        <v>1</v>
      </c>
      <c r="V101">
        <f t="shared" si="4"/>
        <v>14</v>
      </c>
    </row>
    <row r="102" spans="1:22">
      <c r="A102" s="11">
        <v>40407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5"/>
        <v>1</v>
      </c>
      <c r="U102">
        <v>0</v>
      </c>
      <c r="V102">
        <f t="shared" si="4"/>
        <v>1</v>
      </c>
    </row>
    <row r="103" spans="1:22">
      <c r="A103" s="11">
        <v>40408</v>
      </c>
      <c r="B103">
        <v>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5"/>
        <v>6</v>
      </c>
      <c r="U103">
        <v>2</v>
      </c>
      <c r="V103">
        <f t="shared" si="4"/>
        <v>8</v>
      </c>
    </row>
    <row r="104" spans="1:22">
      <c r="A104" s="11">
        <v>40409</v>
      </c>
      <c r="B104">
        <v>1.67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1.33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5"/>
        <v>3</v>
      </c>
      <c r="U104">
        <v>0.67</v>
      </c>
      <c r="V104">
        <f>T104+U104</f>
        <v>3.67</v>
      </c>
    </row>
    <row r="105" spans="1:22">
      <c r="A105" s="11">
        <v>40410</v>
      </c>
      <c r="B105">
        <v>1.67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1.33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5"/>
        <v>3</v>
      </c>
      <c r="U105">
        <v>0.67</v>
      </c>
      <c r="V105">
        <f t="shared" si="4"/>
        <v>3.67</v>
      </c>
    </row>
    <row r="106" spans="1:22">
      <c r="A106" s="11">
        <v>40411</v>
      </c>
      <c r="B106">
        <v>1.67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1.33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5"/>
        <v>3</v>
      </c>
      <c r="U106">
        <v>0.67</v>
      </c>
      <c r="V106">
        <f t="shared" si="4"/>
        <v>3.67</v>
      </c>
    </row>
    <row r="107" spans="1:22">
      <c r="A107" s="11">
        <v>40412</v>
      </c>
      <c r="B107" t="s">
        <v>31</v>
      </c>
      <c r="C107" t="s">
        <v>31</v>
      </c>
      <c r="D107" t="s">
        <v>31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>
        <f t="shared" si="5"/>
        <v>0</v>
      </c>
      <c r="U107">
        <v>0</v>
      </c>
      <c r="V107">
        <f t="shared" si="4"/>
        <v>0</v>
      </c>
    </row>
    <row r="108" spans="1:22">
      <c r="A108" s="11">
        <v>40413</v>
      </c>
      <c r="B108">
        <v>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f t="shared" si="5"/>
        <v>8</v>
      </c>
      <c r="U108">
        <v>4</v>
      </c>
      <c r="V108">
        <f>T108+U108</f>
        <v>12</v>
      </c>
    </row>
    <row r="109" spans="1:22">
      <c r="A109" s="11">
        <v>40414</v>
      </c>
      <c r="B109" t="s">
        <v>31</v>
      </c>
      <c r="C109" t="s">
        <v>31</v>
      </c>
      <c r="D109" t="s">
        <v>31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>
        <f t="shared" si="5"/>
        <v>0</v>
      </c>
      <c r="U109">
        <v>0</v>
      </c>
      <c r="V109">
        <f>T109+U109</f>
        <v>0</v>
      </c>
    </row>
    <row r="110" spans="1:22">
      <c r="A110" s="11">
        <v>40415</v>
      </c>
      <c r="B110">
        <v>4</v>
      </c>
      <c r="C110">
        <v>2</v>
      </c>
      <c r="D110">
        <v>0</v>
      </c>
      <c r="E110">
        <v>0</v>
      </c>
      <c r="F110">
        <v>0</v>
      </c>
      <c r="G110">
        <v>0</v>
      </c>
      <c r="H110" s="12">
        <v>0</v>
      </c>
      <c r="I110" s="8">
        <v>5</v>
      </c>
      <c r="J110" s="4">
        <v>0</v>
      </c>
      <c r="K110" s="4">
        <v>0</v>
      </c>
      <c r="L110" s="4">
        <v>2</v>
      </c>
      <c r="M110" s="4">
        <v>0</v>
      </c>
      <c r="N110" s="12">
        <v>0</v>
      </c>
      <c r="O110" s="8">
        <v>4</v>
      </c>
      <c r="P110" s="4">
        <v>0</v>
      </c>
      <c r="Q110" s="12">
        <v>0</v>
      </c>
      <c r="R110" s="8">
        <v>0</v>
      </c>
      <c r="S110" s="12">
        <v>0</v>
      </c>
      <c r="T110">
        <f t="shared" si="5"/>
        <v>17</v>
      </c>
      <c r="U110">
        <v>1</v>
      </c>
      <c r="V110">
        <f t="shared" si="4"/>
        <v>18</v>
      </c>
    </row>
    <row r="111" spans="1:22">
      <c r="A111" s="11">
        <v>40416</v>
      </c>
      <c r="B111" t="s">
        <v>31</v>
      </c>
      <c r="C111" t="s">
        <v>31</v>
      </c>
      <c r="D111" t="s">
        <v>31</v>
      </c>
      <c r="E111" t="s">
        <v>31</v>
      </c>
      <c r="F111" t="s">
        <v>31</v>
      </c>
      <c r="G111" t="s">
        <v>31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T111">
        <f t="shared" si="5"/>
        <v>0</v>
      </c>
      <c r="U111">
        <v>0</v>
      </c>
      <c r="V111">
        <f t="shared" ref="V111:V117" si="6">T111+U111</f>
        <v>0</v>
      </c>
    </row>
    <row r="112" spans="1:22">
      <c r="A112" s="11">
        <v>40417</v>
      </c>
      <c r="B112" t="s">
        <v>31</v>
      </c>
      <c r="C112" t="s">
        <v>31</v>
      </c>
      <c r="D112" t="s">
        <v>31</v>
      </c>
      <c r="E112" t="s">
        <v>31</v>
      </c>
      <c r="F112" t="s">
        <v>31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S112" t="s">
        <v>31</v>
      </c>
      <c r="T112">
        <f t="shared" si="5"/>
        <v>0</v>
      </c>
      <c r="U112">
        <v>0</v>
      </c>
      <c r="V112">
        <f t="shared" si="6"/>
        <v>0</v>
      </c>
    </row>
    <row r="113" spans="1:22">
      <c r="A113" s="11">
        <v>40418</v>
      </c>
      <c r="B113" t="s">
        <v>31</v>
      </c>
      <c r="C113" t="s">
        <v>31</v>
      </c>
      <c r="D113" t="s">
        <v>31</v>
      </c>
      <c r="E113" t="s">
        <v>31</v>
      </c>
      <c r="F113" t="s">
        <v>31</v>
      </c>
      <c r="G113" t="s">
        <v>31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T113">
        <f t="shared" si="5"/>
        <v>0</v>
      </c>
      <c r="U113">
        <v>0</v>
      </c>
      <c r="V113">
        <f t="shared" si="6"/>
        <v>0</v>
      </c>
    </row>
    <row r="114" spans="1:22">
      <c r="A114" s="11">
        <v>40419</v>
      </c>
      <c r="B114" t="s">
        <v>31</v>
      </c>
      <c r="C114" t="s">
        <v>31</v>
      </c>
      <c r="D114" t="s">
        <v>31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>
        <f t="shared" si="5"/>
        <v>0</v>
      </c>
      <c r="U114">
        <v>0</v>
      </c>
      <c r="V114">
        <f t="shared" si="6"/>
        <v>0</v>
      </c>
    </row>
    <row r="115" spans="1:22">
      <c r="A115" s="11">
        <v>40420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5"/>
        <v>0</v>
      </c>
      <c r="U115">
        <v>0</v>
      </c>
      <c r="V115">
        <f t="shared" si="6"/>
        <v>0</v>
      </c>
    </row>
    <row r="116" spans="1:22">
      <c r="A116" s="11">
        <v>40421</v>
      </c>
      <c r="B116">
        <v>3</v>
      </c>
      <c r="C116">
        <v>1</v>
      </c>
      <c r="E116">
        <v>0</v>
      </c>
      <c r="F116">
        <v>0</v>
      </c>
      <c r="G116">
        <v>0</v>
      </c>
      <c r="H116" s="12">
        <v>0</v>
      </c>
      <c r="I116" s="8">
        <v>0</v>
      </c>
      <c r="J116" s="4">
        <v>0</v>
      </c>
      <c r="K116" s="4">
        <v>0</v>
      </c>
      <c r="L116" s="4">
        <v>0</v>
      </c>
      <c r="M116" s="4">
        <v>0</v>
      </c>
      <c r="N116" s="12">
        <v>0</v>
      </c>
      <c r="O116" s="8">
        <v>0</v>
      </c>
      <c r="P116" s="4">
        <v>0</v>
      </c>
      <c r="Q116" s="12">
        <v>0</v>
      </c>
      <c r="R116" s="8">
        <v>0</v>
      </c>
      <c r="S116" s="12">
        <v>0</v>
      </c>
      <c r="T116">
        <f t="shared" si="5"/>
        <v>4</v>
      </c>
      <c r="U116">
        <v>0</v>
      </c>
      <c r="V116">
        <f t="shared" si="6"/>
        <v>4</v>
      </c>
    </row>
    <row r="117" spans="1:22">
      <c r="A117" s="11">
        <v>40422</v>
      </c>
      <c r="B117" t="s">
        <v>31</v>
      </c>
      <c r="C117" t="s">
        <v>31</v>
      </c>
      <c r="D117" t="s">
        <v>31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>
        <f t="shared" si="5"/>
        <v>0</v>
      </c>
      <c r="U117">
        <v>0</v>
      </c>
      <c r="V117">
        <f t="shared" si="6"/>
        <v>0</v>
      </c>
    </row>
    <row r="118" spans="1:22">
      <c r="A118" s="11">
        <v>40423</v>
      </c>
      <c r="B118">
        <v>1.25</v>
      </c>
      <c r="C118">
        <v>0</v>
      </c>
      <c r="D118">
        <v>0</v>
      </c>
      <c r="E118">
        <v>0</v>
      </c>
      <c r="F118">
        <v>0</v>
      </c>
      <c r="G118">
        <v>0</v>
      </c>
      <c r="H118" s="12">
        <v>0</v>
      </c>
      <c r="I118" s="8">
        <v>0.25</v>
      </c>
      <c r="J118" s="4">
        <v>0</v>
      </c>
      <c r="K118" s="4">
        <v>0</v>
      </c>
      <c r="L118" s="4">
        <v>0</v>
      </c>
      <c r="M118" s="4">
        <v>0</v>
      </c>
      <c r="N118" s="12">
        <v>0</v>
      </c>
      <c r="O118" s="8">
        <v>0.75</v>
      </c>
      <c r="P118" s="4">
        <v>0</v>
      </c>
      <c r="Q118" s="12">
        <v>0</v>
      </c>
      <c r="R118" s="8">
        <v>0</v>
      </c>
      <c r="S118" s="12">
        <v>0</v>
      </c>
      <c r="T118">
        <f t="shared" si="5"/>
        <v>2.25</v>
      </c>
      <c r="U118">
        <v>0.75</v>
      </c>
      <c r="V118">
        <f t="shared" ref="V118:V127" si="7">T118+U118</f>
        <v>3</v>
      </c>
    </row>
    <row r="119" spans="1:22">
      <c r="A119" s="11">
        <v>40424</v>
      </c>
      <c r="B119">
        <v>1.25</v>
      </c>
      <c r="C119">
        <v>0</v>
      </c>
      <c r="D119">
        <v>0</v>
      </c>
      <c r="E119">
        <v>0</v>
      </c>
      <c r="F119">
        <v>0</v>
      </c>
      <c r="G119">
        <v>0</v>
      </c>
      <c r="H119" s="12">
        <v>0</v>
      </c>
      <c r="I119" s="8">
        <v>0.25</v>
      </c>
      <c r="J119" s="4">
        <v>0</v>
      </c>
      <c r="K119" s="4">
        <v>0</v>
      </c>
      <c r="L119" s="4">
        <v>0</v>
      </c>
      <c r="M119" s="4">
        <v>0</v>
      </c>
      <c r="N119" s="12">
        <v>0</v>
      </c>
      <c r="O119" s="8">
        <v>0.75</v>
      </c>
      <c r="P119" s="4">
        <v>0</v>
      </c>
      <c r="Q119" s="12">
        <v>0</v>
      </c>
      <c r="R119" s="8">
        <v>0</v>
      </c>
      <c r="S119" s="12">
        <v>0</v>
      </c>
      <c r="T119">
        <f t="shared" si="5"/>
        <v>2.25</v>
      </c>
      <c r="U119">
        <v>0.75</v>
      </c>
      <c r="V119">
        <f t="shared" si="7"/>
        <v>3</v>
      </c>
    </row>
    <row r="120" spans="1:22">
      <c r="A120" s="11">
        <v>40425</v>
      </c>
      <c r="B120">
        <v>1.25</v>
      </c>
      <c r="C120">
        <v>0</v>
      </c>
      <c r="D120">
        <v>0</v>
      </c>
      <c r="E120">
        <v>0</v>
      </c>
      <c r="F120">
        <v>0</v>
      </c>
      <c r="G120">
        <v>0</v>
      </c>
      <c r="H120" s="12">
        <v>0</v>
      </c>
      <c r="I120" s="8">
        <v>0.25</v>
      </c>
      <c r="J120" s="4">
        <v>0</v>
      </c>
      <c r="K120" s="4">
        <v>0</v>
      </c>
      <c r="L120" s="4">
        <v>0</v>
      </c>
      <c r="M120" s="4">
        <v>0</v>
      </c>
      <c r="N120" s="12">
        <v>0</v>
      </c>
      <c r="O120" s="8">
        <v>0.75</v>
      </c>
      <c r="P120" s="4">
        <v>0</v>
      </c>
      <c r="Q120" s="12">
        <v>0</v>
      </c>
      <c r="R120" s="8">
        <v>0</v>
      </c>
      <c r="S120" s="12">
        <v>0</v>
      </c>
      <c r="T120">
        <f t="shared" si="5"/>
        <v>2.25</v>
      </c>
      <c r="U120">
        <v>0.75</v>
      </c>
      <c r="V120">
        <f t="shared" si="7"/>
        <v>3</v>
      </c>
    </row>
    <row r="121" spans="1:22">
      <c r="A121" s="11">
        <v>40426</v>
      </c>
      <c r="B121">
        <v>1.25</v>
      </c>
      <c r="C121">
        <v>0</v>
      </c>
      <c r="D121">
        <v>0</v>
      </c>
      <c r="E121">
        <v>0</v>
      </c>
      <c r="F121">
        <v>0</v>
      </c>
      <c r="G121">
        <v>0</v>
      </c>
      <c r="H121" s="12">
        <v>0</v>
      </c>
      <c r="I121" s="8">
        <v>0.25</v>
      </c>
      <c r="J121" s="4">
        <v>0</v>
      </c>
      <c r="K121" s="4">
        <v>0</v>
      </c>
      <c r="L121" s="4">
        <v>0</v>
      </c>
      <c r="M121" s="4">
        <v>0</v>
      </c>
      <c r="N121" s="12">
        <v>0</v>
      </c>
      <c r="O121" s="8">
        <v>0.75</v>
      </c>
      <c r="P121" s="4">
        <v>0</v>
      </c>
      <c r="Q121" s="12">
        <v>0</v>
      </c>
      <c r="R121" s="8">
        <v>0</v>
      </c>
      <c r="S121" s="12">
        <v>0</v>
      </c>
      <c r="T121">
        <f t="shared" si="5"/>
        <v>2.25</v>
      </c>
      <c r="U121">
        <v>0.75</v>
      </c>
      <c r="V121">
        <f t="shared" si="7"/>
        <v>3</v>
      </c>
    </row>
    <row r="122" spans="1:22">
      <c r="A122" s="11">
        <v>40427</v>
      </c>
      <c r="B122" t="s">
        <v>31</v>
      </c>
      <c r="C122" t="s">
        <v>31</v>
      </c>
      <c r="D122" t="s">
        <v>31</v>
      </c>
      <c r="E122" t="s">
        <v>31</v>
      </c>
      <c r="F122" t="s">
        <v>31</v>
      </c>
      <c r="G122" t="s">
        <v>31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31</v>
      </c>
      <c r="T122">
        <f t="shared" si="5"/>
        <v>0</v>
      </c>
      <c r="U122">
        <v>0</v>
      </c>
      <c r="V122">
        <f t="shared" si="7"/>
        <v>0</v>
      </c>
    </row>
    <row r="123" spans="1:22">
      <c r="A123" s="11">
        <v>40428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 s="12">
        <v>0</v>
      </c>
      <c r="I123" s="8">
        <v>1</v>
      </c>
      <c r="J123" s="4">
        <v>0</v>
      </c>
      <c r="K123" s="4">
        <v>0</v>
      </c>
      <c r="L123" s="4">
        <v>0</v>
      </c>
      <c r="M123" s="4">
        <v>0</v>
      </c>
      <c r="N123" s="12">
        <v>0</v>
      </c>
      <c r="O123" s="8">
        <v>1</v>
      </c>
      <c r="P123" s="4">
        <v>0</v>
      </c>
      <c r="Q123" s="12">
        <v>0</v>
      </c>
      <c r="R123" s="8">
        <v>0</v>
      </c>
      <c r="S123" s="12">
        <v>0</v>
      </c>
      <c r="T123">
        <f t="shared" si="5"/>
        <v>4</v>
      </c>
      <c r="U123">
        <v>1</v>
      </c>
      <c r="V123">
        <f t="shared" si="7"/>
        <v>5</v>
      </c>
    </row>
    <row r="124" spans="1:22">
      <c r="A124" s="11">
        <v>40429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5"/>
        <v>0</v>
      </c>
      <c r="U124">
        <v>0</v>
      </c>
      <c r="V124">
        <f t="shared" si="7"/>
        <v>0</v>
      </c>
    </row>
    <row r="125" spans="1:22">
      <c r="A125" s="11">
        <v>40430</v>
      </c>
      <c r="B125" t="s">
        <v>31</v>
      </c>
      <c r="C125" t="s">
        <v>31</v>
      </c>
      <c r="D125" t="s">
        <v>31</v>
      </c>
      <c r="E125" t="s">
        <v>31</v>
      </c>
      <c r="F125" t="s">
        <v>31</v>
      </c>
      <c r="G125" t="s">
        <v>31</v>
      </c>
      <c r="H125" t="s">
        <v>31</v>
      </c>
      <c r="I125" t="s">
        <v>31</v>
      </c>
      <c r="J125" t="s">
        <v>31</v>
      </c>
      <c r="K125" t="s">
        <v>31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S125" t="s">
        <v>31</v>
      </c>
      <c r="T125">
        <f t="shared" si="5"/>
        <v>0</v>
      </c>
      <c r="U125">
        <v>0</v>
      </c>
      <c r="V125">
        <f t="shared" si="7"/>
        <v>0</v>
      </c>
    </row>
    <row r="126" spans="1:22">
      <c r="A126" s="11">
        <v>40431</v>
      </c>
      <c r="B126" t="s">
        <v>31</v>
      </c>
      <c r="C126" t="s">
        <v>31</v>
      </c>
      <c r="D126" t="s">
        <v>31</v>
      </c>
      <c r="E126" t="s">
        <v>31</v>
      </c>
      <c r="F126" t="s">
        <v>31</v>
      </c>
      <c r="G126" t="s">
        <v>31</v>
      </c>
      <c r="H126" t="s">
        <v>31</v>
      </c>
      <c r="I126" t="s">
        <v>31</v>
      </c>
      <c r="J126" t="s">
        <v>31</v>
      </c>
      <c r="K126" t="s">
        <v>31</v>
      </c>
      <c r="L126" t="s">
        <v>31</v>
      </c>
      <c r="M126" t="s">
        <v>31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S126" t="s">
        <v>31</v>
      </c>
      <c r="T126">
        <f t="shared" si="5"/>
        <v>0</v>
      </c>
      <c r="U126">
        <v>0</v>
      </c>
      <c r="V126">
        <f t="shared" si="7"/>
        <v>0</v>
      </c>
    </row>
    <row r="127" spans="1:22">
      <c r="A127" s="11">
        <v>40432</v>
      </c>
      <c r="B127" t="s">
        <v>31</v>
      </c>
      <c r="C127" t="s">
        <v>31</v>
      </c>
      <c r="D127" t="s">
        <v>31</v>
      </c>
      <c r="E127" t="s">
        <v>31</v>
      </c>
      <c r="F127" t="s">
        <v>31</v>
      </c>
      <c r="G127" t="s">
        <v>31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>
        <f t="shared" si="5"/>
        <v>0</v>
      </c>
      <c r="U127">
        <v>0</v>
      </c>
      <c r="V127">
        <f t="shared" si="7"/>
        <v>0</v>
      </c>
    </row>
    <row r="128" spans="1:22">
      <c r="A128" s="11">
        <v>40433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 s="12">
        <v>0</v>
      </c>
      <c r="I128" s="8">
        <v>0</v>
      </c>
      <c r="J128" s="4">
        <v>0</v>
      </c>
      <c r="K128" s="4">
        <v>0</v>
      </c>
      <c r="L128" s="4">
        <v>0</v>
      </c>
      <c r="M128" s="4">
        <v>0</v>
      </c>
      <c r="N128" s="12">
        <v>0</v>
      </c>
      <c r="O128" s="8">
        <v>0</v>
      </c>
      <c r="P128" s="4">
        <v>0</v>
      </c>
      <c r="Q128" s="12">
        <v>0</v>
      </c>
      <c r="R128" s="8">
        <v>0</v>
      </c>
      <c r="S128" s="12">
        <v>0</v>
      </c>
      <c r="T128">
        <f t="shared" si="5"/>
        <v>1</v>
      </c>
      <c r="U128">
        <v>0</v>
      </c>
      <c r="V128">
        <f t="shared" ref="V128:V135" si="8">T128+U128</f>
        <v>1</v>
      </c>
    </row>
    <row r="129" spans="1:22">
      <c r="A129" s="11">
        <v>40434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5"/>
        <v>0</v>
      </c>
      <c r="U129">
        <v>0</v>
      </c>
      <c r="V129">
        <f t="shared" si="8"/>
        <v>0</v>
      </c>
    </row>
    <row r="130" spans="1:22">
      <c r="A130" s="11">
        <v>40435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5"/>
        <v>0</v>
      </c>
      <c r="U130">
        <v>0</v>
      </c>
      <c r="V130">
        <f t="shared" si="8"/>
        <v>0</v>
      </c>
    </row>
    <row r="131" spans="1:22">
      <c r="A131" s="11">
        <v>40436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si="5"/>
        <v>0</v>
      </c>
      <c r="U131">
        <v>0</v>
      </c>
      <c r="V131">
        <f t="shared" si="8"/>
        <v>0</v>
      </c>
    </row>
    <row r="132" spans="1:22">
      <c r="A132" s="11">
        <v>40437</v>
      </c>
      <c r="B132"/>
      <c r="H132" s="12"/>
      <c r="I132" s="8"/>
      <c r="J132" s="4"/>
      <c r="K132" s="4"/>
      <c r="L132" s="4"/>
      <c r="M132" s="4"/>
      <c r="N132" s="12"/>
      <c r="O132" s="8"/>
      <c r="P132" s="4"/>
      <c r="Q132" s="12"/>
      <c r="R132" s="8"/>
      <c r="S132" s="12"/>
      <c r="T132">
        <f t="shared" si="5"/>
        <v>0</v>
      </c>
      <c r="U132">
        <v>0</v>
      </c>
      <c r="V132">
        <f t="shared" si="8"/>
        <v>0</v>
      </c>
    </row>
    <row r="133" spans="1:22">
      <c r="A133" s="11">
        <v>40438</v>
      </c>
      <c r="B133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>
        <f t="shared" si="5"/>
        <v>0</v>
      </c>
      <c r="U133">
        <v>0</v>
      </c>
      <c r="V133">
        <f t="shared" si="8"/>
        <v>0</v>
      </c>
    </row>
    <row r="134" spans="1:22">
      <c r="A134" s="11">
        <v>40439</v>
      </c>
      <c r="B134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>
        <f t="shared" si="5"/>
        <v>0</v>
      </c>
      <c r="U134">
        <v>0</v>
      </c>
      <c r="V134">
        <f t="shared" si="8"/>
        <v>0</v>
      </c>
    </row>
    <row r="135" spans="1:22">
      <c r="A135" s="11">
        <v>40440</v>
      </c>
      <c r="B135"/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8"/>
      <c r="S135" s="12"/>
      <c r="T135">
        <f t="shared" si="5"/>
        <v>0</v>
      </c>
      <c r="U135">
        <v>0</v>
      </c>
      <c r="V135">
        <f t="shared" si="8"/>
        <v>0</v>
      </c>
    </row>
    <row r="136" spans="1:22">
      <c r="A136" s="11">
        <v>40441</v>
      </c>
      <c r="B136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>
        <f t="shared" si="5"/>
        <v>0</v>
      </c>
      <c r="U136">
        <v>0</v>
      </c>
      <c r="V136">
        <f>T136+U136</f>
        <v>0</v>
      </c>
    </row>
    <row r="137" spans="1:22">
      <c r="A137" s="11">
        <v>40442</v>
      </c>
      <c r="B137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>
        <f t="shared" si="5"/>
        <v>0</v>
      </c>
      <c r="U137">
        <v>0</v>
      </c>
      <c r="V137">
        <f>T137+U137</f>
        <v>0</v>
      </c>
    </row>
    <row r="138" spans="1:22">
      <c r="A138" s="11">
        <v>40443</v>
      </c>
      <c r="B13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/>
      <c r="U138" s="4"/>
    </row>
    <row r="139" spans="1:22">
      <c r="A139" s="2"/>
      <c r="B13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/>
      <c r="U139" s="4"/>
    </row>
    <row r="140" spans="1:22">
      <c r="B140" s="71" t="s">
        <v>43</v>
      </c>
      <c r="C140" s="71"/>
      <c r="D140" s="71"/>
      <c r="E140" s="71"/>
      <c r="F140" s="71"/>
      <c r="G140" s="71"/>
      <c r="H140" s="71"/>
      <c r="I140" s="71" t="s">
        <v>44</v>
      </c>
      <c r="J140" s="71"/>
      <c r="K140" s="71"/>
      <c r="L140" s="71"/>
      <c r="M140" s="71"/>
      <c r="N140" s="71"/>
      <c r="O140" s="71" t="s">
        <v>45</v>
      </c>
      <c r="P140" s="71"/>
      <c r="Q140" s="71"/>
      <c r="R140" s="71" t="s">
        <v>46</v>
      </c>
      <c r="S140" s="71"/>
      <c r="T140" s="69" t="s">
        <v>47</v>
      </c>
      <c r="U140" t="s">
        <v>48</v>
      </c>
    </row>
    <row r="141" spans="1:22">
      <c r="B141" t="s">
        <v>50</v>
      </c>
      <c r="C141" t="s">
        <v>51</v>
      </c>
      <c r="D141" t="s">
        <v>52</v>
      </c>
      <c r="E141" t="s">
        <v>53</v>
      </c>
      <c r="F141" t="s">
        <v>54</v>
      </c>
      <c r="G141" t="s">
        <v>55</v>
      </c>
      <c r="H141" s="1" t="s">
        <v>56</v>
      </c>
      <c r="I141" t="s">
        <v>57</v>
      </c>
      <c r="J141" t="s">
        <v>58</v>
      </c>
      <c r="K141" t="s">
        <v>59</v>
      </c>
      <c r="L141" t="s">
        <v>60</v>
      </c>
      <c r="M141" t="s">
        <v>66</v>
      </c>
      <c r="N141" s="1" t="s">
        <v>56</v>
      </c>
      <c r="O141" t="s">
        <v>62</v>
      </c>
      <c r="P141" t="s">
        <v>63</v>
      </c>
      <c r="Q141" s="1" t="s">
        <v>56</v>
      </c>
      <c r="R141" t="s">
        <v>67</v>
      </c>
      <c r="S141" s="1" t="s">
        <v>65</v>
      </c>
      <c r="T141" s="70"/>
    </row>
    <row r="142" spans="1:22">
      <c r="A142" t="s">
        <v>68</v>
      </c>
      <c r="B142">
        <f t="shared" ref="B142:S142" si="9">SUM(B9:B102)</f>
        <v>819.93</v>
      </c>
      <c r="C142">
        <f t="shared" si="9"/>
        <v>45.949999999999989</v>
      </c>
      <c r="D142">
        <f t="shared" si="9"/>
        <v>0</v>
      </c>
      <c r="E142">
        <f t="shared" si="9"/>
        <v>9.99</v>
      </c>
      <c r="F142">
        <f t="shared" si="9"/>
        <v>2.99</v>
      </c>
      <c r="G142">
        <f t="shared" si="9"/>
        <v>1</v>
      </c>
      <c r="H142">
        <f t="shared" si="9"/>
        <v>0</v>
      </c>
      <c r="I142">
        <f t="shared" si="9"/>
        <v>151.97999999999999</v>
      </c>
      <c r="J142">
        <f t="shared" si="9"/>
        <v>0</v>
      </c>
      <c r="K142">
        <f t="shared" si="9"/>
        <v>0.99</v>
      </c>
      <c r="L142">
        <f t="shared" si="9"/>
        <v>8.99</v>
      </c>
      <c r="M142">
        <f t="shared" si="9"/>
        <v>8.98</v>
      </c>
      <c r="N142">
        <f t="shared" si="9"/>
        <v>0</v>
      </c>
      <c r="O142">
        <f t="shared" si="9"/>
        <v>34.969999999999985</v>
      </c>
      <c r="P142">
        <f t="shared" si="9"/>
        <v>0</v>
      </c>
      <c r="Q142">
        <f t="shared" si="9"/>
        <v>0</v>
      </c>
      <c r="R142">
        <f t="shared" si="9"/>
        <v>59.980000000000004</v>
      </c>
      <c r="S142">
        <f t="shared" si="9"/>
        <v>0</v>
      </c>
      <c r="T142">
        <f>SUM(T9:T110)</f>
        <v>1185.7500000000005</v>
      </c>
      <c r="U142">
        <f>SUM(U9:U110)</f>
        <v>291.93999999999994</v>
      </c>
    </row>
    <row r="143" spans="1:22">
      <c r="B143"/>
      <c r="H143" s="1"/>
      <c r="I143"/>
      <c r="N143" s="1"/>
      <c r="O143"/>
      <c r="Q143" s="1"/>
      <c r="R143"/>
      <c r="S143" s="1"/>
      <c r="T143"/>
    </row>
    <row r="144" spans="1:22">
      <c r="B144"/>
      <c r="H144" s="1"/>
      <c r="I144"/>
      <c r="N144" s="1"/>
      <c r="O144"/>
      <c r="Q144" s="1"/>
      <c r="R144"/>
      <c r="S144" s="1"/>
      <c r="T144"/>
    </row>
    <row r="145" spans="2:22">
      <c r="B145"/>
      <c r="H145" s="1"/>
      <c r="I145"/>
      <c r="N145" s="1"/>
      <c r="O145"/>
      <c r="Q145" s="1"/>
      <c r="R145"/>
      <c r="S145" s="1"/>
      <c r="T145"/>
    </row>
    <row r="146" spans="2:22">
      <c r="B146"/>
      <c r="H146" s="1"/>
      <c r="I146"/>
      <c r="N146" s="1"/>
      <c r="O146"/>
      <c r="Q146" s="1"/>
      <c r="R146"/>
      <c r="S146" s="1"/>
      <c r="T146"/>
    </row>
    <row r="147" spans="2:22">
      <c r="B147"/>
      <c r="H147" s="1"/>
      <c r="I147"/>
      <c r="N147" s="1"/>
      <c r="O147"/>
      <c r="Q147" s="1"/>
      <c r="R147"/>
      <c r="S147" s="1"/>
      <c r="T147"/>
    </row>
    <row r="148" spans="2:22">
      <c r="B148"/>
      <c r="H148" s="1"/>
      <c r="I148"/>
      <c r="N148" s="1"/>
      <c r="O148"/>
      <c r="Q148" s="1"/>
      <c r="R148"/>
      <c r="S148" s="1"/>
      <c r="T148"/>
    </row>
    <row r="149" spans="2:22">
      <c r="B149"/>
      <c r="H149" s="1"/>
      <c r="I149"/>
      <c r="N149" s="1"/>
      <c r="O149"/>
      <c r="Q149" s="1"/>
      <c r="R149"/>
      <c r="S149" s="1"/>
      <c r="T149"/>
    </row>
    <row r="150" spans="2:22">
      <c r="B150"/>
      <c r="H150" s="1"/>
      <c r="I150"/>
      <c r="N150" s="1"/>
      <c r="O150"/>
      <c r="Q150" s="1"/>
      <c r="R150"/>
      <c r="S150" s="1"/>
      <c r="T150"/>
      <c r="V150" s="70" t="s">
        <v>30</v>
      </c>
    </row>
    <row r="151" spans="2:22">
      <c r="B151"/>
      <c r="H151" s="1"/>
      <c r="I151"/>
      <c r="N151" s="1"/>
      <c r="O151"/>
      <c r="Q151" s="1"/>
      <c r="R151"/>
      <c r="S151" s="1"/>
      <c r="T151"/>
      <c r="V151" s="70"/>
    </row>
    <row r="152" spans="2:22">
      <c r="B152"/>
      <c r="H152" s="1"/>
      <c r="I152"/>
      <c r="N152" s="1"/>
      <c r="O152"/>
      <c r="Q152" s="1"/>
      <c r="R152"/>
      <c r="S152" s="1"/>
      <c r="T152"/>
      <c r="V152" t="s">
        <v>30</v>
      </c>
    </row>
  </sheetData>
  <mergeCells count="17">
    <mergeCell ref="B7:H7"/>
    <mergeCell ref="I7:N7"/>
    <mergeCell ref="O7:Q7"/>
    <mergeCell ref="R7:S7"/>
    <mergeCell ref="V150:V151"/>
    <mergeCell ref="T7:T8"/>
    <mergeCell ref="V7:V8"/>
    <mergeCell ref="B140:H140"/>
    <mergeCell ref="I140:N140"/>
    <mergeCell ref="O140:Q140"/>
    <mergeCell ref="R140:S140"/>
    <mergeCell ref="T140:T141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 T140:T141" formulaRange="1"/>
    <ignoredError sqref="T142" formula="1" formulaRange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729BC"/>
  </sheetPr>
  <dimension ref="A1:T99"/>
  <sheetViews>
    <sheetView workbookViewId="0">
      <selection activeCell="C34" sqref="C34"/>
    </sheetView>
  </sheetViews>
  <sheetFormatPr defaultRowHeight="12.75"/>
  <sheetData>
    <row r="1" spans="1:20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</row>
    <row r="10" spans="1:2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</row>
    <row r="11" spans="1:20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</row>
    <row r="12" spans="1:20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</row>
    <row r="13" spans="1:20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</row>
    <row r="14" spans="1:20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</row>
    <row r="15" spans="1:20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</row>
    <row r="16" spans="1:20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</row>
    <row r="17" spans="1:20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</row>
    <row r="18" spans="1:20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</row>
    <row r="19" spans="1:20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</row>
    <row r="20" spans="1: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</row>
    <row r="21" spans="1:20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</row>
    <row r="22" spans="1:20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</row>
    <row r="23" spans="1:20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0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</row>
    <row r="25" spans="1:20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6" spans="1:20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</row>
    <row r="27" spans="1:20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</row>
    <row r="28" spans="1:20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</row>
    <row r="29" spans="1:20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</row>
    <row r="30" spans="1:2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</row>
    <row r="31" spans="1:20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</row>
    <row r="32" spans="1:20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</row>
    <row r="33" spans="1:20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</row>
    <row r="34" spans="1:20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</row>
    <row r="35" spans="1:20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1:20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</row>
    <row r="37" spans="1:20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</row>
    <row r="39" spans="1:20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  <row r="40" spans="1:2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</row>
    <row r="41" spans="1:20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</row>
    <row r="42" spans="1:20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</row>
    <row r="43" spans="1:20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</row>
    <row r="44" spans="1:20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</row>
    <row r="45" spans="1:20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</row>
    <row r="46" spans="1:20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</row>
    <row r="47" spans="1:20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</row>
    <row r="48" spans="1:20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</row>
    <row r="49" spans="1:20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</row>
    <row r="50" spans="1:2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</row>
    <row r="51" spans="1:20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</row>
    <row r="52" spans="1:20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</row>
    <row r="53" spans="1:20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</row>
    <row r="54" spans="1:20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</row>
    <row r="55" spans="1:20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</row>
    <row r="56" spans="1:20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</row>
    <row r="57" spans="1:20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</row>
    <row r="58" spans="1:20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</row>
    <row r="59" spans="1:20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</row>
    <row r="60" spans="1:2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</row>
    <row r="61" spans="1:20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</row>
    <row r="63" spans="1:20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</row>
    <row r="64" spans="1:20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729BC"/>
  </sheetPr>
  <dimension ref="A1:V155"/>
  <sheetViews>
    <sheetView zoomScale="70" zoomScaleNormal="70" workbookViewId="0">
      <pane ySplit="8" topLeftCell="A106" activePane="bottomLeft" state="frozen"/>
      <selection pane="bottomLeft" activeCell="B140" sqref="B140:S142"/>
    </sheetView>
  </sheetViews>
  <sheetFormatPr defaultRowHeight="12.75"/>
  <sheetData>
    <row r="1" spans="1:22">
      <c r="A1" s="68" t="s">
        <v>153</v>
      </c>
      <c r="B1" s="68"/>
      <c r="C1" s="68"/>
      <c r="H1" s="1"/>
      <c r="N1" s="1"/>
      <c r="Q1" s="1"/>
      <c r="S1" s="1"/>
    </row>
    <row r="2" spans="1:22">
      <c r="A2" s="72" t="s">
        <v>70</v>
      </c>
      <c r="B2" s="72"/>
      <c r="C2" s="72"/>
      <c r="H2" s="1"/>
      <c r="N2" s="1"/>
      <c r="Q2" s="1"/>
      <c r="S2" s="1"/>
    </row>
    <row r="3" spans="1:22">
      <c r="A3" s="73" t="s">
        <v>154</v>
      </c>
      <c r="B3" s="73"/>
      <c r="C3" s="73"/>
      <c r="E3" s="66"/>
      <c r="F3" s="66"/>
      <c r="H3" s="1"/>
      <c r="N3" s="1"/>
      <c r="Q3" s="1"/>
      <c r="S3" s="1"/>
    </row>
    <row r="4" spans="1:22">
      <c r="A4" s="73" t="s">
        <v>152</v>
      </c>
      <c r="B4" s="73"/>
      <c r="C4" s="73"/>
      <c r="D4" s="73"/>
      <c r="H4" s="1"/>
      <c r="N4" s="1"/>
      <c r="Q4" s="1"/>
      <c r="S4" s="1"/>
    </row>
    <row r="5" spans="1:22">
      <c r="A5" s="73" t="s">
        <v>155</v>
      </c>
      <c r="B5" s="73"/>
      <c r="C5" s="73"/>
      <c r="H5" s="1"/>
      <c r="N5" s="1"/>
      <c r="Q5" s="1"/>
      <c r="S5" s="1"/>
    </row>
    <row r="6" spans="1:22">
      <c r="H6" s="1"/>
      <c r="N6" s="1"/>
      <c r="Q6" s="1"/>
      <c r="S6" s="1"/>
    </row>
    <row r="7" spans="1:22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96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40303</v>
      </c>
      <c r="H9" s="1"/>
      <c r="I9" s="4"/>
      <c r="J9" s="4"/>
      <c r="K9" s="4"/>
      <c r="N9" s="1"/>
      <c r="O9" s="4"/>
      <c r="P9" s="4"/>
      <c r="Q9" s="1"/>
      <c r="R9" s="4"/>
      <c r="S9" s="1"/>
      <c r="T9" s="63">
        <f t="shared" ref="T9:T72" si="0">SUM(B9:S9)</f>
        <v>0</v>
      </c>
      <c r="U9">
        <v>0</v>
      </c>
      <c r="V9" s="63">
        <f>SUM(T9:U9)</f>
        <v>0</v>
      </c>
    </row>
    <row r="10" spans="1:22">
      <c r="A10" s="11">
        <v>40304</v>
      </c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3">
        <f t="shared" si="0"/>
        <v>0</v>
      </c>
      <c r="U10">
        <v>0</v>
      </c>
      <c r="V10" s="63">
        <f t="shared" ref="V10:V73" si="1">SUM(T10:U10)</f>
        <v>0</v>
      </c>
    </row>
    <row r="11" spans="1:22">
      <c r="A11" s="11">
        <v>40305</v>
      </c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3">
        <f t="shared" si="0"/>
        <v>0</v>
      </c>
      <c r="U11">
        <v>0</v>
      </c>
      <c r="V11" s="63">
        <f t="shared" si="1"/>
        <v>0</v>
      </c>
    </row>
    <row r="12" spans="1:22">
      <c r="A12" s="11">
        <v>40306</v>
      </c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3">
        <f t="shared" si="0"/>
        <v>0</v>
      </c>
      <c r="U12">
        <v>0</v>
      </c>
      <c r="V12" s="63">
        <f t="shared" si="1"/>
        <v>0</v>
      </c>
    </row>
    <row r="13" spans="1:22">
      <c r="A13" s="11">
        <v>40307</v>
      </c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>
        <v>0</v>
      </c>
      <c r="V13" s="63">
        <f t="shared" si="1"/>
        <v>0</v>
      </c>
    </row>
    <row r="14" spans="1:22">
      <c r="A14" s="11">
        <v>40308</v>
      </c>
      <c r="H14" s="1"/>
      <c r="J14" s="4"/>
      <c r="K14" s="4"/>
      <c r="L14" s="4"/>
      <c r="M14" s="4"/>
      <c r="N14" s="1"/>
      <c r="O14" s="4"/>
      <c r="P14" s="4"/>
      <c r="Q14" s="1"/>
      <c r="R14" s="4"/>
      <c r="S14" s="1"/>
      <c r="T14" s="63">
        <f t="shared" si="0"/>
        <v>0</v>
      </c>
      <c r="U14">
        <v>0</v>
      </c>
      <c r="V14" s="63">
        <f t="shared" si="1"/>
        <v>0</v>
      </c>
    </row>
    <row r="15" spans="1:22">
      <c r="A15" s="11">
        <v>40309</v>
      </c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>
        <v>0</v>
      </c>
      <c r="V15" s="63">
        <f t="shared" si="1"/>
        <v>0</v>
      </c>
    </row>
    <row r="16" spans="1:22">
      <c r="A16" s="11">
        <v>40310</v>
      </c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>
        <v>0</v>
      </c>
      <c r="V16" s="63">
        <f t="shared" si="1"/>
        <v>0</v>
      </c>
    </row>
    <row r="17" spans="1:22">
      <c r="A17" s="11">
        <v>40311</v>
      </c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>
        <v>0</v>
      </c>
      <c r="V17" s="63">
        <f t="shared" si="1"/>
        <v>0</v>
      </c>
    </row>
    <row r="18" spans="1:22">
      <c r="A18" s="11">
        <v>40312</v>
      </c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>
        <v>0</v>
      </c>
      <c r="V18" s="63">
        <f t="shared" si="1"/>
        <v>0</v>
      </c>
    </row>
    <row r="19" spans="1:22">
      <c r="A19" s="11">
        <v>40313</v>
      </c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>
        <v>0</v>
      </c>
      <c r="V19" s="63">
        <f t="shared" si="1"/>
        <v>0</v>
      </c>
    </row>
    <row r="20" spans="1:22">
      <c r="A20" s="11">
        <v>40314</v>
      </c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>
        <v>0</v>
      </c>
      <c r="V20" s="63">
        <f t="shared" si="1"/>
        <v>0</v>
      </c>
    </row>
    <row r="21" spans="1:22">
      <c r="A21" s="11">
        <v>40315</v>
      </c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>
        <v>0</v>
      </c>
      <c r="V21" s="63">
        <f t="shared" si="1"/>
        <v>0</v>
      </c>
    </row>
    <row r="22" spans="1:22">
      <c r="A22" s="11">
        <v>40316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0</v>
      </c>
      <c r="U22">
        <v>0</v>
      </c>
      <c r="V22" s="63">
        <f t="shared" si="1"/>
        <v>0</v>
      </c>
    </row>
    <row r="23" spans="1:22">
      <c r="A23" s="11">
        <v>40317</v>
      </c>
      <c r="B23">
        <v>0</v>
      </c>
      <c r="C23">
        <v>0.25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0.25</v>
      </c>
      <c r="N23" s="1">
        <v>0</v>
      </c>
      <c r="O23" s="4">
        <v>0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0.5</v>
      </c>
      <c r="U23">
        <v>0</v>
      </c>
      <c r="V23" s="63">
        <f t="shared" si="1"/>
        <v>0.5</v>
      </c>
    </row>
    <row r="24" spans="1:22">
      <c r="A24" s="11">
        <v>40318</v>
      </c>
      <c r="B24">
        <v>0</v>
      </c>
      <c r="C24">
        <v>0.25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0.25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0.5</v>
      </c>
      <c r="U24">
        <v>0</v>
      </c>
      <c r="V24" s="63">
        <f t="shared" si="1"/>
        <v>0.5</v>
      </c>
    </row>
    <row r="25" spans="1:22">
      <c r="A25" s="11">
        <v>40319</v>
      </c>
      <c r="B25">
        <v>0</v>
      </c>
      <c r="C25">
        <v>0.25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0.25</v>
      </c>
      <c r="N25" s="1">
        <v>0</v>
      </c>
      <c r="O25" s="4">
        <v>0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0.5</v>
      </c>
      <c r="U25">
        <v>0</v>
      </c>
      <c r="V25" s="63">
        <f t="shared" si="1"/>
        <v>0.5</v>
      </c>
    </row>
    <row r="26" spans="1:22">
      <c r="A26" s="11">
        <v>40320</v>
      </c>
      <c r="B26">
        <v>0</v>
      </c>
      <c r="C26">
        <v>0.25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0.25</v>
      </c>
      <c r="N26" s="1">
        <v>0</v>
      </c>
      <c r="O26" s="4">
        <v>0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0.5</v>
      </c>
      <c r="U26">
        <v>0</v>
      </c>
      <c r="V26" s="63">
        <f t="shared" si="1"/>
        <v>0.5</v>
      </c>
    </row>
    <row r="27" spans="1:22">
      <c r="A27" s="11">
        <v>40321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3">
        <f t="shared" si="0"/>
        <v>0</v>
      </c>
      <c r="U27">
        <v>0</v>
      </c>
      <c r="V27" s="63">
        <f t="shared" si="1"/>
        <v>0</v>
      </c>
    </row>
    <row r="28" spans="1:22">
      <c r="A28" s="11">
        <v>40322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 s="63">
        <f t="shared" si="0"/>
        <v>1</v>
      </c>
      <c r="U28">
        <v>0</v>
      </c>
      <c r="V28" s="63">
        <f t="shared" si="1"/>
        <v>1</v>
      </c>
    </row>
    <row r="29" spans="1:22">
      <c r="A29" s="11">
        <v>40323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 s="63">
        <f t="shared" si="0"/>
        <v>1</v>
      </c>
      <c r="U29">
        <v>0</v>
      </c>
      <c r="V29" s="63">
        <f>SUM(T29:U29)</f>
        <v>1</v>
      </c>
    </row>
    <row r="30" spans="1:22">
      <c r="A30" s="11">
        <v>40324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 s="63">
        <f t="shared" si="0"/>
        <v>2</v>
      </c>
      <c r="U30">
        <v>1</v>
      </c>
      <c r="V30" s="63">
        <f t="shared" si="1"/>
        <v>3</v>
      </c>
    </row>
    <row r="31" spans="1:22">
      <c r="A31" s="11">
        <v>40325</v>
      </c>
      <c r="B31">
        <v>1.5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0.25</v>
      </c>
      <c r="M31">
        <v>0</v>
      </c>
      <c r="N31">
        <v>0</v>
      </c>
      <c r="O31">
        <v>9.25</v>
      </c>
      <c r="P31">
        <v>0</v>
      </c>
      <c r="Q31">
        <v>0</v>
      </c>
      <c r="R31">
        <v>0</v>
      </c>
      <c r="S31">
        <v>0</v>
      </c>
      <c r="T31" s="63">
        <f t="shared" si="0"/>
        <v>11</v>
      </c>
      <c r="U31">
        <v>1</v>
      </c>
      <c r="V31" s="63">
        <f t="shared" si="1"/>
        <v>12</v>
      </c>
    </row>
    <row r="32" spans="1:22">
      <c r="A32" s="11">
        <v>40326</v>
      </c>
      <c r="B32">
        <v>1.5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0.25</v>
      </c>
      <c r="M32">
        <v>0</v>
      </c>
      <c r="N32">
        <v>0</v>
      </c>
      <c r="O32">
        <v>9.25</v>
      </c>
      <c r="P32">
        <v>0</v>
      </c>
      <c r="Q32">
        <v>0</v>
      </c>
      <c r="R32">
        <v>0</v>
      </c>
      <c r="S32">
        <v>0</v>
      </c>
      <c r="T32" s="63">
        <f t="shared" si="0"/>
        <v>11</v>
      </c>
      <c r="U32">
        <v>1</v>
      </c>
      <c r="V32" s="63">
        <f t="shared" si="1"/>
        <v>12</v>
      </c>
    </row>
    <row r="33" spans="1:22">
      <c r="A33" s="11">
        <v>40327</v>
      </c>
      <c r="B33">
        <v>1.5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0.25</v>
      </c>
      <c r="M33">
        <v>0</v>
      </c>
      <c r="N33">
        <v>0</v>
      </c>
      <c r="O33">
        <v>9.25</v>
      </c>
      <c r="P33">
        <v>0</v>
      </c>
      <c r="Q33">
        <v>0</v>
      </c>
      <c r="R33">
        <v>0</v>
      </c>
      <c r="S33">
        <v>0</v>
      </c>
      <c r="T33" s="63">
        <f t="shared" si="0"/>
        <v>11</v>
      </c>
      <c r="U33">
        <v>1</v>
      </c>
      <c r="V33" s="63">
        <f t="shared" si="1"/>
        <v>12</v>
      </c>
    </row>
    <row r="34" spans="1:22">
      <c r="A34" s="11">
        <v>40328</v>
      </c>
      <c r="B34">
        <v>1.5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0.25</v>
      </c>
      <c r="M34">
        <v>0</v>
      </c>
      <c r="N34">
        <v>0</v>
      </c>
      <c r="O34">
        <v>9.25</v>
      </c>
      <c r="P34">
        <v>0</v>
      </c>
      <c r="Q34">
        <v>0</v>
      </c>
      <c r="R34">
        <v>0</v>
      </c>
      <c r="S34">
        <v>0</v>
      </c>
      <c r="T34" s="63">
        <f t="shared" si="0"/>
        <v>11</v>
      </c>
      <c r="U34">
        <v>1</v>
      </c>
      <c r="V34" s="63">
        <f t="shared" si="1"/>
        <v>12</v>
      </c>
    </row>
    <row r="35" spans="1:22">
      <c r="A35" s="11">
        <v>40329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4">
        <v>0</v>
      </c>
      <c r="T35" s="63">
        <f t="shared" si="0"/>
        <v>1</v>
      </c>
      <c r="U35">
        <v>0</v>
      </c>
      <c r="V35" s="63">
        <f>SUM(T35:U35)</f>
        <v>1</v>
      </c>
    </row>
    <row r="36" spans="1:22">
      <c r="A36" s="11">
        <v>40330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 s="4">
        <v>0</v>
      </c>
      <c r="I36" s="4">
        <v>0</v>
      </c>
      <c r="J36" s="4">
        <v>0</v>
      </c>
      <c r="K36" s="4">
        <v>0</v>
      </c>
      <c r="L36" s="4">
        <v>5</v>
      </c>
      <c r="M36" s="4">
        <v>0</v>
      </c>
      <c r="N36" s="4">
        <v>0</v>
      </c>
      <c r="O36" s="4">
        <v>2</v>
      </c>
      <c r="P36" s="4">
        <v>0</v>
      </c>
      <c r="Q36" s="4">
        <v>0</v>
      </c>
      <c r="R36" s="4">
        <v>0</v>
      </c>
      <c r="S36" s="4">
        <v>0</v>
      </c>
      <c r="T36" s="63">
        <f t="shared" si="0"/>
        <v>10</v>
      </c>
      <c r="U36">
        <v>0</v>
      </c>
      <c r="V36" s="63">
        <f>SUM(T36:U36)</f>
        <v>10</v>
      </c>
    </row>
    <row r="37" spans="1:22">
      <c r="A37" s="11">
        <v>40331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4</v>
      </c>
      <c r="P37" s="4">
        <v>0</v>
      </c>
      <c r="Q37" s="4">
        <v>0</v>
      </c>
      <c r="R37" s="4">
        <v>0</v>
      </c>
      <c r="S37" s="4">
        <v>0</v>
      </c>
      <c r="T37" s="63">
        <f t="shared" si="0"/>
        <v>8</v>
      </c>
      <c r="U37">
        <v>12</v>
      </c>
      <c r="V37" s="63">
        <f t="shared" si="1"/>
        <v>20</v>
      </c>
    </row>
    <row r="38" spans="1:22">
      <c r="A38" s="11">
        <v>40332</v>
      </c>
      <c r="B38">
        <v>30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0</v>
      </c>
      <c r="I38" s="4">
        <v>0</v>
      </c>
      <c r="J38" s="4">
        <v>3</v>
      </c>
      <c r="K38" s="4">
        <v>0</v>
      </c>
      <c r="L38" s="4">
        <v>2.67</v>
      </c>
      <c r="M38" s="4">
        <v>0</v>
      </c>
      <c r="N38" s="1">
        <v>0</v>
      </c>
      <c r="O38" s="4">
        <v>6.67</v>
      </c>
      <c r="P38" s="4">
        <v>0</v>
      </c>
      <c r="Q38" s="1">
        <v>0</v>
      </c>
      <c r="R38" s="4">
        <v>0</v>
      </c>
      <c r="S38" s="1">
        <v>0</v>
      </c>
      <c r="T38" s="63">
        <f t="shared" si="0"/>
        <v>42.34</v>
      </c>
      <c r="U38">
        <v>5.67</v>
      </c>
      <c r="V38" s="63">
        <f>SUM(T38:U38)</f>
        <v>48.010000000000005</v>
      </c>
    </row>
    <row r="39" spans="1:22">
      <c r="A39" s="11">
        <v>40333</v>
      </c>
      <c r="B39">
        <v>30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0</v>
      </c>
      <c r="I39" s="4">
        <v>0</v>
      </c>
      <c r="J39" s="4">
        <v>3</v>
      </c>
      <c r="K39" s="4">
        <v>0</v>
      </c>
      <c r="L39" s="4">
        <v>2.67</v>
      </c>
      <c r="M39" s="4">
        <v>0</v>
      </c>
      <c r="N39" s="1">
        <v>0</v>
      </c>
      <c r="O39" s="4">
        <v>6.67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42.34</v>
      </c>
      <c r="U39">
        <v>5.67</v>
      </c>
      <c r="V39" s="63">
        <f t="shared" si="1"/>
        <v>48.010000000000005</v>
      </c>
    </row>
    <row r="40" spans="1:22">
      <c r="A40" s="11">
        <v>40334</v>
      </c>
      <c r="B40">
        <v>30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0</v>
      </c>
      <c r="I40" s="4">
        <v>0</v>
      </c>
      <c r="J40" s="4">
        <v>3</v>
      </c>
      <c r="K40" s="4">
        <v>0</v>
      </c>
      <c r="L40" s="4">
        <v>2.67</v>
      </c>
      <c r="M40" s="4">
        <v>0</v>
      </c>
      <c r="N40" s="1">
        <v>0</v>
      </c>
      <c r="O40" s="4">
        <v>6.67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42.34</v>
      </c>
      <c r="U40">
        <v>5.67</v>
      </c>
      <c r="V40" s="63">
        <f t="shared" si="1"/>
        <v>48.010000000000005</v>
      </c>
    </row>
    <row r="41" spans="1:22">
      <c r="A41" s="11">
        <v>40335</v>
      </c>
      <c r="B41">
        <v>15</v>
      </c>
      <c r="C41">
        <v>0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63">
        <f t="shared" si="0"/>
        <v>18</v>
      </c>
      <c r="U41">
        <v>10</v>
      </c>
      <c r="V41" s="63">
        <f t="shared" si="1"/>
        <v>28</v>
      </c>
    </row>
    <row r="42" spans="1:22">
      <c r="A42" s="11">
        <v>40336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63">
        <f t="shared" si="0"/>
        <v>3</v>
      </c>
      <c r="U42">
        <v>1</v>
      </c>
      <c r="V42" s="63">
        <f>SUM(T42:U42)</f>
        <v>4</v>
      </c>
    </row>
    <row r="43" spans="1:22">
      <c r="A43" s="11">
        <v>40337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1</v>
      </c>
      <c r="P43" s="4">
        <v>0</v>
      </c>
      <c r="Q43" s="1">
        <v>0</v>
      </c>
      <c r="R43" s="4">
        <v>0</v>
      </c>
      <c r="S43" s="1">
        <v>0</v>
      </c>
      <c r="T43" s="63">
        <f t="shared" si="0"/>
        <v>3</v>
      </c>
      <c r="U43">
        <v>6</v>
      </c>
      <c r="V43" s="63">
        <f>SUM(T43:U43)</f>
        <v>9</v>
      </c>
    </row>
    <row r="44" spans="1:22">
      <c r="A44" s="11">
        <v>40338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2</v>
      </c>
      <c r="P44" s="4">
        <v>0</v>
      </c>
      <c r="Q44" s="4">
        <v>0</v>
      </c>
      <c r="R44" s="4">
        <v>0</v>
      </c>
      <c r="S44" s="4">
        <v>0</v>
      </c>
      <c r="T44" s="63">
        <f t="shared" si="0"/>
        <v>7</v>
      </c>
      <c r="U44">
        <v>12</v>
      </c>
      <c r="V44" s="63">
        <f t="shared" si="1"/>
        <v>19</v>
      </c>
    </row>
    <row r="45" spans="1:22">
      <c r="A45" s="11">
        <v>40339</v>
      </c>
      <c r="B45">
        <v>5.67</v>
      </c>
      <c r="C45">
        <v>0</v>
      </c>
      <c r="D45">
        <v>0</v>
      </c>
      <c r="E45">
        <v>0</v>
      </c>
      <c r="F45">
        <v>0.33</v>
      </c>
      <c r="G45">
        <v>0</v>
      </c>
      <c r="H45" s="1">
        <v>0</v>
      </c>
      <c r="I45" s="4">
        <v>0</v>
      </c>
      <c r="J45" s="4">
        <v>0</v>
      </c>
      <c r="K45" s="4">
        <v>0</v>
      </c>
      <c r="L45" s="4">
        <v>1.33</v>
      </c>
      <c r="M45" s="4">
        <v>0</v>
      </c>
      <c r="N45" s="1">
        <v>0</v>
      </c>
      <c r="O45" s="4">
        <v>1</v>
      </c>
      <c r="P45" s="4">
        <v>0</v>
      </c>
      <c r="Q45" s="1">
        <v>0</v>
      </c>
      <c r="R45" s="4">
        <v>0</v>
      </c>
      <c r="S45" s="1">
        <v>0</v>
      </c>
      <c r="T45" s="63">
        <f t="shared" si="0"/>
        <v>8.33</v>
      </c>
      <c r="U45">
        <v>10.33</v>
      </c>
      <c r="V45" s="63">
        <f t="shared" si="1"/>
        <v>18.66</v>
      </c>
    </row>
    <row r="46" spans="1:22">
      <c r="A46" s="11">
        <v>40340</v>
      </c>
      <c r="B46">
        <v>5.67</v>
      </c>
      <c r="C46">
        <v>0</v>
      </c>
      <c r="D46">
        <v>0</v>
      </c>
      <c r="E46">
        <v>0</v>
      </c>
      <c r="F46">
        <v>0.33</v>
      </c>
      <c r="G46">
        <v>0</v>
      </c>
      <c r="H46" s="1">
        <v>0</v>
      </c>
      <c r="I46" s="4">
        <v>0</v>
      </c>
      <c r="J46" s="4">
        <v>0</v>
      </c>
      <c r="K46" s="4">
        <v>0</v>
      </c>
      <c r="L46" s="4">
        <v>1.33</v>
      </c>
      <c r="M46" s="4">
        <v>0</v>
      </c>
      <c r="N46" s="1">
        <v>0</v>
      </c>
      <c r="O46" s="4">
        <v>1</v>
      </c>
      <c r="P46" s="4">
        <v>0</v>
      </c>
      <c r="Q46" s="1">
        <v>0</v>
      </c>
      <c r="R46" s="4">
        <v>0</v>
      </c>
      <c r="S46" s="1">
        <v>0</v>
      </c>
      <c r="T46" s="63">
        <f t="shared" si="0"/>
        <v>8.33</v>
      </c>
      <c r="U46">
        <v>10.33</v>
      </c>
      <c r="V46" s="63">
        <f t="shared" si="1"/>
        <v>18.66</v>
      </c>
    </row>
    <row r="47" spans="1:22">
      <c r="A47" s="11">
        <v>40341</v>
      </c>
      <c r="B47">
        <v>5.67</v>
      </c>
      <c r="C47">
        <v>0</v>
      </c>
      <c r="D47">
        <v>0</v>
      </c>
      <c r="E47">
        <v>0</v>
      </c>
      <c r="F47">
        <v>0.33</v>
      </c>
      <c r="G47">
        <v>0</v>
      </c>
      <c r="H47" s="1">
        <v>0</v>
      </c>
      <c r="I47" s="4">
        <v>0</v>
      </c>
      <c r="J47" s="4">
        <v>0</v>
      </c>
      <c r="K47" s="4">
        <v>0</v>
      </c>
      <c r="L47" s="4">
        <v>1.33</v>
      </c>
      <c r="M47" s="4">
        <v>0</v>
      </c>
      <c r="N47" s="1">
        <v>0</v>
      </c>
      <c r="O47" s="4">
        <v>1</v>
      </c>
      <c r="P47" s="4">
        <v>0</v>
      </c>
      <c r="Q47" s="1">
        <v>0</v>
      </c>
      <c r="R47" s="4">
        <v>0</v>
      </c>
      <c r="S47" s="1">
        <v>0</v>
      </c>
      <c r="T47" s="63">
        <f t="shared" si="0"/>
        <v>8.33</v>
      </c>
      <c r="U47">
        <v>10.33</v>
      </c>
      <c r="V47" s="63">
        <f t="shared" si="1"/>
        <v>18.66</v>
      </c>
    </row>
    <row r="48" spans="1:22">
      <c r="A48" s="11">
        <v>40342</v>
      </c>
      <c r="B48">
        <v>63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  <c r="L48" s="4">
        <v>17</v>
      </c>
      <c r="M48" s="4">
        <v>0</v>
      </c>
      <c r="N48" s="4">
        <v>0</v>
      </c>
      <c r="O48" s="4">
        <v>3</v>
      </c>
      <c r="P48" s="4">
        <v>0</v>
      </c>
      <c r="Q48" s="4">
        <v>0</v>
      </c>
      <c r="R48" s="4">
        <v>0</v>
      </c>
      <c r="S48" s="4">
        <v>1</v>
      </c>
      <c r="T48" s="63">
        <f t="shared" si="0"/>
        <v>84</v>
      </c>
      <c r="U48">
        <v>8</v>
      </c>
      <c r="V48" s="63">
        <f t="shared" si="1"/>
        <v>92</v>
      </c>
    </row>
    <row r="49" spans="1:22">
      <c r="A49" s="11">
        <v>40343</v>
      </c>
      <c r="B49">
        <v>51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</v>
      </c>
      <c r="J49" s="4">
        <v>3</v>
      </c>
      <c r="K49" s="4">
        <v>0</v>
      </c>
      <c r="L49" s="4">
        <v>2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63">
        <f t="shared" si="0"/>
        <v>56</v>
      </c>
      <c r="U49">
        <v>12</v>
      </c>
      <c r="V49" s="63">
        <f t="shared" si="1"/>
        <v>68</v>
      </c>
    </row>
    <row r="50" spans="1:22">
      <c r="A50" s="11">
        <v>40344</v>
      </c>
      <c r="B50">
        <v>7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0</v>
      </c>
      <c r="I50" s="4">
        <v>0</v>
      </c>
      <c r="J50" s="4">
        <v>0</v>
      </c>
      <c r="K50" s="4">
        <v>0</v>
      </c>
      <c r="L50" s="4">
        <v>2</v>
      </c>
      <c r="M50" s="4">
        <v>2</v>
      </c>
      <c r="N50" s="1">
        <v>0</v>
      </c>
      <c r="O50" s="4">
        <v>0</v>
      </c>
      <c r="P50" s="4">
        <v>0</v>
      </c>
      <c r="Q50" s="1">
        <v>0</v>
      </c>
      <c r="R50" s="4">
        <v>0</v>
      </c>
      <c r="S50" s="1">
        <v>0</v>
      </c>
      <c r="T50" s="63">
        <f t="shared" si="0"/>
        <v>11</v>
      </c>
      <c r="U50">
        <v>6</v>
      </c>
      <c r="V50" s="63">
        <f t="shared" si="1"/>
        <v>17</v>
      </c>
    </row>
    <row r="51" spans="1:22">
      <c r="A51" s="11">
        <v>40345</v>
      </c>
      <c r="B51">
        <v>13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0</v>
      </c>
      <c r="I51" s="4">
        <v>0</v>
      </c>
      <c r="J51" s="4">
        <v>0</v>
      </c>
      <c r="K51" s="4">
        <v>0</v>
      </c>
      <c r="L51" s="4">
        <v>9</v>
      </c>
      <c r="M51" s="4">
        <v>0</v>
      </c>
      <c r="N51" s="4">
        <v>0</v>
      </c>
      <c r="O51" s="4">
        <v>2</v>
      </c>
      <c r="P51" s="4">
        <v>0</v>
      </c>
      <c r="Q51" s="4">
        <v>0</v>
      </c>
      <c r="R51" s="4">
        <v>0</v>
      </c>
      <c r="S51" s="4">
        <v>0</v>
      </c>
      <c r="T51" s="63">
        <f t="shared" si="0"/>
        <v>24</v>
      </c>
      <c r="U51">
        <v>4</v>
      </c>
      <c r="V51" s="63">
        <f t="shared" si="1"/>
        <v>28</v>
      </c>
    </row>
    <row r="52" spans="1:22">
      <c r="A52" s="11">
        <v>40346</v>
      </c>
      <c r="B52">
        <v>70.67</v>
      </c>
      <c r="C52">
        <v>4</v>
      </c>
      <c r="D52">
        <v>0</v>
      </c>
      <c r="E52">
        <v>0</v>
      </c>
      <c r="F52">
        <v>1.33</v>
      </c>
      <c r="G52">
        <v>0</v>
      </c>
      <c r="H52" s="4">
        <v>0</v>
      </c>
      <c r="I52" s="4">
        <v>1.33</v>
      </c>
      <c r="J52" s="4">
        <v>0</v>
      </c>
      <c r="K52" s="4">
        <v>0</v>
      </c>
      <c r="L52" s="4">
        <v>2.67</v>
      </c>
      <c r="M52" s="4">
        <v>0</v>
      </c>
      <c r="N52" s="4">
        <v>0</v>
      </c>
      <c r="O52" s="4">
        <v>1.33</v>
      </c>
      <c r="P52" s="4">
        <v>0</v>
      </c>
      <c r="Q52" s="4">
        <v>0</v>
      </c>
      <c r="R52" s="4">
        <v>8</v>
      </c>
      <c r="S52" s="1">
        <v>0</v>
      </c>
      <c r="T52" s="63">
        <f t="shared" si="0"/>
        <v>89.33</v>
      </c>
      <c r="U52">
        <v>28</v>
      </c>
      <c r="V52" s="63">
        <f t="shared" si="1"/>
        <v>117.33</v>
      </c>
    </row>
    <row r="53" spans="1:22">
      <c r="A53" s="11">
        <v>40347</v>
      </c>
      <c r="B53">
        <v>70.67</v>
      </c>
      <c r="C53">
        <v>4</v>
      </c>
      <c r="D53">
        <v>0</v>
      </c>
      <c r="E53">
        <v>0</v>
      </c>
      <c r="F53">
        <v>1.33</v>
      </c>
      <c r="G53">
        <v>0</v>
      </c>
      <c r="H53" s="4">
        <v>0</v>
      </c>
      <c r="I53" s="4">
        <v>1.33</v>
      </c>
      <c r="J53" s="4">
        <v>0</v>
      </c>
      <c r="K53" s="4">
        <v>0</v>
      </c>
      <c r="L53" s="4">
        <v>2.67</v>
      </c>
      <c r="M53" s="4">
        <v>0</v>
      </c>
      <c r="N53" s="4">
        <v>0</v>
      </c>
      <c r="O53" s="4">
        <v>1.33</v>
      </c>
      <c r="P53" s="4">
        <v>0</v>
      </c>
      <c r="Q53" s="4">
        <v>0</v>
      </c>
      <c r="R53" s="4">
        <v>8</v>
      </c>
      <c r="S53" s="1">
        <v>0</v>
      </c>
      <c r="T53" s="63">
        <f t="shared" si="0"/>
        <v>89.33</v>
      </c>
      <c r="U53">
        <v>28</v>
      </c>
      <c r="V53" s="63">
        <f t="shared" si="1"/>
        <v>117.33</v>
      </c>
    </row>
    <row r="54" spans="1:22">
      <c r="A54" s="11">
        <v>40348</v>
      </c>
      <c r="B54">
        <v>70.67</v>
      </c>
      <c r="C54">
        <v>4</v>
      </c>
      <c r="D54">
        <v>0</v>
      </c>
      <c r="E54">
        <v>0</v>
      </c>
      <c r="F54">
        <v>1.33</v>
      </c>
      <c r="G54">
        <v>0</v>
      </c>
      <c r="H54" s="4">
        <v>0</v>
      </c>
      <c r="I54" s="4">
        <v>1.33</v>
      </c>
      <c r="J54" s="4">
        <v>0</v>
      </c>
      <c r="K54" s="4">
        <v>0</v>
      </c>
      <c r="L54" s="4">
        <v>2.67</v>
      </c>
      <c r="M54" s="4">
        <v>0</v>
      </c>
      <c r="N54" s="4">
        <v>0</v>
      </c>
      <c r="O54" s="4">
        <v>1.33</v>
      </c>
      <c r="P54" s="4">
        <v>0</v>
      </c>
      <c r="Q54" s="4">
        <v>0</v>
      </c>
      <c r="R54" s="4">
        <v>8</v>
      </c>
      <c r="S54" s="1">
        <v>0</v>
      </c>
      <c r="T54" s="63">
        <f t="shared" si="0"/>
        <v>89.33</v>
      </c>
      <c r="U54">
        <v>28</v>
      </c>
      <c r="V54" s="63">
        <f t="shared" si="1"/>
        <v>117.33</v>
      </c>
    </row>
    <row r="55" spans="1:22">
      <c r="A55" s="11">
        <v>40349</v>
      </c>
      <c r="B55">
        <v>23</v>
      </c>
      <c r="C55">
        <v>0</v>
      </c>
      <c r="D55">
        <v>0</v>
      </c>
      <c r="E55">
        <v>0</v>
      </c>
      <c r="F55">
        <v>2</v>
      </c>
      <c r="G55">
        <v>0</v>
      </c>
      <c r="H55" s="4">
        <v>0</v>
      </c>
      <c r="I55" s="4">
        <v>0</v>
      </c>
      <c r="J55" s="4">
        <v>0</v>
      </c>
      <c r="K55" s="4">
        <v>0</v>
      </c>
      <c r="L55" s="4">
        <v>7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3</v>
      </c>
      <c r="S55" s="4">
        <v>0</v>
      </c>
      <c r="T55" s="63">
        <f t="shared" si="0"/>
        <v>35</v>
      </c>
      <c r="U55">
        <v>23</v>
      </c>
      <c r="V55" s="63">
        <f t="shared" si="1"/>
        <v>58</v>
      </c>
    </row>
    <row r="56" spans="1:22">
      <c r="A56" s="11">
        <v>40350</v>
      </c>
      <c r="B56">
        <v>11</v>
      </c>
      <c r="C56">
        <v>0</v>
      </c>
      <c r="D56">
        <v>0</v>
      </c>
      <c r="E56">
        <v>0</v>
      </c>
      <c r="F56">
        <v>0</v>
      </c>
      <c r="G56">
        <v>1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5</v>
      </c>
      <c r="S56" s="4">
        <v>0</v>
      </c>
      <c r="T56" s="63">
        <f t="shared" si="0"/>
        <v>17</v>
      </c>
      <c r="U56">
        <v>10</v>
      </c>
      <c r="V56" s="63">
        <f t="shared" si="1"/>
        <v>27</v>
      </c>
    </row>
    <row r="57" spans="1:22">
      <c r="A57" s="11">
        <v>40351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4">
        <v>0</v>
      </c>
      <c r="I57" s="4">
        <v>0</v>
      </c>
      <c r="J57" s="4">
        <v>0</v>
      </c>
      <c r="K57" s="4">
        <v>0</v>
      </c>
      <c r="L57" s="4">
        <v>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1</v>
      </c>
      <c r="S57" s="4">
        <v>0</v>
      </c>
      <c r="T57" s="63">
        <f t="shared" si="0"/>
        <v>4</v>
      </c>
      <c r="U57">
        <v>2</v>
      </c>
      <c r="V57" s="63">
        <f t="shared" si="1"/>
        <v>6</v>
      </c>
    </row>
    <row r="58" spans="1:22">
      <c r="A58" s="11">
        <v>40352</v>
      </c>
      <c r="B58">
        <v>9</v>
      </c>
      <c r="C58">
        <v>0</v>
      </c>
      <c r="D58">
        <v>0</v>
      </c>
      <c r="E58">
        <v>0</v>
      </c>
      <c r="F58">
        <v>1</v>
      </c>
      <c r="G58">
        <v>0</v>
      </c>
      <c r="H58" s="4">
        <v>0</v>
      </c>
      <c r="I58" s="4">
        <v>0</v>
      </c>
      <c r="J58" s="4">
        <v>0</v>
      </c>
      <c r="K58" s="4">
        <v>0</v>
      </c>
      <c r="L58" s="4">
        <v>17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4</v>
      </c>
      <c r="S58" s="4">
        <v>0</v>
      </c>
      <c r="T58" s="63">
        <f t="shared" si="0"/>
        <v>32</v>
      </c>
      <c r="U58">
        <v>5</v>
      </c>
      <c r="V58" s="63">
        <f t="shared" si="1"/>
        <v>37</v>
      </c>
    </row>
    <row r="59" spans="1:22">
      <c r="A59" s="11">
        <v>40353</v>
      </c>
      <c r="B59">
        <v>14</v>
      </c>
      <c r="C59">
        <v>0</v>
      </c>
      <c r="D59">
        <v>0</v>
      </c>
      <c r="E59">
        <v>0</v>
      </c>
      <c r="F59">
        <v>0</v>
      </c>
      <c r="G59">
        <v>0</v>
      </c>
      <c r="H59" s="4">
        <v>0</v>
      </c>
      <c r="I59" s="4">
        <v>0.67</v>
      </c>
      <c r="J59" s="4">
        <v>0</v>
      </c>
      <c r="K59" s="4">
        <v>0</v>
      </c>
      <c r="L59" s="4">
        <v>9.67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0.67</v>
      </c>
      <c r="S59" s="4">
        <v>0</v>
      </c>
      <c r="T59" s="63">
        <f t="shared" si="0"/>
        <v>25.01</v>
      </c>
      <c r="U59">
        <v>5.67</v>
      </c>
      <c r="V59" s="63">
        <f t="shared" si="1"/>
        <v>30.68</v>
      </c>
    </row>
    <row r="60" spans="1:22">
      <c r="A60" s="11">
        <v>40354</v>
      </c>
      <c r="B60">
        <v>14</v>
      </c>
      <c r="C60">
        <v>0</v>
      </c>
      <c r="D60">
        <v>0</v>
      </c>
      <c r="E60">
        <v>0</v>
      </c>
      <c r="F60">
        <v>0</v>
      </c>
      <c r="G60">
        <v>0</v>
      </c>
      <c r="H60" s="4">
        <v>0</v>
      </c>
      <c r="I60" s="4">
        <v>0.67</v>
      </c>
      <c r="J60" s="4">
        <v>0</v>
      </c>
      <c r="K60" s="4">
        <v>0</v>
      </c>
      <c r="L60" s="4">
        <v>9.67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0.67</v>
      </c>
      <c r="S60" s="4">
        <v>0</v>
      </c>
      <c r="T60" s="63">
        <f t="shared" si="0"/>
        <v>25.01</v>
      </c>
      <c r="U60">
        <v>5.67</v>
      </c>
      <c r="V60" s="63">
        <f t="shared" si="1"/>
        <v>30.68</v>
      </c>
    </row>
    <row r="61" spans="1:22">
      <c r="A61" s="11">
        <v>40355</v>
      </c>
      <c r="B61">
        <v>14</v>
      </c>
      <c r="C61">
        <v>0</v>
      </c>
      <c r="D61">
        <v>0</v>
      </c>
      <c r="E61">
        <v>0</v>
      </c>
      <c r="F61">
        <v>0</v>
      </c>
      <c r="G61">
        <v>0</v>
      </c>
      <c r="H61" s="4">
        <v>0</v>
      </c>
      <c r="I61" s="4">
        <v>0.67</v>
      </c>
      <c r="J61" s="4">
        <v>0</v>
      </c>
      <c r="K61" s="4">
        <v>0</v>
      </c>
      <c r="L61" s="4">
        <v>9.67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0.67</v>
      </c>
      <c r="S61" s="4">
        <v>0</v>
      </c>
      <c r="T61" s="63">
        <f t="shared" si="0"/>
        <v>25.01</v>
      </c>
      <c r="U61">
        <v>5.67</v>
      </c>
      <c r="V61" s="63">
        <f t="shared" si="1"/>
        <v>30.68</v>
      </c>
    </row>
    <row r="62" spans="1:22">
      <c r="A62" s="11">
        <v>40356</v>
      </c>
      <c r="B62">
        <v>14</v>
      </c>
      <c r="C62">
        <v>0</v>
      </c>
      <c r="D62">
        <v>0</v>
      </c>
      <c r="E62">
        <v>0</v>
      </c>
      <c r="F62">
        <v>0</v>
      </c>
      <c r="G62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7</v>
      </c>
      <c r="P62" s="4">
        <v>0</v>
      </c>
      <c r="Q62" s="4">
        <v>0</v>
      </c>
      <c r="R62" s="4">
        <v>1</v>
      </c>
      <c r="S62" s="4">
        <v>0</v>
      </c>
      <c r="T62" s="63">
        <f t="shared" si="0"/>
        <v>22</v>
      </c>
      <c r="U62">
        <v>6</v>
      </c>
      <c r="V62" s="63">
        <f t="shared" si="1"/>
        <v>28</v>
      </c>
    </row>
    <row r="63" spans="1:22">
      <c r="A63" s="11">
        <v>40357</v>
      </c>
      <c r="B63">
        <v>23</v>
      </c>
      <c r="C63">
        <v>0</v>
      </c>
      <c r="D63">
        <v>0</v>
      </c>
      <c r="E63">
        <v>0</v>
      </c>
      <c r="F63">
        <v>0</v>
      </c>
      <c r="G63">
        <v>0</v>
      </c>
      <c r="H63" s="4">
        <v>0</v>
      </c>
      <c r="I63" s="4">
        <v>0</v>
      </c>
      <c r="J63" s="4">
        <v>0</v>
      </c>
      <c r="K63" s="4">
        <v>0</v>
      </c>
      <c r="L63" s="4">
        <v>5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63">
        <f t="shared" si="0"/>
        <v>28</v>
      </c>
      <c r="U63">
        <v>10</v>
      </c>
      <c r="V63" s="63">
        <f t="shared" si="1"/>
        <v>38</v>
      </c>
    </row>
    <row r="64" spans="1:22">
      <c r="A64" s="11">
        <v>40358</v>
      </c>
      <c r="B64">
        <v>46</v>
      </c>
      <c r="C64">
        <v>0</v>
      </c>
      <c r="D64">
        <v>0</v>
      </c>
      <c r="E64">
        <v>0</v>
      </c>
      <c r="F64">
        <v>0</v>
      </c>
      <c r="G64">
        <v>0</v>
      </c>
      <c r="H64" s="4">
        <v>0</v>
      </c>
      <c r="I64" s="4">
        <v>0</v>
      </c>
      <c r="J64" s="4">
        <v>0</v>
      </c>
      <c r="K64" s="4">
        <v>0</v>
      </c>
      <c r="L64" s="4">
        <v>1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63">
        <f t="shared" si="0"/>
        <v>47</v>
      </c>
      <c r="U64">
        <v>15</v>
      </c>
      <c r="V64" s="63">
        <f t="shared" si="1"/>
        <v>62</v>
      </c>
    </row>
    <row r="65" spans="1:22">
      <c r="A65" s="11">
        <v>40359</v>
      </c>
      <c r="B65">
        <v>224</v>
      </c>
      <c r="C65">
        <v>0</v>
      </c>
      <c r="D65">
        <v>0</v>
      </c>
      <c r="E65">
        <v>0</v>
      </c>
      <c r="F65">
        <v>0</v>
      </c>
      <c r="G65">
        <v>0</v>
      </c>
      <c r="H65" s="4">
        <v>0</v>
      </c>
      <c r="I65" s="4">
        <v>2</v>
      </c>
      <c r="J65" s="4">
        <v>0</v>
      </c>
      <c r="K65" s="4">
        <v>0</v>
      </c>
      <c r="L65" s="4">
        <v>6</v>
      </c>
      <c r="M65" s="4">
        <v>0</v>
      </c>
      <c r="N65" s="4">
        <v>0</v>
      </c>
      <c r="O65" s="4">
        <v>2</v>
      </c>
      <c r="P65" s="4">
        <v>0</v>
      </c>
      <c r="Q65" s="4">
        <v>0</v>
      </c>
      <c r="R65" s="4">
        <v>0</v>
      </c>
      <c r="S65" s="4">
        <v>0</v>
      </c>
      <c r="T65" s="63">
        <f t="shared" si="0"/>
        <v>234</v>
      </c>
      <c r="U65">
        <v>16</v>
      </c>
      <c r="V65" s="63">
        <f t="shared" si="1"/>
        <v>250</v>
      </c>
    </row>
    <row r="66" spans="1:22">
      <c r="A66" s="11">
        <v>40360</v>
      </c>
      <c r="B66" t="s">
        <v>31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s="63">
        <f t="shared" si="0"/>
        <v>0</v>
      </c>
      <c r="U66">
        <v>0</v>
      </c>
      <c r="V66" s="63">
        <f t="shared" si="1"/>
        <v>0</v>
      </c>
    </row>
    <row r="67" spans="1:22">
      <c r="A67" s="11">
        <v>40361</v>
      </c>
      <c r="B67" t="s">
        <v>31</v>
      </c>
      <c r="C67" t="s">
        <v>31</v>
      </c>
      <c r="D67" t="s">
        <v>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 s="63">
        <f t="shared" si="0"/>
        <v>0</v>
      </c>
      <c r="U67">
        <v>0</v>
      </c>
      <c r="V67" s="63">
        <f t="shared" si="1"/>
        <v>0</v>
      </c>
    </row>
    <row r="68" spans="1:22">
      <c r="A68" s="11">
        <v>40362</v>
      </c>
      <c r="B68" t="s">
        <v>31</v>
      </c>
      <c r="C68" t="s">
        <v>31</v>
      </c>
      <c r="D68" t="s">
        <v>31</v>
      </c>
      <c r="E68" t="s">
        <v>31</v>
      </c>
      <c r="F68" t="s">
        <v>31</v>
      </c>
      <c r="G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s="63">
        <f t="shared" si="0"/>
        <v>0</v>
      </c>
      <c r="U68">
        <v>0</v>
      </c>
      <c r="V68" s="63">
        <f t="shared" si="1"/>
        <v>0</v>
      </c>
    </row>
    <row r="69" spans="1:22">
      <c r="A69" s="11">
        <v>40363</v>
      </c>
      <c r="B69" t="s">
        <v>31</v>
      </c>
      <c r="C69" t="s">
        <v>31</v>
      </c>
      <c r="D69" t="s">
        <v>31</v>
      </c>
      <c r="E69" t="s">
        <v>31</v>
      </c>
      <c r="F69" t="s">
        <v>31</v>
      </c>
      <c r="G69" t="s">
        <v>31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T69" s="63">
        <f t="shared" si="0"/>
        <v>0</v>
      </c>
      <c r="U69">
        <v>0</v>
      </c>
      <c r="V69" s="63">
        <f t="shared" si="1"/>
        <v>0</v>
      </c>
    </row>
    <row r="70" spans="1:22">
      <c r="A70" s="11">
        <v>40364</v>
      </c>
      <c r="B70">
        <v>573</v>
      </c>
      <c r="C70">
        <v>6</v>
      </c>
      <c r="D70">
        <v>1</v>
      </c>
      <c r="E70">
        <v>1</v>
      </c>
      <c r="F70">
        <v>2</v>
      </c>
      <c r="G70">
        <v>2</v>
      </c>
      <c r="H70">
        <v>0</v>
      </c>
      <c r="I70">
        <v>8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31</v>
      </c>
      <c r="S70">
        <v>0</v>
      </c>
      <c r="T70" s="63">
        <f t="shared" si="0"/>
        <v>625</v>
      </c>
      <c r="U70">
        <v>142</v>
      </c>
      <c r="V70" s="63">
        <f t="shared" si="1"/>
        <v>767</v>
      </c>
    </row>
    <row r="71" spans="1:22">
      <c r="A71" s="11">
        <v>40365</v>
      </c>
      <c r="B71">
        <v>1167</v>
      </c>
      <c r="C71">
        <v>2</v>
      </c>
      <c r="D71">
        <v>0</v>
      </c>
      <c r="E71">
        <v>0</v>
      </c>
      <c r="F71">
        <v>1</v>
      </c>
      <c r="G71">
        <v>3</v>
      </c>
      <c r="H71">
        <v>0</v>
      </c>
      <c r="I71">
        <v>0</v>
      </c>
      <c r="J71">
        <v>0</v>
      </c>
      <c r="K71">
        <v>0</v>
      </c>
      <c r="L71">
        <v>0</v>
      </c>
      <c r="M71">
        <v>5</v>
      </c>
      <c r="N71">
        <v>0</v>
      </c>
      <c r="O71">
        <v>0</v>
      </c>
      <c r="P71">
        <v>0</v>
      </c>
      <c r="Q71">
        <v>0</v>
      </c>
      <c r="R71">
        <v>14</v>
      </c>
      <c r="T71" s="63">
        <f t="shared" si="0"/>
        <v>1192</v>
      </c>
      <c r="U71">
        <v>43</v>
      </c>
      <c r="V71" s="63">
        <f t="shared" si="1"/>
        <v>1235</v>
      </c>
    </row>
    <row r="72" spans="1:22">
      <c r="A72" s="11">
        <v>40366</v>
      </c>
      <c r="B72" t="s">
        <v>31</v>
      </c>
      <c r="C72" t="s">
        <v>31</v>
      </c>
      <c r="D72" t="s">
        <v>31</v>
      </c>
      <c r="E72" t="s">
        <v>31</v>
      </c>
      <c r="F72" t="s">
        <v>31</v>
      </c>
      <c r="G72" t="s">
        <v>31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T72" s="63">
        <f t="shared" si="0"/>
        <v>0</v>
      </c>
      <c r="U72">
        <v>0</v>
      </c>
      <c r="V72" s="63">
        <f t="shared" si="1"/>
        <v>0</v>
      </c>
    </row>
    <row r="73" spans="1:22">
      <c r="A73" s="11">
        <v>40367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63">
        <v>496</v>
      </c>
      <c r="U73">
        <v>0</v>
      </c>
      <c r="V73" s="63">
        <f t="shared" si="1"/>
        <v>496</v>
      </c>
    </row>
    <row r="74" spans="1:22">
      <c r="A74" s="11">
        <v>40368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3">
        <v>496</v>
      </c>
      <c r="U74">
        <v>0</v>
      </c>
      <c r="V74" s="63">
        <f t="shared" ref="V74:V76" si="2">SUM(T74:U74)</f>
        <v>496</v>
      </c>
    </row>
    <row r="75" spans="1:22">
      <c r="A75" s="11">
        <v>40369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63">
        <v>496</v>
      </c>
      <c r="U75">
        <v>0</v>
      </c>
      <c r="V75" s="63">
        <f t="shared" si="2"/>
        <v>496</v>
      </c>
    </row>
    <row r="76" spans="1:22">
      <c r="A76" s="11">
        <v>40370</v>
      </c>
      <c r="B76">
        <v>305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5</v>
      </c>
      <c r="S76">
        <v>0</v>
      </c>
      <c r="T76" s="63">
        <f t="shared" ref="T76:T136" si="3">SUM(B76:S76)</f>
        <v>313</v>
      </c>
      <c r="U76">
        <v>36</v>
      </c>
      <c r="V76" s="63">
        <f t="shared" si="2"/>
        <v>349</v>
      </c>
    </row>
    <row r="77" spans="1:22">
      <c r="A77" s="11">
        <v>40371</v>
      </c>
      <c r="B77">
        <v>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</v>
      </c>
      <c r="J77">
        <v>0</v>
      </c>
      <c r="K77">
        <v>0</v>
      </c>
      <c r="L77">
        <v>10</v>
      </c>
      <c r="M77">
        <v>0</v>
      </c>
      <c r="N77">
        <v>0</v>
      </c>
      <c r="O77">
        <v>0</v>
      </c>
      <c r="P77">
        <v>0</v>
      </c>
      <c r="Q77">
        <v>0</v>
      </c>
      <c r="R77">
        <v>10</v>
      </c>
      <c r="S77">
        <v>0</v>
      </c>
      <c r="T77" s="63">
        <f t="shared" si="3"/>
        <v>76</v>
      </c>
      <c r="U77">
        <v>24</v>
      </c>
      <c r="V77" s="63">
        <f>SUM(T77:U77)</f>
        <v>100</v>
      </c>
    </row>
    <row r="78" spans="1:22">
      <c r="A78" s="11">
        <v>40372</v>
      </c>
      <c r="B78">
        <v>259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63">
        <f t="shared" si="3"/>
        <v>259</v>
      </c>
      <c r="U78">
        <v>53</v>
      </c>
      <c r="V78" s="63">
        <f t="shared" ref="V78:V141" si="4">SUM(T78:U78)</f>
        <v>312</v>
      </c>
    </row>
    <row r="79" spans="1:22">
      <c r="A79" s="11">
        <v>40373</v>
      </c>
      <c r="B79">
        <v>61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0</v>
      </c>
      <c r="N79">
        <v>0</v>
      </c>
      <c r="O79">
        <v>1</v>
      </c>
      <c r="P79">
        <v>0</v>
      </c>
      <c r="Q79">
        <v>0</v>
      </c>
      <c r="R79">
        <v>7</v>
      </c>
      <c r="S79">
        <v>0</v>
      </c>
      <c r="T79" s="63">
        <f t="shared" si="3"/>
        <v>72</v>
      </c>
      <c r="U79">
        <v>27</v>
      </c>
      <c r="V79" s="63">
        <f t="shared" si="4"/>
        <v>99</v>
      </c>
    </row>
    <row r="80" spans="1:22">
      <c r="A80" s="11">
        <v>40374</v>
      </c>
      <c r="B80">
        <v>243.66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1.33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 s="63">
        <f t="shared" si="3"/>
        <v>245.99</v>
      </c>
      <c r="U80">
        <v>8</v>
      </c>
      <c r="V80" s="63">
        <f t="shared" si="4"/>
        <v>253.99</v>
      </c>
    </row>
    <row r="81" spans="1:22">
      <c r="A81" s="11">
        <v>40375</v>
      </c>
      <c r="B81">
        <v>243.66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1.33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 s="63">
        <f t="shared" si="3"/>
        <v>245.99</v>
      </c>
      <c r="U81">
        <v>8</v>
      </c>
      <c r="V81" s="63">
        <f t="shared" si="4"/>
        <v>253.99</v>
      </c>
    </row>
    <row r="82" spans="1:22">
      <c r="A82" s="11">
        <v>40376</v>
      </c>
      <c r="B82">
        <v>243.66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1.33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 s="63">
        <f t="shared" si="3"/>
        <v>245.99</v>
      </c>
      <c r="U82">
        <v>8</v>
      </c>
      <c r="V82" s="63">
        <f t="shared" si="4"/>
        <v>253.99</v>
      </c>
    </row>
    <row r="83" spans="1:22">
      <c r="A83" s="11">
        <v>40377</v>
      </c>
      <c r="B83">
        <v>432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2</v>
      </c>
      <c r="J83">
        <v>0</v>
      </c>
      <c r="K83">
        <v>0</v>
      </c>
      <c r="L83">
        <v>9</v>
      </c>
      <c r="M83">
        <v>0</v>
      </c>
      <c r="N83">
        <v>0</v>
      </c>
      <c r="O83">
        <v>3</v>
      </c>
      <c r="P83">
        <v>0</v>
      </c>
      <c r="Q83">
        <v>0</v>
      </c>
      <c r="R83">
        <v>2</v>
      </c>
      <c r="S83">
        <v>0</v>
      </c>
      <c r="T83" s="63">
        <f t="shared" si="3"/>
        <v>450</v>
      </c>
      <c r="U83">
        <v>19</v>
      </c>
      <c r="V83" s="63">
        <f t="shared" si="4"/>
        <v>469</v>
      </c>
    </row>
    <row r="84" spans="1:22">
      <c r="A84" s="11">
        <v>40378</v>
      </c>
      <c r="B84">
        <v>94</v>
      </c>
      <c r="C84">
        <v>0</v>
      </c>
      <c r="D84">
        <v>0</v>
      </c>
      <c r="E84">
        <v>0</v>
      </c>
      <c r="F84">
        <v>0</v>
      </c>
      <c r="G84">
        <v>2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</v>
      </c>
      <c r="S84">
        <v>0</v>
      </c>
      <c r="T84" s="63">
        <f t="shared" si="3"/>
        <v>102</v>
      </c>
      <c r="U84">
        <v>7</v>
      </c>
      <c r="V84" s="63">
        <f t="shared" si="4"/>
        <v>109</v>
      </c>
    </row>
    <row r="85" spans="1:22">
      <c r="A85" s="11">
        <v>40379</v>
      </c>
      <c r="B85">
        <v>28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63">
        <f t="shared" si="3"/>
        <v>30</v>
      </c>
      <c r="U85">
        <v>5</v>
      </c>
      <c r="V85" s="63">
        <f t="shared" si="4"/>
        <v>35</v>
      </c>
    </row>
    <row r="86" spans="1:22">
      <c r="A86" s="11">
        <v>40380</v>
      </c>
      <c r="B86">
        <v>235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</v>
      </c>
      <c r="J86">
        <v>0</v>
      </c>
      <c r="K86">
        <v>0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3">
        <f t="shared" si="3"/>
        <v>242</v>
      </c>
      <c r="U86">
        <v>35</v>
      </c>
      <c r="V86" s="63">
        <f t="shared" si="4"/>
        <v>277</v>
      </c>
    </row>
    <row r="87" spans="1:22">
      <c r="A87" s="11">
        <v>40381</v>
      </c>
      <c r="B87">
        <v>45.33</v>
      </c>
      <c r="C87">
        <v>0.33</v>
      </c>
      <c r="D87">
        <v>0</v>
      </c>
      <c r="E87">
        <v>0</v>
      </c>
      <c r="F87">
        <v>0.33</v>
      </c>
      <c r="G87">
        <v>0</v>
      </c>
      <c r="H87">
        <v>0</v>
      </c>
      <c r="I87">
        <v>2</v>
      </c>
      <c r="J87">
        <v>0</v>
      </c>
      <c r="K87">
        <v>0</v>
      </c>
      <c r="L87">
        <v>3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v>0</v>
      </c>
      <c r="T87" s="63">
        <f t="shared" si="3"/>
        <v>52.989999999999995</v>
      </c>
      <c r="U87">
        <v>16.329999999999998</v>
      </c>
      <c r="V87" s="63">
        <f t="shared" si="4"/>
        <v>69.319999999999993</v>
      </c>
    </row>
    <row r="88" spans="1:22">
      <c r="A88" s="11">
        <v>40382</v>
      </c>
      <c r="B88">
        <v>45.33</v>
      </c>
      <c r="C88">
        <v>0.33</v>
      </c>
      <c r="D88">
        <v>0</v>
      </c>
      <c r="E88">
        <v>0</v>
      </c>
      <c r="F88">
        <v>0.33</v>
      </c>
      <c r="G88">
        <v>0</v>
      </c>
      <c r="H88">
        <v>0</v>
      </c>
      <c r="I88">
        <v>2</v>
      </c>
      <c r="J88">
        <v>0</v>
      </c>
      <c r="K88">
        <v>0</v>
      </c>
      <c r="L88">
        <v>3</v>
      </c>
      <c r="M88">
        <v>0</v>
      </c>
      <c r="N88">
        <v>0</v>
      </c>
      <c r="O88">
        <v>0</v>
      </c>
      <c r="P88">
        <v>0</v>
      </c>
      <c r="Q88">
        <v>0</v>
      </c>
      <c r="R88">
        <v>2</v>
      </c>
      <c r="S88">
        <v>0</v>
      </c>
      <c r="T88" s="63">
        <f t="shared" si="3"/>
        <v>52.989999999999995</v>
      </c>
      <c r="U88">
        <v>16.329999999999998</v>
      </c>
      <c r="V88" s="63">
        <f t="shared" si="4"/>
        <v>69.319999999999993</v>
      </c>
    </row>
    <row r="89" spans="1:22">
      <c r="A89" s="11">
        <v>40383</v>
      </c>
      <c r="B89">
        <v>45.33</v>
      </c>
      <c r="C89">
        <v>0.33</v>
      </c>
      <c r="D89">
        <v>0</v>
      </c>
      <c r="E89">
        <v>0</v>
      </c>
      <c r="F89">
        <v>0.33</v>
      </c>
      <c r="G89">
        <v>0</v>
      </c>
      <c r="H89">
        <v>0</v>
      </c>
      <c r="I89">
        <v>2</v>
      </c>
      <c r="J89">
        <v>0</v>
      </c>
      <c r="K89">
        <v>0</v>
      </c>
      <c r="L89">
        <v>3</v>
      </c>
      <c r="M89">
        <v>0</v>
      </c>
      <c r="N89">
        <v>0</v>
      </c>
      <c r="O89">
        <v>0</v>
      </c>
      <c r="P89">
        <v>0</v>
      </c>
      <c r="Q89">
        <v>0</v>
      </c>
      <c r="R89">
        <v>2</v>
      </c>
      <c r="S89">
        <v>0</v>
      </c>
      <c r="T89" s="63">
        <f t="shared" si="3"/>
        <v>52.989999999999995</v>
      </c>
      <c r="U89">
        <v>16.329999999999998</v>
      </c>
      <c r="V89" s="63">
        <f t="shared" si="4"/>
        <v>69.319999999999993</v>
      </c>
    </row>
    <row r="90" spans="1:22">
      <c r="A90" s="11">
        <v>40384</v>
      </c>
      <c r="B90">
        <v>135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3</v>
      </c>
      <c r="J90">
        <v>0</v>
      </c>
      <c r="K90">
        <v>0</v>
      </c>
      <c r="L90">
        <v>7</v>
      </c>
      <c r="M90">
        <v>0</v>
      </c>
      <c r="N90">
        <v>0</v>
      </c>
      <c r="O90">
        <v>0</v>
      </c>
      <c r="P90">
        <v>0</v>
      </c>
      <c r="Q90">
        <v>0</v>
      </c>
      <c r="R90">
        <v>6</v>
      </c>
      <c r="S90">
        <v>0</v>
      </c>
      <c r="T90" s="63">
        <f t="shared" si="3"/>
        <v>151</v>
      </c>
      <c r="U90">
        <v>44</v>
      </c>
      <c r="V90" s="63">
        <f t="shared" si="4"/>
        <v>195</v>
      </c>
    </row>
    <row r="91" spans="1:22">
      <c r="A91" s="11">
        <v>40385</v>
      </c>
      <c r="B91">
        <v>256</v>
      </c>
      <c r="C91">
        <v>0</v>
      </c>
      <c r="D91">
        <v>0</v>
      </c>
      <c r="E91">
        <v>2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4</v>
      </c>
      <c r="M91">
        <v>0</v>
      </c>
      <c r="N91">
        <v>0</v>
      </c>
      <c r="O91">
        <v>0</v>
      </c>
      <c r="P91">
        <v>0</v>
      </c>
      <c r="Q91">
        <v>0</v>
      </c>
      <c r="R91">
        <v>17</v>
      </c>
      <c r="T91" s="63">
        <f t="shared" si="3"/>
        <v>281</v>
      </c>
      <c r="U91">
        <v>83</v>
      </c>
      <c r="V91" s="63">
        <f t="shared" si="4"/>
        <v>364</v>
      </c>
    </row>
    <row r="92" spans="1:22">
      <c r="A92" s="11">
        <v>40386</v>
      </c>
      <c r="B92">
        <v>61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 s="63">
        <f t="shared" si="3"/>
        <v>66</v>
      </c>
      <c r="U92">
        <v>14</v>
      </c>
      <c r="V92" s="63">
        <f t="shared" si="4"/>
        <v>80</v>
      </c>
    </row>
    <row r="93" spans="1:22">
      <c r="A93" s="11">
        <v>40387</v>
      </c>
      <c r="B93">
        <v>52</v>
      </c>
      <c r="C93">
        <v>15</v>
      </c>
      <c r="D93">
        <v>0</v>
      </c>
      <c r="E93">
        <v>1</v>
      </c>
      <c r="F93">
        <v>0</v>
      </c>
      <c r="G93">
        <v>0</v>
      </c>
      <c r="H93" s="1">
        <v>0</v>
      </c>
      <c r="I93" s="4">
        <v>1</v>
      </c>
      <c r="J93" s="4">
        <v>0</v>
      </c>
      <c r="K93" s="4">
        <v>0</v>
      </c>
      <c r="L93" s="4">
        <v>0</v>
      </c>
      <c r="M93" s="4">
        <v>2</v>
      </c>
      <c r="N93" s="1">
        <v>0</v>
      </c>
      <c r="O93" s="4">
        <v>0</v>
      </c>
      <c r="P93" s="4">
        <v>0</v>
      </c>
      <c r="Q93" s="1">
        <v>0</v>
      </c>
      <c r="R93" s="4">
        <v>0</v>
      </c>
      <c r="S93" s="1">
        <v>0</v>
      </c>
      <c r="T93" s="63">
        <f t="shared" si="3"/>
        <v>71</v>
      </c>
      <c r="U93">
        <v>12</v>
      </c>
      <c r="V93" s="63">
        <f t="shared" si="4"/>
        <v>83</v>
      </c>
    </row>
    <row r="94" spans="1:22">
      <c r="A94" s="11">
        <v>40388</v>
      </c>
      <c r="B94">
        <v>126</v>
      </c>
      <c r="C94">
        <v>2</v>
      </c>
      <c r="D94">
        <v>0</v>
      </c>
      <c r="E94">
        <v>0</v>
      </c>
      <c r="F94">
        <v>0</v>
      </c>
      <c r="G94">
        <v>0</v>
      </c>
      <c r="H94" s="1">
        <v>0</v>
      </c>
      <c r="I94" s="4">
        <v>0.33</v>
      </c>
      <c r="J94" s="4">
        <v>0</v>
      </c>
      <c r="K94" s="4">
        <v>0</v>
      </c>
      <c r="L94" s="4">
        <v>0</v>
      </c>
      <c r="M94" s="4">
        <v>0</v>
      </c>
      <c r="N94" s="1">
        <v>0</v>
      </c>
      <c r="O94" s="4">
        <v>0</v>
      </c>
      <c r="P94" s="4">
        <v>0</v>
      </c>
      <c r="Q94" s="1">
        <v>0</v>
      </c>
      <c r="R94" s="4">
        <v>1.33</v>
      </c>
      <c r="S94" s="1">
        <v>0</v>
      </c>
      <c r="T94" s="63">
        <f t="shared" si="3"/>
        <v>129.66000000000003</v>
      </c>
      <c r="U94">
        <v>4</v>
      </c>
      <c r="V94" s="63">
        <f t="shared" si="4"/>
        <v>133.66000000000003</v>
      </c>
    </row>
    <row r="95" spans="1:22">
      <c r="A95" s="11">
        <v>40389</v>
      </c>
      <c r="B95">
        <v>126</v>
      </c>
      <c r="C95">
        <v>2</v>
      </c>
      <c r="D95">
        <v>0</v>
      </c>
      <c r="E95">
        <v>0</v>
      </c>
      <c r="F95">
        <v>0</v>
      </c>
      <c r="G95">
        <v>0</v>
      </c>
      <c r="H95" s="1">
        <v>0</v>
      </c>
      <c r="I95" s="4">
        <v>0.33</v>
      </c>
      <c r="J95" s="4">
        <v>0</v>
      </c>
      <c r="K95" s="4">
        <v>0</v>
      </c>
      <c r="L95" s="4">
        <v>0</v>
      </c>
      <c r="M95" s="4">
        <v>0</v>
      </c>
      <c r="N95" s="1">
        <v>0</v>
      </c>
      <c r="O95" s="4">
        <v>0</v>
      </c>
      <c r="P95" s="4">
        <v>0</v>
      </c>
      <c r="Q95" s="1">
        <v>0</v>
      </c>
      <c r="R95" s="4">
        <v>1.33</v>
      </c>
      <c r="S95" s="1">
        <v>0</v>
      </c>
      <c r="T95" s="63">
        <f t="shared" si="3"/>
        <v>129.66000000000003</v>
      </c>
      <c r="U95">
        <v>4</v>
      </c>
      <c r="V95" s="63">
        <f t="shared" si="4"/>
        <v>133.66000000000003</v>
      </c>
    </row>
    <row r="96" spans="1:22">
      <c r="A96" s="11">
        <v>40390</v>
      </c>
      <c r="B96">
        <v>126</v>
      </c>
      <c r="C96">
        <v>2</v>
      </c>
      <c r="D96">
        <v>0</v>
      </c>
      <c r="E96">
        <v>0</v>
      </c>
      <c r="F96">
        <v>0</v>
      </c>
      <c r="G96">
        <v>0</v>
      </c>
      <c r="H96" s="1">
        <v>0</v>
      </c>
      <c r="I96" s="4">
        <v>0.33</v>
      </c>
      <c r="J96" s="4">
        <v>0</v>
      </c>
      <c r="K96" s="4">
        <v>0</v>
      </c>
      <c r="L96" s="4">
        <v>0</v>
      </c>
      <c r="M96" s="4">
        <v>0</v>
      </c>
      <c r="N96" s="1">
        <v>0</v>
      </c>
      <c r="O96" s="4">
        <v>0</v>
      </c>
      <c r="P96" s="4">
        <v>0</v>
      </c>
      <c r="Q96" s="1">
        <v>0</v>
      </c>
      <c r="R96" s="4">
        <v>1.33</v>
      </c>
      <c r="S96" s="1">
        <v>0</v>
      </c>
      <c r="T96" s="63">
        <f t="shared" si="3"/>
        <v>129.66000000000003</v>
      </c>
      <c r="U96">
        <v>4</v>
      </c>
      <c r="V96" s="63">
        <f t="shared" si="4"/>
        <v>133.66000000000003</v>
      </c>
    </row>
    <row r="97" spans="1:22">
      <c r="A97" s="11">
        <v>40391</v>
      </c>
      <c r="B97">
        <v>17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63">
        <f t="shared" si="3"/>
        <v>17</v>
      </c>
      <c r="U97">
        <v>0</v>
      </c>
      <c r="V97" s="63">
        <f t="shared" si="4"/>
        <v>17</v>
      </c>
    </row>
    <row r="98" spans="1:22">
      <c r="A98" s="11">
        <v>40392</v>
      </c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0</v>
      </c>
      <c r="J98" s="4">
        <v>0</v>
      </c>
      <c r="K98" s="4">
        <v>0</v>
      </c>
      <c r="L98" s="4">
        <v>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63">
        <f t="shared" si="3"/>
        <v>4</v>
      </c>
      <c r="U98">
        <v>1</v>
      </c>
      <c r="V98" s="63">
        <f t="shared" si="4"/>
        <v>5</v>
      </c>
    </row>
    <row r="99" spans="1:22">
      <c r="A99" s="11">
        <v>40393</v>
      </c>
      <c r="B99">
        <v>37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3">
        <f t="shared" si="3"/>
        <v>37</v>
      </c>
      <c r="U99">
        <v>1</v>
      </c>
      <c r="V99" s="63">
        <f t="shared" si="4"/>
        <v>38</v>
      </c>
    </row>
    <row r="100" spans="1:22">
      <c r="A100" s="11">
        <v>40394</v>
      </c>
      <c r="B100">
        <v>27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3"/>
        <v>27</v>
      </c>
      <c r="U100">
        <v>1</v>
      </c>
      <c r="V100" s="63">
        <f t="shared" si="4"/>
        <v>28</v>
      </c>
    </row>
    <row r="101" spans="1:22">
      <c r="A101" s="11">
        <v>40395</v>
      </c>
      <c r="B101">
        <v>23</v>
      </c>
      <c r="C101">
        <v>0</v>
      </c>
      <c r="D101">
        <v>0</v>
      </c>
      <c r="E101">
        <v>0</v>
      </c>
      <c r="F101">
        <v>0</v>
      </c>
      <c r="G101">
        <v>0</v>
      </c>
      <c r="H101" s="4">
        <v>0</v>
      </c>
      <c r="I101" s="4">
        <v>1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63">
        <f t="shared" si="3"/>
        <v>24</v>
      </c>
      <c r="U101">
        <v>0</v>
      </c>
      <c r="V101" s="63">
        <f t="shared" si="4"/>
        <v>24</v>
      </c>
    </row>
    <row r="102" spans="1:22">
      <c r="A102" s="11">
        <v>40396</v>
      </c>
      <c r="B102">
        <v>23</v>
      </c>
      <c r="C102">
        <v>0</v>
      </c>
      <c r="D102">
        <v>0</v>
      </c>
      <c r="E102">
        <v>0</v>
      </c>
      <c r="F102">
        <v>0</v>
      </c>
      <c r="G102">
        <v>0</v>
      </c>
      <c r="H102" s="4">
        <v>0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63">
        <f t="shared" si="3"/>
        <v>24</v>
      </c>
      <c r="U102">
        <v>0</v>
      </c>
      <c r="V102" s="63">
        <f t="shared" si="4"/>
        <v>24</v>
      </c>
    </row>
    <row r="103" spans="1:22">
      <c r="A103" s="11">
        <v>40397</v>
      </c>
      <c r="B103">
        <v>23</v>
      </c>
      <c r="C103">
        <v>0</v>
      </c>
      <c r="D103">
        <v>0</v>
      </c>
      <c r="E103">
        <v>0</v>
      </c>
      <c r="F103">
        <v>0</v>
      </c>
      <c r="G103">
        <v>0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63">
        <f t="shared" si="3"/>
        <v>24</v>
      </c>
      <c r="U103">
        <v>0</v>
      </c>
      <c r="V103" s="63">
        <f t="shared" si="4"/>
        <v>24</v>
      </c>
    </row>
    <row r="104" spans="1:22">
      <c r="A104" s="11">
        <v>40398</v>
      </c>
      <c r="B104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3"/>
        <v>5</v>
      </c>
      <c r="U104">
        <v>2</v>
      </c>
      <c r="V104" s="63">
        <f t="shared" si="4"/>
        <v>7</v>
      </c>
    </row>
    <row r="105" spans="1:22">
      <c r="A105" s="11">
        <v>40399</v>
      </c>
      <c r="B105">
        <v>12</v>
      </c>
      <c r="C105">
        <v>0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2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1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3"/>
        <v>15</v>
      </c>
      <c r="U105">
        <v>4</v>
      </c>
      <c r="V105" s="63">
        <f t="shared" si="4"/>
        <v>19</v>
      </c>
    </row>
    <row r="106" spans="1:22">
      <c r="A106" s="11">
        <v>40400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63">
        <f t="shared" si="3"/>
        <v>9</v>
      </c>
      <c r="U106">
        <v>5</v>
      </c>
      <c r="V106" s="63">
        <f t="shared" si="4"/>
        <v>14</v>
      </c>
    </row>
    <row r="107" spans="1:22">
      <c r="A107" s="11">
        <v>40401</v>
      </c>
      <c r="B107">
        <v>58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3">
        <f t="shared" si="3"/>
        <v>58</v>
      </c>
      <c r="U107">
        <v>5</v>
      </c>
      <c r="V107" s="63">
        <f t="shared" si="4"/>
        <v>63</v>
      </c>
    </row>
    <row r="108" spans="1:22">
      <c r="A108" s="11">
        <v>40402</v>
      </c>
      <c r="B108">
        <v>9.33</v>
      </c>
      <c r="C108">
        <v>0</v>
      </c>
      <c r="D108">
        <v>0</v>
      </c>
      <c r="E108">
        <v>0</v>
      </c>
      <c r="F108">
        <v>0</v>
      </c>
      <c r="G108">
        <v>0</v>
      </c>
      <c r="H108" s="1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1">
        <v>0</v>
      </c>
      <c r="O108" s="4">
        <v>0</v>
      </c>
      <c r="P108" s="4">
        <v>0</v>
      </c>
      <c r="Q108" s="1">
        <v>0</v>
      </c>
      <c r="R108" s="4">
        <v>0</v>
      </c>
      <c r="S108" s="1">
        <v>0</v>
      </c>
      <c r="T108" s="63">
        <f t="shared" si="3"/>
        <v>9.33</v>
      </c>
      <c r="U108">
        <v>0.33</v>
      </c>
      <c r="V108" s="63">
        <f t="shared" si="4"/>
        <v>9.66</v>
      </c>
    </row>
    <row r="109" spans="1:22">
      <c r="A109" s="11">
        <v>40403</v>
      </c>
      <c r="B109">
        <v>9.33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1">
        <v>0</v>
      </c>
      <c r="O109" s="4">
        <v>0</v>
      </c>
      <c r="P109" s="4">
        <v>0</v>
      </c>
      <c r="Q109" s="1">
        <v>0</v>
      </c>
      <c r="R109" s="4">
        <v>0</v>
      </c>
      <c r="S109" s="1">
        <v>0</v>
      </c>
      <c r="T109" s="63">
        <f t="shared" si="3"/>
        <v>9.33</v>
      </c>
      <c r="U109">
        <v>0.33</v>
      </c>
      <c r="V109" s="63">
        <f t="shared" si="4"/>
        <v>9.66</v>
      </c>
    </row>
    <row r="110" spans="1:22">
      <c r="A110" s="11">
        <v>40404</v>
      </c>
      <c r="B110">
        <v>9.33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1">
        <v>0</v>
      </c>
      <c r="O110" s="4">
        <v>0</v>
      </c>
      <c r="P110" s="4">
        <v>0</v>
      </c>
      <c r="Q110" s="1">
        <v>0</v>
      </c>
      <c r="R110" s="4">
        <v>0</v>
      </c>
      <c r="S110" s="1">
        <v>0</v>
      </c>
      <c r="T110" s="63">
        <f t="shared" si="3"/>
        <v>9.33</v>
      </c>
      <c r="U110">
        <v>0.33</v>
      </c>
      <c r="V110" s="63">
        <f t="shared" si="4"/>
        <v>9.66</v>
      </c>
    </row>
    <row r="111" spans="1:22">
      <c r="A111" s="11">
        <v>40405</v>
      </c>
      <c r="B111">
        <v>36</v>
      </c>
      <c r="C111">
        <v>0</v>
      </c>
      <c r="D111">
        <v>0</v>
      </c>
      <c r="E111">
        <v>0</v>
      </c>
      <c r="F111">
        <v>0</v>
      </c>
      <c r="G111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63">
        <f t="shared" si="3"/>
        <v>37</v>
      </c>
      <c r="U111">
        <v>0</v>
      </c>
      <c r="V111" s="63">
        <f t="shared" si="4"/>
        <v>37</v>
      </c>
    </row>
    <row r="112" spans="1:22">
      <c r="A112" s="11">
        <v>40406</v>
      </c>
      <c r="B112">
        <v>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>SUM(C112:S112)</f>
        <v>0</v>
      </c>
      <c r="U112">
        <v>0</v>
      </c>
      <c r="V112" s="63">
        <f t="shared" si="4"/>
        <v>0</v>
      </c>
    </row>
    <row r="113" spans="1:22">
      <c r="A113" s="11">
        <v>40407</v>
      </c>
      <c r="B113">
        <v>30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3"/>
        <v>30</v>
      </c>
      <c r="U113">
        <v>1</v>
      </c>
      <c r="V113" s="63">
        <f t="shared" si="4"/>
        <v>31</v>
      </c>
    </row>
    <row r="114" spans="1:22">
      <c r="A114" s="11">
        <v>40408</v>
      </c>
      <c r="B114" t="s">
        <v>31</v>
      </c>
      <c r="C114" t="s">
        <v>31</v>
      </c>
      <c r="D114" t="s">
        <v>31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 s="63">
        <f t="shared" si="3"/>
        <v>0</v>
      </c>
      <c r="U114">
        <v>0</v>
      </c>
      <c r="V114" s="63">
        <f t="shared" si="4"/>
        <v>0</v>
      </c>
    </row>
    <row r="115" spans="1:22">
      <c r="A115" s="11">
        <v>40409</v>
      </c>
      <c r="B115">
        <v>14</v>
      </c>
      <c r="C115">
        <v>0</v>
      </c>
      <c r="D115">
        <v>0</v>
      </c>
      <c r="E115">
        <v>0</v>
      </c>
      <c r="F115">
        <v>0</v>
      </c>
      <c r="G115">
        <v>0</v>
      </c>
      <c r="H115" s="1">
        <v>0</v>
      </c>
      <c r="I115" s="4">
        <v>0.33</v>
      </c>
      <c r="J115" s="4">
        <v>0</v>
      </c>
      <c r="K115" s="4">
        <v>0</v>
      </c>
      <c r="L115" s="4">
        <v>0</v>
      </c>
      <c r="M115" s="4">
        <v>0</v>
      </c>
      <c r="N115" s="1">
        <v>0</v>
      </c>
      <c r="O115" s="4">
        <v>0.67</v>
      </c>
      <c r="P115" s="4">
        <v>0</v>
      </c>
      <c r="Q115" s="1">
        <v>0</v>
      </c>
      <c r="R115" s="4">
        <v>0</v>
      </c>
      <c r="S115" s="1">
        <v>0</v>
      </c>
      <c r="T115" s="63">
        <f t="shared" si="3"/>
        <v>15</v>
      </c>
      <c r="U115">
        <v>0.67</v>
      </c>
      <c r="V115" s="63">
        <f t="shared" si="4"/>
        <v>15.67</v>
      </c>
    </row>
    <row r="116" spans="1:22">
      <c r="A116" s="11">
        <v>40410</v>
      </c>
      <c r="B116">
        <v>14</v>
      </c>
      <c r="C116">
        <v>0</v>
      </c>
      <c r="D116">
        <v>0</v>
      </c>
      <c r="E116">
        <v>0</v>
      </c>
      <c r="F116">
        <v>0</v>
      </c>
      <c r="G116">
        <v>0</v>
      </c>
      <c r="H116" s="1">
        <v>0</v>
      </c>
      <c r="I116" s="4">
        <v>0.33</v>
      </c>
      <c r="J116" s="4">
        <v>0</v>
      </c>
      <c r="K116" s="4">
        <v>0</v>
      </c>
      <c r="L116" s="4">
        <v>0</v>
      </c>
      <c r="M116" s="4">
        <v>0</v>
      </c>
      <c r="N116" s="1">
        <v>0</v>
      </c>
      <c r="O116" s="4">
        <v>0.67</v>
      </c>
      <c r="P116" s="4">
        <v>0</v>
      </c>
      <c r="Q116" s="1">
        <v>0</v>
      </c>
      <c r="R116" s="4">
        <v>0</v>
      </c>
      <c r="S116" s="1">
        <v>0</v>
      </c>
      <c r="T116" s="63">
        <f t="shared" si="3"/>
        <v>15</v>
      </c>
      <c r="U116">
        <v>0.67</v>
      </c>
      <c r="V116" s="63">
        <f t="shared" si="4"/>
        <v>15.67</v>
      </c>
    </row>
    <row r="117" spans="1:22">
      <c r="A117" s="11">
        <v>40411</v>
      </c>
      <c r="B117">
        <v>14</v>
      </c>
      <c r="C117">
        <v>0</v>
      </c>
      <c r="D117">
        <v>0</v>
      </c>
      <c r="E117">
        <v>0</v>
      </c>
      <c r="F117">
        <v>0</v>
      </c>
      <c r="G117">
        <v>0</v>
      </c>
      <c r="H117" s="1">
        <v>0</v>
      </c>
      <c r="I117" s="4">
        <v>0.33</v>
      </c>
      <c r="J117" s="4">
        <v>0</v>
      </c>
      <c r="K117" s="4">
        <v>0</v>
      </c>
      <c r="L117" s="4">
        <v>0</v>
      </c>
      <c r="M117" s="4">
        <v>0</v>
      </c>
      <c r="N117" s="1">
        <v>0</v>
      </c>
      <c r="O117" s="4">
        <v>0.67</v>
      </c>
      <c r="P117" s="4">
        <v>0</v>
      </c>
      <c r="Q117" s="1">
        <v>0</v>
      </c>
      <c r="R117" s="4">
        <v>0</v>
      </c>
      <c r="S117" s="1">
        <v>0</v>
      </c>
      <c r="T117" s="63">
        <f t="shared" si="3"/>
        <v>15</v>
      </c>
      <c r="U117">
        <v>0.67</v>
      </c>
      <c r="V117" s="63">
        <f t="shared" si="4"/>
        <v>15.67</v>
      </c>
    </row>
    <row r="118" spans="1:22">
      <c r="A118" s="11">
        <v>40412</v>
      </c>
      <c r="B118">
        <v>24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63">
        <f t="shared" si="3"/>
        <v>25</v>
      </c>
      <c r="U118">
        <v>0</v>
      </c>
      <c r="V118" s="63">
        <f t="shared" si="4"/>
        <v>25</v>
      </c>
    </row>
    <row r="119" spans="1:22">
      <c r="A119" s="11">
        <v>40413</v>
      </c>
      <c r="B119">
        <v>15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 s="4">
        <v>2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4</v>
      </c>
      <c r="P119" s="4">
        <v>0</v>
      </c>
      <c r="Q119" s="4">
        <v>0</v>
      </c>
      <c r="R119" s="4">
        <v>0</v>
      </c>
      <c r="S119" s="4">
        <v>0</v>
      </c>
      <c r="T119" s="63">
        <f t="shared" si="3"/>
        <v>22</v>
      </c>
      <c r="U119">
        <v>0</v>
      </c>
      <c r="V119" s="63">
        <f t="shared" si="4"/>
        <v>22</v>
      </c>
    </row>
    <row r="120" spans="1:22">
      <c r="A120" s="11">
        <v>40414</v>
      </c>
      <c r="B120">
        <v>33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4">
        <v>3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6</v>
      </c>
      <c r="P120" s="4">
        <v>0</v>
      </c>
      <c r="Q120" s="4">
        <v>0</v>
      </c>
      <c r="R120" s="4">
        <v>0</v>
      </c>
      <c r="S120" s="4">
        <v>0</v>
      </c>
      <c r="T120" s="63">
        <f t="shared" si="3"/>
        <v>43</v>
      </c>
      <c r="U120">
        <v>3</v>
      </c>
      <c r="V120" s="63">
        <f t="shared" si="4"/>
        <v>46</v>
      </c>
    </row>
    <row r="121" spans="1:22">
      <c r="A121" s="11">
        <v>40415</v>
      </c>
      <c r="B121">
        <v>34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1</v>
      </c>
      <c r="P121" s="4">
        <v>0</v>
      </c>
      <c r="Q121" s="4">
        <v>0</v>
      </c>
      <c r="R121" s="4">
        <v>0</v>
      </c>
      <c r="S121" s="4">
        <v>0</v>
      </c>
      <c r="T121" s="63">
        <f t="shared" si="3"/>
        <v>35</v>
      </c>
      <c r="U121">
        <v>3</v>
      </c>
      <c r="V121" s="63">
        <f t="shared" si="4"/>
        <v>38</v>
      </c>
    </row>
    <row r="122" spans="1:22">
      <c r="A122" s="11">
        <v>40416</v>
      </c>
      <c r="B122">
        <v>12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4">
        <v>0.33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2.66</v>
      </c>
      <c r="P122" s="4">
        <v>0</v>
      </c>
      <c r="Q122" s="4">
        <v>0</v>
      </c>
      <c r="R122" s="4">
        <v>0</v>
      </c>
      <c r="S122" s="4">
        <v>0</v>
      </c>
      <c r="T122" s="63">
        <f t="shared" si="3"/>
        <v>14.99</v>
      </c>
      <c r="U122">
        <v>1.33</v>
      </c>
      <c r="V122" s="63">
        <f t="shared" si="4"/>
        <v>16.32</v>
      </c>
    </row>
    <row r="123" spans="1:22">
      <c r="A123" s="11">
        <v>40417</v>
      </c>
      <c r="B123">
        <v>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4">
        <v>0.33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2.66</v>
      </c>
      <c r="P123" s="4">
        <v>0</v>
      </c>
      <c r="Q123" s="4">
        <v>0</v>
      </c>
      <c r="R123" s="4">
        <v>0</v>
      </c>
      <c r="S123" s="4">
        <v>0</v>
      </c>
      <c r="T123" s="63">
        <f t="shared" si="3"/>
        <v>14.99</v>
      </c>
      <c r="U123">
        <v>1.33</v>
      </c>
      <c r="V123" s="63">
        <f t="shared" si="4"/>
        <v>16.32</v>
      </c>
    </row>
    <row r="124" spans="1:22">
      <c r="A124" s="11">
        <v>40418</v>
      </c>
      <c r="B124">
        <v>12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4">
        <v>0.33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2.66</v>
      </c>
      <c r="P124" s="4">
        <v>0</v>
      </c>
      <c r="Q124" s="4">
        <v>0</v>
      </c>
      <c r="R124" s="4">
        <v>0</v>
      </c>
      <c r="S124" s="4">
        <v>0</v>
      </c>
      <c r="T124" s="63">
        <f t="shared" si="3"/>
        <v>14.99</v>
      </c>
      <c r="U124">
        <v>1.33</v>
      </c>
      <c r="V124" s="63">
        <f t="shared" si="4"/>
        <v>16.32</v>
      </c>
    </row>
    <row r="125" spans="1:22">
      <c r="A125" s="11">
        <v>40419</v>
      </c>
      <c r="B125">
        <v>16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4">
        <v>0</v>
      </c>
      <c r="T125" s="63">
        <f t="shared" si="3"/>
        <v>17</v>
      </c>
      <c r="U125">
        <v>0</v>
      </c>
      <c r="V125" s="63">
        <f t="shared" si="4"/>
        <v>17</v>
      </c>
    </row>
    <row r="126" spans="1:22">
      <c r="A126" s="11">
        <v>40420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0</v>
      </c>
      <c r="S126" s="4">
        <v>0</v>
      </c>
      <c r="T126" s="63">
        <f t="shared" si="3"/>
        <v>2</v>
      </c>
      <c r="U126">
        <v>0</v>
      </c>
      <c r="V126" s="63">
        <f t="shared" si="4"/>
        <v>2</v>
      </c>
    </row>
    <row r="127" spans="1:22">
      <c r="A127" s="11">
        <v>40421</v>
      </c>
      <c r="B127">
        <v>17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</v>
      </c>
      <c r="T127" s="63">
        <f t="shared" si="3"/>
        <v>18</v>
      </c>
      <c r="U127">
        <v>1</v>
      </c>
      <c r="V127" s="63">
        <f t="shared" si="4"/>
        <v>19</v>
      </c>
    </row>
    <row r="128" spans="1:22">
      <c r="A128" s="11">
        <v>40422</v>
      </c>
      <c r="B128">
        <v>18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0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1">
        <v>0</v>
      </c>
      <c r="O128" s="4">
        <v>6</v>
      </c>
      <c r="P128" s="4">
        <v>0</v>
      </c>
      <c r="Q128" s="1">
        <v>0</v>
      </c>
      <c r="R128" s="4">
        <v>0</v>
      </c>
      <c r="S128" s="1">
        <v>0</v>
      </c>
      <c r="T128" s="63">
        <f t="shared" si="3"/>
        <v>25</v>
      </c>
      <c r="U128">
        <v>3</v>
      </c>
      <c r="V128" s="63">
        <f t="shared" si="4"/>
        <v>28</v>
      </c>
    </row>
    <row r="129" spans="1:22">
      <c r="A129" s="11">
        <v>40423</v>
      </c>
      <c r="B129">
        <v>1.75</v>
      </c>
      <c r="C129">
        <v>0</v>
      </c>
      <c r="D129">
        <v>0</v>
      </c>
      <c r="E129">
        <v>0</v>
      </c>
      <c r="F129">
        <v>0</v>
      </c>
      <c r="G129">
        <v>0</v>
      </c>
      <c r="H129" s="1">
        <v>0</v>
      </c>
      <c r="I129" s="4">
        <v>0.25</v>
      </c>
      <c r="J129" s="4">
        <v>0</v>
      </c>
      <c r="K129" s="4">
        <v>0</v>
      </c>
      <c r="L129" s="4">
        <v>0</v>
      </c>
      <c r="M129" s="4">
        <v>0</v>
      </c>
      <c r="N129" s="1">
        <v>0</v>
      </c>
      <c r="O129" s="4">
        <v>2</v>
      </c>
      <c r="P129" s="4">
        <v>0</v>
      </c>
      <c r="Q129" s="1">
        <v>0</v>
      </c>
      <c r="R129" s="4">
        <v>0</v>
      </c>
      <c r="S129" s="1">
        <v>0</v>
      </c>
      <c r="T129" s="63">
        <f t="shared" si="3"/>
        <v>4</v>
      </c>
      <c r="U129">
        <v>0.5</v>
      </c>
      <c r="V129" s="63">
        <f t="shared" si="4"/>
        <v>4.5</v>
      </c>
    </row>
    <row r="130" spans="1:22">
      <c r="A130" s="11">
        <v>40424</v>
      </c>
      <c r="B130">
        <v>1.75</v>
      </c>
      <c r="C130">
        <v>0</v>
      </c>
      <c r="D130">
        <v>0</v>
      </c>
      <c r="E130">
        <v>0</v>
      </c>
      <c r="F130">
        <v>0</v>
      </c>
      <c r="G130">
        <v>0</v>
      </c>
      <c r="H130" s="1">
        <v>0</v>
      </c>
      <c r="I130" s="4">
        <v>0.25</v>
      </c>
      <c r="J130" s="4">
        <v>0</v>
      </c>
      <c r="K130" s="4">
        <v>0</v>
      </c>
      <c r="L130" s="4">
        <v>0</v>
      </c>
      <c r="M130" s="4">
        <v>0</v>
      </c>
      <c r="N130" s="1">
        <v>0</v>
      </c>
      <c r="O130" s="4">
        <v>2</v>
      </c>
      <c r="P130" s="4">
        <v>0</v>
      </c>
      <c r="Q130" s="1">
        <v>0</v>
      </c>
      <c r="R130" s="4">
        <v>0</v>
      </c>
      <c r="S130" s="1">
        <v>0</v>
      </c>
      <c r="T130" s="63">
        <f t="shared" si="3"/>
        <v>4</v>
      </c>
      <c r="U130">
        <v>0.5</v>
      </c>
      <c r="V130" s="63">
        <f t="shared" si="4"/>
        <v>4.5</v>
      </c>
    </row>
    <row r="131" spans="1:22">
      <c r="A131" s="11">
        <v>40425</v>
      </c>
      <c r="B131">
        <v>1.75</v>
      </c>
      <c r="C131">
        <v>0</v>
      </c>
      <c r="D131">
        <v>0</v>
      </c>
      <c r="E131">
        <v>0</v>
      </c>
      <c r="F131">
        <v>0</v>
      </c>
      <c r="G131">
        <v>0</v>
      </c>
      <c r="H131" s="1">
        <v>0</v>
      </c>
      <c r="I131" s="4">
        <v>0.25</v>
      </c>
      <c r="J131" s="4">
        <v>0</v>
      </c>
      <c r="K131" s="4">
        <v>0</v>
      </c>
      <c r="L131" s="4">
        <v>0</v>
      </c>
      <c r="M131" s="4">
        <v>0</v>
      </c>
      <c r="N131" s="1">
        <v>0</v>
      </c>
      <c r="O131" s="4">
        <v>2</v>
      </c>
      <c r="P131" s="4">
        <v>0</v>
      </c>
      <c r="Q131" s="1">
        <v>0</v>
      </c>
      <c r="R131" s="4">
        <v>0</v>
      </c>
      <c r="S131" s="1">
        <v>0</v>
      </c>
      <c r="T131" s="63">
        <f t="shared" si="3"/>
        <v>4</v>
      </c>
      <c r="U131">
        <v>0.5</v>
      </c>
      <c r="V131" s="63">
        <f t="shared" si="4"/>
        <v>4.5</v>
      </c>
    </row>
    <row r="132" spans="1:22">
      <c r="A132" s="11">
        <v>40426</v>
      </c>
      <c r="B132">
        <v>1.75</v>
      </c>
      <c r="C132">
        <v>0</v>
      </c>
      <c r="D132">
        <v>0</v>
      </c>
      <c r="E132">
        <v>0</v>
      </c>
      <c r="F132">
        <v>0</v>
      </c>
      <c r="G132">
        <v>0</v>
      </c>
      <c r="H132" s="1">
        <v>0</v>
      </c>
      <c r="I132" s="4">
        <v>0.25</v>
      </c>
      <c r="J132" s="4">
        <v>0</v>
      </c>
      <c r="K132" s="4">
        <v>0</v>
      </c>
      <c r="L132" s="4">
        <v>0</v>
      </c>
      <c r="M132" s="4">
        <v>0</v>
      </c>
      <c r="N132" s="1">
        <v>0</v>
      </c>
      <c r="O132" s="4">
        <v>2</v>
      </c>
      <c r="P132" s="4">
        <v>0</v>
      </c>
      <c r="Q132" s="1">
        <v>0</v>
      </c>
      <c r="R132" s="4">
        <v>0</v>
      </c>
      <c r="S132" s="1">
        <v>0</v>
      </c>
      <c r="T132" s="63">
        <f t="shared" si="3"/>
        <v>4</v>
      </c>
      <c r="U132">
        <v>0.5</v>
      </c>
      <c r="V132" s="63">
        <f t="shared" si="4"/>
        <v>4.5</v>
      </c>
    </row>
    <row r="133" spans="1:22">
      <c r="A133" s="11">
        <v>40427</v>
      </c>
      <c r="B133">
        <v>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63">
        <f t="shared" si="3"/>
        <v>3</v>
      </c>
      <c r="U133">
        <v>2</v>
      </c>
      <c r="V133" s="63">
        <f t="shared" si="4"/>
        <v>5</v>
      </c>
    </row>
    <row r="134" spans="1:22">
      <c r="A134" s="11">
        <v>40428</v>
      </c>
      <c r="B134">
        <v>6</v>
      </c>
      <c r="C134">
        <v>0</v>
      </c>
      <c r="D134">
        <v>0</v>
      </c>
      <c r="E134">
        <v>0</v>
      </c>
      <c r="F134">
        <v>0</v>
      </c>
      <c r="G13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12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63">
        <f t="shared" si="3"/>
        <v>6</v>
      </c>
      <c r="U134">
        <v>1</v>
      </c>
      <c r="V134" s="63">
        <f t="shared" si="4"/>
        <v>7</v>
      </c>
    </row>
    <row r="135" spans="1:22">
      <c r="A135" s="11">
        <v>40429</v>
      </c>
      <c r="B135">
        <v>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3">
        <f t="shared" si="3"/>
        <v>6</v>
      </c>
      <c r="U135">
        <v>0</v>
      </c>
      <c r="V135" s="63">
        <f t="shared" si="4"/>
        <v>6</v>
      </c>
    </row>
    <row r="136" spans="1:22">
      <c r="A136" s="11">
        <v>40430</v>
      </c>
      <c r="B136">
        <v>8.67</v>
      </c>
      <c r="C136">
        <v>0</v>
      </c>
      <c r="D136">
        <v>0</v>
      </c>
      <c r="E136">
        <v>0</v>
      </c>
      <c r="F136">
        <v>0</v>
      </c>
      <c r="G136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12">
        <v>0</v>
      </c>
      <c r="O136" s="4">
        <v>0.67</v>
      </c>
      <c r="P136" s="4">
        <v>0</v>
      </c>
      <c r="Q136" s="4">
        <v>0</v>
      </c>
      <c r="R136" s="4">
        <v>0</v>
      </c>
      <c r="S136" s="4">
        <v>0</v>
      </c>
      <c r="T136" s="63">
        <f t="shared" si="3"/>
        <v>9.34</v>
      </c>
      <c r="U136">
        <v>0.33</v>
      </c>
      <c r="V136" s="63">
        <f t="shared" si="4"/>
        <v>9.67</v>
      </c>
    </row>
    <row r="137" spans="1:22">
      <c r="A137" s="11">
        <v>40431</v>
      </c>
      <c r="B137">
        <v>8.67</v>
      </c>
      <c r="C137">
        <v>0</v>
      </c>
      <c r="D137">
        <v>0</v>
      </c>
      <c r="E137">
        <v>0</v>
      </c>
      <c r="F137">
        <v>0</v>
      </c>
      <c r="G137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12">
        <v>0</v>
      </c>
      <c r="O137" s="4">
        <v>0.67</v>
      </c>
      <c r="P137" s="4">
        <v>0</v>
      </c>
      <c r="Q137" s="4">
        <v>0</v>
      </c>
      <c r="R137" s="4">
        <v>0</v>
      </c>
      <c r="S137" s="4">
        <v>0</v>
      </c>
      <c r="T137" s="63">
        <f t="shared" ref="T137:T151" si="5">SUM(B137:S137)</f>
        <v>9.34</v>
      </c>
      <c r="U137">
        <v>0.33</v>
      </c>
      <c r="V137" s="63">
        <f t="shared" si="4"/>
        <v>9.67</v>
      </c>
    </row>
    <row r="138" spans="1:22">
      <c r="A138" s="11">
        <v>40432</v>
      </c>
      <c r="B138">
        <v>8.67</v>
      </c>
      <c r="C138">
        <v>0</v>
      </c>
      <c r="D138">
        <v>0</v>
      </c>
      <c r="E138">
        <v>0</v>
      </c>
      <c r="F138">
        <v>0</v>
      </c>
      <c r="G138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12">
        <v>0</v>
      </c>
      <c r="O138" s="4">
        <v>0.67</v>
      </c>
      <c r="P138" s="4">
        <v>0</v>
      </c>
      <c r="Q138" s="4">
        <v>0</v>
      </c>
      <c r="R138" s="4">
        <v>0</v>
      </c>
      <c r="S138" s="4">
        <v>0</v>
      </c>
      <c r="T138" s="63">
        <f t="shared" si="5"/>
        <v>9.34</v>
      </c>
      <c r="U138">
        <v>0.33</v>
      </c>
      <c r="V138" s="63">
        <f t="shared" si="4"/>
        <v>9.67</v>
      </c>
    </row>
    <row r="139" spans="1:22">
      <c r="A139" s="11">
        <v>40433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12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63">
        <f t="shared" si="5"/>
        <v>0</v>
      </c>
      <c r="U139">
        <v>0</v>
      </c>
      <c r="V139" s="63">
        <f t="shared" si="4"/>
        <v>0</v>
      </c>
    </row>
    <row r="140" spans="1:22">
      <c r="A140" s="11">
        <v>40434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5"/>
        <v>0</v>
      </c>
      <c r="U140">
        <v>0</v>
      </c>
      <c r="V140" s="63">
        <f t="shared" si="4"/>
        <v>0</v>
      </c>
    </row>
    <row r="141" spans="1:22">
      <c r="A141" s="11">
        <v>40435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3">
        <f t="shared" si="5"/>
        <v>0</v>
      </c>
      <c r="U141">
        <v>0</v>
      </c>
      <c r="V141" s="63">
        <f t="shared" si="4"/>
        <v>0</v>
      </c>
    </row>
    <row r="142" spans="1:22">
      <c r="A142" s="11">
        <v>40436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3">
        <f t="shared" si="5"/>
        <v>0</v>
      </c>
      <c r="U142">
        <v>0</v>
      </c>
      <c r="V142" s="63">
        <f t="shared" ref="V142:V152" si="6">SUM(T142:U142)</f>
        <v>0</v>
      </c>
    </row>
    <row r="143" spans="1:22">
      <c r="A143" s="11">
        <v>40437</v>
      </c>
      <c r="H143" s="4"/>
      <c r="I143" s="4"/>
      <c r="J143" s="4"/>
      <c r="K143" s="4"/>
      <c r="L143" s="4"/>
      <c r="M143" s="4"/>
      <c r="N143" s="12"/>
      <c r="O143" s="4"/>
      <c r="P143" s="4"/>
      <c r="Q143" s="4"/>
      <c r="R143" s="4"/>
      <c r="S143" s="4"/>
      <c r="T143" s="63">
        <f t="shared" si="5"/>
        <v>0</v>
      </c>
      <c r="U143">
        <v>0</v>
      </c>
      <c r="V143" s="63">
        <f t="shared" si="6"/>
        <v>0</v>
      </c>
    </row>
    <row r="144" spans="1:22">
      <c r="A144" s="11">
        <v>40438</v>
      </c>
      <c r="H144" s="4"/>
      <c r="I144" s="4"/>
      <c r="J144" s="4"/>
      <c r="K144" s="4"/>
      <c r="L144" s="4"/>
      <c r="M144" s="4"/>
      <c r="N144" s="12"/>
      <c r="O144" s="4"/>
      <c r="P144" s="4"/>
      <c r="Q144" s="4"/>
      <c r="R144" s="4"/>
      <c r="S144" s="4"/>
      <c r="T144" s="63">
        <f t="shared" si="5"/>
        <v>0</v>
      </c>
      <c r="U144">
        <v>0</v>
      </c>
      <c r="V144" s="63">
        <f t="shared" si="6"/>
        <v>0</v>
      </c>
    </row>
    <row r="145" spans="1:22">
      <c r="A145" s="11">
        <v>40439</v>
      </c>
      <c r="H145" s="4"/>
      <c r="I145" s="4"/>
      <c r="J145" s="4"/>
      <c r="K145" s="4"/>
      <c r="L145" s="4"/>
      <c r="M145" s="4"/>
      <c r="N145" s="12"/>
      <c r="O145" s="4"/>
      <c r="P145" s="4"/>
      <c r="Q145" s="4"/>
      <c r="R145" s="4"/>
      <c r="S145" s="4"/>
      <c r="T145" s="63">
        <f t="shared" si="5"/>
        <v>0</v>
      </c>
      <c r="U145">
        <v>0</v>
      </c>
      <c r="V145" s="63">
        <f t="shared" si="6"/>
        <v>0</v>
      </c>
    </row>
    <row r="146" spans="1:22">
      <c r="A146" s="11">
        <v>40440</v>
      </c>
      <c r="H146" s="4"/>
      <c r="I146" s="4"/>
      <c r="J146" s="4"/>
      <c r="K146" s="4"/>
      <c r="L146" s="4"/>
      <c r="M146" s="4"/>
      <c r="N146" s="12"/>
      <c r="O146" s="4"/>
      <c r="P146" s="4"/>
      <c r="Q146" s="4"/>
      <c r="R146" s="4"/>
      <c r="S146" s="4"/>
      <c r="T146" s="63">
        <f t="shared" si="5"/>
        <v>0</v>
      </c>
      <c r="U146">
        <v>0</v>
      </c>
      <c r="V146" s="63">
        <f t="shared" si="6"/>
        <v>0</v>
      </c>
    </row>
    <row r="147" spans="1:22">
      <c r="A147" s="11">
        <v>40441</v>
      </c>
      <c r="H147" s="4"/>
      <c r="I147" s="4"/>
      <c r="J147" s="4"/>
      <c r="K147" s="4"/>
      <c r="L147" s="4"/>
      <c r="M147" s="4"/>
      <c r="N147" s="12"/>
      <c r="O147" s="4"/>
      <c r="P147" s="4"/>
      <c r="Q147" s="4"/>
      <c r="R147" s="4"/>
      <c r="S147" s="4"/>
      <c r="T147" s="63">
        <f t="shared" si="5"/>
        <v>0</v>
      </c>
      <c r="U147">
        <v>0</v>
      </c>
      <c r="V147" s="63">
        <f t="shared" si="6"/>
        <v>0</v>
      </c>
    </row>
    <row r="148" spans="1:22">
      <c r="A148" s="11">
        <v>40442</v>
      </c>
      <c r="H148" s="4"/>
      <c r="I148" s="4"/>
      <c r="J148" s="4"/>
      <c r="K148" s="4"/>
      <c r="L148" s="4"/>
      <c r="M148" s="4"/>
      <c r="N148" s="12"/>
      <c r="O148" s="4"/>
      <c r="P148" s="4"/>
      <c r="Q148" s="4"/>
      <c r="R148" s="4"/>
      <c r="S148" s="4"/>
      <c r="T148" s="63">
        <f t="shared" si="5"/>
        <v>0</v>
      </c>
      <c r="U148">
        <v>0</v>
      </c>
      <c r="V148" s="63">
        <f t="shared" si="6"/>
        <v>0</v>
      </c>
    </row>
    <row r="149" spans="1:22">
      <c r="A149" s="11">
        <v>40443</v>
      </c>
      <c r="H149" s="4"/>
      <c r="I149" s="4"/>
      <c r="J149" s="4"/>
      <c r="K149" s="4"/>
      <c r="L149" s="4"/>
      <c r="M149" s="4"/>
      <c r="N149" s="12"/>
      <c r="O149" s="4"/>
      <c r="P149" s="4"/>
      <c r="Q149" s="4"/>
      <c r="R149" s="4"/>
      <c r="S149" s="4"/>
      <c r="T149" s="63">
        <f t="shared" si="5"/>
        <v>0</v>
      </c>
      <c r="U149">
        <v>0</v>
      </c>
      <c r="V149" s="63">
        <f t="shared" si="6"/>
        <v>0</v>
      </c>
    </row>
    <row r="150" spans="1:22">
      <c r="A150" s="11">
        <v>40444</v>
      </c>
      <c r="H150" s="4"/>
      <c r="I150" s="4"/>
      <c r="J150" s="4"/>
      <c r="K150" s="4"/>
      <c r="L150" s="4"/>
      <c r="M150" s="4"/>
      <c r="N150" s="12"/>
      <c r="O150" s="4"/>
      <c r="P150" s="4"/>
      <c r="Q150" s="4"/>
      <c r="R150" s="4"/>
      <c r="S150" s="4"/>
      <c r="T150" s="63">
        <f t="shared" si="5"/>
        <v>0</v>
      </c>
      <c r="U150">
        <v>0</v>
      </c>
      <c r="V150" s="63">
        <f t="shared" si="6"/>
        <v>0</v>
      </c>
    </row>
    <row r="151" spans="1:22">
      <c r="A151" s="11">
        <v>40445</v>
      </c>
      <c r="H151" s="4"/>
      <c r="I151" s="4"/>
      <c r="J151" s="4"/>
      <c r="K151" s="4"/>
      <c r="L151" s="4"/>
      <c r="M151" s="4"/>
      <c r="N151" s="12"/>
      <c r="O151" s="4"/>
      <c r="P151" s="4"/>
      <c r="Q151" s="4"/>
      <c r="R151" s="4"/>
      <c r="S151" s="4"/>
      <c r="T151" s="63">
        <f t="shared" si="5"/>
        <v>0</v>
      </c>
      <c r="U151">
        <v>0</v>
      </c>
      <c r="V151" s="63">
        <f t="shared" si="6"/>
        <v>0</v>
      </c>
    </row>
    <row r="152" spans="1:22">
      <c r="A152" s="11">
        <v>40446</v>
      </c>
      <c r="H152" s="4"/>
      <c r="I152" s="4"/>
      <c r="J152" s="4"/>
      <c r="K152" s="4"/>
      <c r="L152" s="4"/>
      <c r="M152" s="4"/>
      <c r="N152" s="12"/>
      <c r="O152" s="4"/>
      <c r="P152" s="4"/>
      <c r="Q152" s="4"/>
      <c r="R152" s="4"/>
      <c r="S152" s="4"/>
      <c r="T152" s="63">
        <f t="shared" ref="T152" si="7">SUM(B152:S152)</f>
        <v>0</v>
      </c>
      <c r="U152">
        <v>0</v>
      </c>
      <c r="V152" s="63">
        <f t="shared" si="6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SUM(B9:B133)</f>
        <v>6431.98</v>
      </c>
      <c r="C155">
        <f t="shared" ref="C155:U155" si="8">SUM(C9:C133)</f>
        <v>46.989999999999995</v>
      </c>
      <c r="D155">
        <f t="shared" si="8"/>
        <v>1</v>
      </c>
      <c r="E155">
        <f t="shared" si="8"/>
        <v>5</v>
      </c>
      <c r="F155">
        <f t="shared" si="8"/>
        <v>11.97</v>
      </c>
      <c r="G155">
        <f t="shared" si="8"/>
        <v>8</v>
      </c>
      <c r="H155">
        <f t="shared" si="8"/>
        <v>0</v>
      </c>
      <c r="I155">
        <f t="shared" si="8"/>
        <v>60.969999999999985</v>
      </c>
      <c r="J155">
        <f t="shared" si="8"/>
        <v>12</v>
      </c>
      <c r="K155">
        <f t="shared" si="8"/>
        <v>0</v>
      </c>
      <c r="L155">
        <f t="shared" si="8"/>
        <v>178.01000000000002</v>
      </c>
      <c r="M155">
        <f t="shared" si="8"/>
        <v>12</v>
      </c>
      <c r="N155">
        <f t="shared" si="8"/>
        <v>0</v>
      </c>
      <c r="O155">
        <f t="shared" si="8"/>
        <v>136.99</v>
      </c>
      <c r="P155">
        <f t="shared" si="8"/>
        <v>0</v>
      </c>
      <c r="Q155">
        <f t="shared" si="8"/>
        <v>0</v>
      </c>
      <c r="R155">
        <f t="shared" si="8"/>
        <v>151.00000000000003</v>
      </c>
      <c r="S155">
        <f t="shared" si="8"/>
        <v>2</v>
      </c>
      <c r="T155">
        <f t="shared" si="8"/>
        <v>8527.909999999998</v>
      </c>
      <c r="U155">
        <f t="shared" si="8"/>
        <v>981.99000000000024</v>
      </c>
      <c r="V155">
        <v>467.97</v>
      </c>
    </row>
  </sheetData>
  <mergeCells count="16">
    <mergeCell ref="B7:H7"/>
    <mergeCell ref="A1:C1"/>
    <mergeCell ref="A2:C2"/>
    <mergeCell ref="A3:C3"/>
    <mergeCell ref="A4:D4"/>
    <mergeCell ref="A5:C5"/>
    <mergeCell ref="B153:H153"/>
    <mergeCell ref="I153:N153"/>
    <mergeCell ref="O153:Q153"/>
    <mergeCell ref="R153:S153"/>
    <mergeCell ref="T153:T154"/>
    <mergeCell ref="I7:N7"/>
    <mergeCell ref="O7:Q7"/>
    <mergeCell ref="R7:S7"/>
    <mergeCell ref="T7:T8"/>
    <mergeCell ref="V7:V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AB165"/>
  <sheetViews>
    <sheetView zoomScale="70" zoomScaleNormal="70" workbookViewId="0">
      <pane ySplit="8" topLeftCell="A105" activePane="bottomLeft" state="frozen"/>
      <selection pane="bottomLeft" activeCell="B140" sqref="B140:S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156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157</v>
      </c>
      <c r="B3" s="73"/>
      <c r="C3" s="73"/>
      <c r="E3" s="66" t="s">
        <v>158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159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160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6"/>
      <c r="T9" s="51">
        <f t="shared" ref="T9:T72" si="0">SUM(B9:S9)</f>
        <v>0</v>
      </c>
      <c r="U9">
        <v>0</v>
      </c>
      <c r="V9" s="63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6"/>
      <c r="T10" s="51">
        <f t="shared" si="0"/>
        <v>0</v>
      </c>
      <c r="U10">
        <v>0</v>
      </c>
      <c r="V10" s="63">
        <f t="shared" ref="V10:V73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6"/>
      <c r="T11" s="51">
        <f t="shared" si="0"/>
        <v>0</v>
      </c>
      <c r="U11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6"/>
      <c r="T12" s="51">
        <f t="shared" si="0"/>
        <v>0</v>
      </c>
      <c r="U12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/>
      <c r="Q13" s="1"/>
      <c r="R13" s="4"/>
      <c r="S13" s="6"/>
      <c r="T13" s="51">
        <f t="shared" si="0"/>
        <v>0</v>
      </c>
      <c r="U13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Q14" s="1"/>
      <c r="R14" s="4"/>
      <c r="S14" s="6"/>
      <c r="T14" s="51">
        <f t="shared" si="0"/>
        <v>0</v>
      </c>
      <c r="U1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6"/>
      <c r="T15" s="51">
        <f t="shared" si="0"/>
        <v>0</v>
      </c>
      <c r="U15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6"/>
      <c r="T16" s="51">
        <f t="shared" si="0"/>
        <v>0</v>
      </c>
      <c r="U16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6"/>
      <c r="T17" s="51">
        <f t="shared" si="0"/>
        <v>0</v>
      </c>
      <c r="U17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4"/>
      <c r="T18" s="51">
        <f t="shared" si="0"/>
        <v>0</v>
      </c>
      <c r="U18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4"/>
      <c r="T19" s="51">
        <f t="shared" si="0"/>
        <v>0</v>
      </c>
      <c r="U19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4"/>
      <c r="T20" s="51">
        <f t="shared" si="0"/>
        <v>0</v>
      </c>
      <c r="U20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4"/>
      <c r="T21" s="51">
        <f t="shared" si="0"/>
        <v>0</v>
      </c>
      <c r="U21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4">
        <v>0</v>
      </c>
      <c r="T22" s="51">
        <f t="shared" si="0"/>
        <v>0</v>
      </c>
      <c r="U22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0.25</v>
      </c>
      <c r="M23" s="4">
        <v>0</v>
      </c>
      <c r="N23" s="1">
        <v>0</v>
      </c>
      <c r="O23" s="4">
        <v>0</v>
      </c>
      <c r="P23" s="4">
        <v>0</v>
      </c>
      <c r="Q23" s="1">
        <v>0</v>
      </c>
      <c r="R23" s="4">
        <v>0</v>
      </c>
      <c r="S23" s="4">
        <v>0</v>
      </c>
      <c r="T23" s="51">
        <f t="shared" si="0"/>
        <v>0.25</v>
      </c>
      <c r="U23">
        <v>0</v>
      </c>
      <c r="V23" s="63">
        <f t="shared" si="1"/>
        <v>0.25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0.25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4">
        <v>0</v>
      </c>
      <c r="T24" s="51">
        <f t="shared" si="0"/>
        <v>0.25</v>
      </c>
      <c r="U24">
        <v>0</v>
      </c>
      <c r="V24" s="63">
        <f t="shared" si="1"/>
        <v>0.25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0.25</v>
      </c>
      <c r="M25" s="4">
        <v>0</v>
      </c>
      <c r="N25" s="1">
        <v>0</v>
      </c>
      <c r="O25" s="4">
        <v>0</v>
      </c>
      <c r="P25" s="4">
        <v>0</v>
      </c>
      <c r="Q25" s="1">
        <v>0</v>
      </c>
      <c r="R25" s="4">
        <v>0</v>
      </c>
      <c r="S25" s="4">
        <v>0</v>
      </c>
      <c r="T25" s="51">
        <f t="shared" si="0"/>
        <v>0.25</v>
      </c>
      <c r="U25">
        <v>0</v>
      </c>
      <c r="V25" s="63">
        <f t="shared" si="1"/>
        <v>0.25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0.25</v>
      </c>
      <c r="M26" s="4">
        <v>0</v>
      </c>
      <c r="N26" s="1">
        <v>0</v>
      </c>
      <c r="O26" s="4">
        <v>0</v>
      </c>
      <c r="P26" s="4">
        <v>0</v>
      </c>
      <c r="Q26" s="1">
        <v>0</v>
      </c>
      <c r="R26" s="4">
        <v>0</v>
      </c>
      <c r="S26" s="4">
        <v>0</v>
      </c>
      <c r="T26" s="51">
        <f t="shared" si="0"/>
        <v>0.25</v>
      </c>
      <c r="U26">
        <v>0</v>
      </c>
      <c r="V26" s="63">
        <f t="shared" si="1"/>
        <v>0.25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51">
        <f t="shared" si="0"/>
        <v>0</v>
      </c>
      <c r="U27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51">
        <f t="shared" si="0"/>
        <v>0</v>
      </c>
      <c r="U28">
        <v>0</v>
      </c>
      <c r="V28" s="63">
        <f t="shared" si="1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51">
        <f t="shared" si="0"/>
        <v>0</v>
      </c>
      <c r="U29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51">
        <f t="shared" si="0"/>
        <v>0</v>
      </c>
      <c r="U30">
        <v>0</v>
      </c>
      <c r="V30" s="63">
        <f t="shared" si="1"/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4">
        <v>0.5</v>
      </c>
      <c r="P31" s="4">
        <v>0</v>
      </c>
      <c r="Q31" s="1">
        <v>0</v>
      </c>
      <c r="R31" s="4">
        <v>0</v>
      </c>
      <c r="S31" s="4">
        <v>0</v>
      </c>
      <c r="T31" s="51">
        <f t="shared" si="0"/>
        <v>0.5</v>
      </c>
      <c r="U31">
        <v>0.25</v>
      </c>
      <c r="V31" s="63">
        <f t="shared" si="1"/>
        <v>0.75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4">
        <v>0.5</v>
      </c>
      <c r="P32" s="4">
        <v>0</v>
      </c>
      <c r="Q32" s="1">
        <v>0</v>
      </c>
      <c r="R32" s="4">
        <v>0</v>
      </c>
      <c r="S32" s="4">
        <v>0</v>
      </c>
      <c r="T32" s="51">
        <f t="shared" si="0"/>
        <v>0.5</v>
      </c>
      <c r="U32">
        <v>0.25</v>
      </c>
      <c r="V32" s="63">
        <f t="shared" si="1"/>
        <v>0.75</v>
      </c>
    </row>
    <row r="33" spans="1:28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4">
        <v>0.5</v>
      </c>
      <c r="P33" s="4">
        <v>0</v>
      </c>
      <c r="Q33" s="1">
        <v>0</v>
      </c>
      <c r="R33" s="4">
        <v>0</v>
      </c>
      <c r="S33" s="4">
        <v>0</v>
      </c>
      <c r="T33" s="51">
        <f t="shared" si="0"/>
        <v>0.5</v>
      </c>
      <c r="U33">
        <v>0.25</v>
      </c>
      <c r="V33" s="63">
        <f t="shared" si="1"/>
        <v>0.75</v>
      </c>
    </row>
    <row r="34" spans="1:28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4">
        <v>0.5</v>
      </c>
      <c r="P34" s="4">
        <v>0</v>
      </c>
      <c r="Q34" s="1">
        <v>0</v>
      </c>
      <c r="R34" s="4">
        <v>0</v>
      </c>
      <c r="S34" s="4">
        <v>0</v>
      </c>
      <c r="T34" s="51">
        <f t="shared" si="0"/>
        <v>0.5</v>
      </c>
      <c r="U34">
        <v>0.25</v>
      </c>
      <c r="V34" s="63">
        <f t="shared" si="1"/>
        <v>0.75</v>
      </c>
    </row>
    <row r="35" spans="1:28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51">
        <f t="shared" si="0"/>
        <v>0</v>
      </c>
      <c r="U35">
        <v>0</v>
      </c>
      <c r="V35" s="63">
        <f t="shared" si="1"/>
        <v>0</v>
      </c>
    </row>
    <row r="36" spans="1:28">
      <c r="A36" s="11">
        <v>40695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2</v>
      </c>
      <c r="P36" s="4">
        <v>0</v>
      </c>
      <c r="Q36" s="4">
        <v>0</v>
      </c>
      <c r="R36" s="4">
        <v>0</v>
      </c>
      <c r="S36" s="4">
        <v>0</v>
      </c>
      <c r="T36" s="51">
        <f t="shared" si="0"/>
        <v>3</v>
      </c>
      <c r="U36">
        <v>0</v>
      </c>
      <c r="V36" s="63">
        <f t="shared" si="1"/>
        <v>3</v>
      </c>
    </row>
    <row r="37" spans="1:28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51">
        <f t="shared" si="0"/>
        <v>2</v>
      </c>
      <c r="U37">
        <v>0</v>
      </c>
      <c r="V37" s="63">
        <f t="shared" si="1"/>
        <v>2</v>
      </c>
    </row>
    <row r="38" spans="1:28">
      <c r="A38" s="11">
        <v>40697</v>
      </c>
      <c r="B38">
        <v>1</v>
      </c>
      <c r="C38">
        <v>0.33</v>
      </c>
      <c r="D38">
        <v>0</v>
      </c>
      <c r="E38">
        <v>0</v>
      </c>
      <c r="F38">
        <v>0</v>
      </c>
      <c r="G38">
        <v>0</v>
      </c>
      <c r="H38" s="1">
        <v>0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1">
        <v>0</v>
      </c>
      <c r="O38" s="4">
        <v>3.67</v>
      </c>
      <c r="P38" s="4">
        <v>0</v>
      </c>
      <c r="Q38" s="1">
        <v>0</v>
      </c>
      <c r="R38" s="4">
        <v>0</v>
      </c>
      <c r="S38" s="4">
        <v>0</v>
      </c>
      <c r="T38" s="51">
        <f t="shared" si="0"/>
        <v>6</v>
      </c>
      <c r="U38">
        <v>0.33</v>
      </c>
      <c r="V38" s="63">
        <f t="shared" si="1"/>
        <v>6.33</v>
      </c>
      <c r="W38" s="4"/>
      <c r="X38" s="14"/>
      <c r="Y38" s="4"/>
      <c r="Z38" s="14"/>
      <c r="AA38" s="4"/>
      <c r="AB38" s="14"/>
    </row>
    <row r="39" spans="1:28">
      <c r="A39" s="11">
        <v>40698</v>
      </c>
      <c r="B39">
        <v>1</v>
      </c>
      <c r="C39">
        <v>0.33</v>
      </c>
      <c r="D39">
        <v>0</v>
      </c>
      <c r="E39">
        <v>0</v>
      </c>
      <c r="F39">
        <v>0</v>
      </c>
      <c r="G39">
        <v>0</v>
      </c>
      <c r="H39" s="1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1">
        <v>0</v>
      </c>
      <c r="O39" s="4">
        <v>3.67</v>
      </c>
      <c r="P39" s="4">
        <v>0</v>
      </c>
      <c r="Q39" s="1">
        <v>0</v>
      </c>
      <c r="R39" s="4">
        <v>0</v>
      </c>
      <c r="S39" s="4">
        <v>0</v>
      </c>
      <c r="T39" s="51">
        <f t="shared" si="0"/>
        <v>6</v>
      </c>
      <c r="U39">
        <v>0.33</v>
      </c>
      <c r="V39" s="63">
        <f t="shared" si="1"/>
        <v>6.33</v>
      </c>
    </row>
    <row r="40" spans="1:28">
      <c r="A40" s="11">
        <v>40699</v>
      </c>
      <c r="B40">
        <v>1</v>
      </c>
      <c r="C40">
        <v>0.33</v>
      </c>
      <c r="D40">
        <v>0</v>
      </c>
      <c r="E40">
        <v>0</v>
      </c>
      <c r="F40">
        <v>0</v>
      </c>
      <c r="G40">
        <v>0</v>
      </c>
      <c r="H40" s="1">
        <v>0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1">
        <v>0</v>
      </c>
      <c r="O40" s="4">
        <v>3.67</v>
      </c>
      <c r="P40" s="4">
        <v>0</v>
      </c>
      <c r="Q40" s="1">
        <v>0</v>
      </c>
      <c r="R40" s="4">
        <v>0</v>
      </c>
      <c r="S40" s="4">
        <v>0</v>
      </c>
      <c r="T40" s="51">
        <f t="shared" si="0"/>
        <v>6</v>
      </c>
      <c r="U40">
        <v>0.33</v>
      </c>
      <c r="V40" s="63">
        <f t="shared" si="1"/>
        <v>6.33</v>
      </c>
    </row>
    <row r="41" spans="1:28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4</v>
      </c>
      <c r="P41" s="4">
        <v>0</v>
      </c>
      <c r="Q41" s="4">
        <v>0</v>
      </c>
      <c r="R41" s="4">
        <v>0</v>
      </c>
      <c r="S41" s="4">
        <v>0</v>
      </c>
      <c r="T41" s="51">
        <f t="shared" si="0"/>
        <v>4</v>
      </c>
      <c r="U41">
        <v>0</v>
      </c>
      <c r="V41" s="63">
        <f t="shared" si="1"/>
        <v>4</v>
      </c>
    </row>
    <row r="42" spans="1:28">
      <c r="A42" s="11">
        <v>40701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51">
        <f t="shared" si="0"/>
        <v>1</v>
      </c>
      <c r="U42">
        <v>0</v>
      </c>
      <c r="V42" s="63">
        <f t="shared" si="1"/>
        <v>1</v>
      </c>
    </row>
    <row r="43" spans="1:28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51">
        <f t="shared" si="0"/>
        <v>0</v>
      </c>
      <c r="U43">
        <v>2</v>
      </c>
      <c r="V43" s="63">
        <f t="shared" si="1"/>
        <v>2</v>
      </c>
    </row>
    <row r="44" spans="1:28">
      <c r="A44" s="11">
        <v>40703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 s="51">
        <f t="shared" si="0"/>
        <v>2</v>
      </c>
      <c r="U44">
        <v>0</v>
      </c>
      <c r="V44" s="63">
        <f t="shared" si="1"/>
        <v>2</v>
      </c>
    </row>
    <row r="45" spans="1:28">
      <c r="A45" s="11">
        <v>40704</v>
      </c>
      <c r="B45">
        <v>0.33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51">
        <f t="shared" si="0"/>
        <v>0.33</v>
      </c>
      <c r="U45">
        <v>3.33</v>
      </c>
      <c r="V45" s="63">
        <f t="shared" si="1"/>
        <v>3.66</v>
      </c>
    </row>
    <row r="46" spans="1:28">
      <c r="A46" s="11">
        <v>40705</v>
      </c>
      <c r="B46">
        <v>0.33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51">
        <f t="shared" si="0"/>
        <v>0.33</v>
      </c>
      <c r="U46">
        <v>3.33</v>
      </c>
      <c r="V46" s="63">
        <f t="shared" si="1"/>
        <v>3.66</v>
      </c>
    </row>
    <row r="47" spans="1:28">
      <c r="A47" s="11">
        <v>40706</v>
      </c>
      <c r="B47">
        <v>0.33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51">
        <f t="shared" si="0"/>
        <v>0.33</v>
      </c>
      <c r="U47">
        <v>3.33</v>
      </c>
      <c r="V47" s="63">
        <f t="shared" si="1"/>
        <v>3.66</v>
      </c>
    </row>
    <row r="48" spans="1:28">
      <c r="A48" s="11">
        <v>40707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51">
        <f t="shared" si="0"/>
        <v>0</v>
      </c>
      <c r="U48">
        <v>25</v>
      </c>
      <c r="V48" s="63">
        <f t="shared" si="1"/>
        <v>25</v>
      </c>
    </row>
    <row r="49" spans="1:22">
      <c r="A49" s="11">
        <v>40708</v>
      </c>
      <c r="B49">
        <v>10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51">
        <f t="shared" si="0"/>
        <v>14</v>
      </c>
      <c r="U49">
        <v>3</v>
      </c>
      <c r="V49" s="63">
        <f t="shared" si="1"/>
        <v>17</v>
      </c>
    </row>
    <row r="50" spans="1:22">
      <c r="A50" s="11">
        <v>40709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1">
        <v>0</v>
      </c>
      <c r="O50" s="4">
        <v>0</v>
      </c>
      <c r="P50" s="4">
        <v>0</v>
      </c>
      <c r="Q50" s="1">
        <v>0</v>
      </c>
      <c r="R50" s="4">
        <v>0</v>
      </c>
      <c r="S50" s="12">
        <v>0</v>
      </c>
      <c r="T50" s="51">
        <f t="shared" si="0"/>
        <v>2</v>
      </c>
      <c r="U50">
        <v>1</v>
      </c>
      <c r="V50" s="63">
        <f t="shared" si="1"/>
        <v>3</v>
      </c>
    </row>
    <row r="51" spans="1:22">
      <c r="A51" s="11">
        <v>40710</v>
      </c>
      <c r="B51">
        <v>4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>
        <v>0</v>
      </c>
      <c r="Q51" s="4">
        <v>0</v>
      </c>
      <c r="R51" s="4">
        <v>0</v>
      </c>
      <c r="S51" s="12">
        <v>0</v>
      </c>
      <c r="T51" s="51">
        <f t="shared" si="0"/>
        <v>5</v>
      </c>
      <c r="U51">
        <v>1</v>
      </c>
      <c r="V51" s="63">
        <f t="shared" si="1"/>
        <v>6</v>
      </c>
    </row>
    <row r="52" spans="1:22">
      <c r="A52" s="11">
        <v>40711</v>
      </c>
      <c r="B52">
        <v>1.33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12">
        <v>0</v>
      </c>
      <c r="T52" s="51">
        <f t="shared" si="0"/>
        <v>1.33</v>
      </c>
      <c r="U52">
        <v>4</v>
      </c>
      <c r="V52" s="63">
        <f t="shared" si="1"/>
        <v>5.33</v>
      </c>
    </row>
    <row r="53" spans="1:22">
      <c r="A53" s="11">
        <v>40712</v>
      </c>
      <c r="B53">
        <v>1.33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12">
        <v>0</v>
      </c>
      <c r="T53" s="51">
        <f t="shared" si="0"/>
        <v>1.33</v>
      </c>
      <c r="U53">
        <v>4</v>
      </c>
      <c r="V53" s="63">
        <f t="shared" si="1"/>
        <v>5.33</v>
      </c>
    </row>
    <row r="54" spans="1:22">
      <c r="A54" s="11">
        <v>40713</v>
      </c>
      <c r="B54">
        <v>1.33</v>
      </c>
      <c r="C54">
        <v>0</v>
      </c>
      <c r="D54">
        <v>0</v>
      </c>
      <c r="E54">
        <v>0</v>
      </c>
      <c r="F54">
        <v>0</v>
      </c>
      <c r="G5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12">
        <v>0</v>
      </c>
      <c r="T54" s="51">
        <f t="shared" si="0"/>
        <v>1.33</v>
      </c>
      <c r="U54">
        <v>4</v>
      </c>
      <c r="V54" s="63">
        <f t="shared" si="1"/>
        <v>5.33</v>
      </c>
    </row>
    <row r="55" spans="1:22">
      <c r="A55" s="11">
        <v>40714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51">
        <f t="shared" si="0"/>
        <v>0</v>
      </c>
      <c r="U55">
        <v>1</v>
      </c>
      <c r="V55" s="63">
        <f t="shared" si="1"/>
        <v>1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51">
        <f t="shared" si="0"/>
        <v>0</v>
      </c>
      <c r="U56">
        <v>0</v>
      </c>
      <c r="V56" s="63">
        <f t="shared" si="1"/>
        <v>0</v>
      </c>
    </row>
    <row r="57" spans="1:22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51">
        <f t="shared" si="0"/>
        <v>0</v>
      </c>
      <c r="U57">
        <v>0</v>
      </c>
      <c r="V57" s="63">
        <f t="shared" si="1"/>
        <v>0</v>
      </c>
    </row>
    <row r="58" spans="1:22">
      <c r="A58" s="11">
        <v>40717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51">
        <f t="shared" si="0"/>
        <v>1</v>
      </c>
      <c r="U58">
        <v>3</v>
      </c>
      <c r="V58" s="63">
        <f t="shared" si="1"/>
        <v>4</v>
      </c>
    </row>
    <row r="59" spans="1:22">
      <c r="A59" s="11">
        <v>40718</v>
      </c>
      <c r="B59">
        <v>4.33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0.33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51">
        <f t="shared" si="0"/>
        <v>4.66</v>
      </c>
      <c r="U59">
        <v>3.33</v>
      </c>
      <c r="V59" s="63">
        <f t="shared" si="1"/>
        <v>7.99</v>
      </c>
    </row>
    <row r="60" spans="1:22">
      <c r="A60" s="11">
        <v>40719</v>
      </c>
      <c r="B60">
        <v>4.33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0.33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51">
        <f t="shared" si="0"/>
        <v>4.66</v>
      </c>
      <c r="U60">
        <v>3.33</v>
      </c>
      <c r="V60" s="63">
        <f t="shared" si="1"/>
        <v>7.99</v>
      </c>
    </row>
    <row r="61" spans="1:22">
      <c r="A61" s="11">
        <v>40720</v>
      </c>
      <c r="B61">
        <v>4.33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0.33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51">
        <f t="shared" si="0"/>
        <v>4.66</v>
      </c>
      <c r="U61">
        <v>3.33</v>
      </c>
      <c r="V61" s="63">
        <f t="shared" si="1"/>
        <v>7.99</v>
      </c>
    </row>
    <row r="62" spans="1:22">
      <c r="A62" s="11">
        <v>40721</v>
      </c>
      <c r="B62">
        <v>2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51">
        <f t="shared" si="0"/>
        <v>3</v>
      </c>
      <c r="U62">
        <v>4</v>
      </c>
      <c r="V62" s="63">
        <f t="shared" si="1"/>
        <v>7</v>
      </c>
    </row>
    <row r="63" spans="1:22">
      <c r="A63" s="11">
        <v>40722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51">
        <f t="shared" si="0"/>
        <v>1</v>
      </c>
      <c r="U63">
        <v>2</v>
      </c>
      <c r="V63" s="63">
        <f t="shared" si="1"/>
        <v>3</v>
      </c>
    </row>
    <row r="64" spans="1:22">
      <c r="A64" s="11">
        <v>40723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51">
        <f t="shared" si="0"/>
        <v>0</v>
      </c>
      <c r="U64">
        <v>2</v>
      </c>
      <c r="V64" s="63">
        <f t="shared" si="1"/>
        <v>2</v>
      </c>
    </row>
    <row r="65" spans="1:22">
      <c r="A65" s="11">
        <v>40724</v>
      </c>
      <c r="B65">
        <v>5</v>
      </c>
      <c r="C65">
        <v>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8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 s="51">
        <f t="shared" si="0"/>
        <v>18</v>
      </c>
      <c r="U65">
        <v>51</v>
      </c>
      <c r="V65" s="63">
        <f t="shared" si="1"/>
        <v>69</v>
      </c>
    </row>
    <row r="66" spans="1:22">
      <c r="A66" s="11">
        <v>40725</v>
      </c>
      <c r="B66">
        <v>5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8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 s="51">
        <f t="shared" si="0"/>
        <v>18</v>
      </c>
      <c r="U66">
        <v>51</v>
      </c>
      <c r="V66" s="63">
        <f t="shared" si="1"/>
        <v>69</v>
      </c>
    </row>
    <row r="67" spans="1:22">
      <c r="A67" s="11">
        <v>40726</v>
      </c>
      <c r="B67">
        <v>8</v>
      </c>
      <c r="C67">
        <v>4.25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51">
        <f t="shared" si="0"/>
        <v>12.25</v>
      </c>
      <c r="U67">
        <v>56.75</v>
      </c>
      <c r="V67" s="63">
        <f t="shared" si="1"/>
        <v>69</v>
      </c>
    </row>
    <row r="68" spans="1:22">
      <c r="A68" s="11">
        <v>40727</v>
      </c>
      <c r="B68">
        <v>8</v>
      </c>
      <c r="C68">
        <v>4.25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51">
        <f t="shared" si="0"/>
        <v>12.25</v>
      </c>
      <c r="U68">
        <v>56.75</v>
      </c>
      <c r="V68" s="63">
        <f t="shared" si="1"/>
        <v>69</v>
      </c>
    </row>
    <row r="69" spans="1:22">
      <c r="A69" s="11">
        <v>40728</v>
      </c>
      <c r="B69">
        <v>8</v>
      </c>
      <c r="C69">
        <v>4.25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51">
        <f t="shared" si="0"/>
        <v>12.25</v>
      </c>
      <c r="U69">
        <v>56.75</v>
      </c>
      <c r="V69" s="63">
        <f t="shared" si="1"/>
        <v>69</v>
      </c>
    </row>
    <row r="70" spans="1:22">
      <c r="A70" s="11">
        <v>40729</v>
      </c>
      <c r="B70">
        <v>8</v>
      </c>
      <c r="C70">
        <v>4.25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51">
        <f t="shared" si="0"/>
        <v>12.25</v>
      </c>
      <c r="U70">
        <v>56.75</v>
      </c>
      <c r="V70" s="63">
        <f t="shared" si="1"/>
        <v>69</v>
      </c>
    </row>
    <row r="71" spans="1:22">
      <c r="A71" s="11">
        <v>40730</v>
      </c>
      <c r="B71">
        <v>11</v>
      </c>
      <c r="C71">
        <v>1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5</v>
      </c>
      <c r="S71">
        <v>0</v>
      </c>
      <c r="T71" s="51">
        <f t="shared" si="0"/>
        <v>20</v>
      </c>
      <c r="U71">
        <v>57</v>
      </c>
      <c r="V71" s="63">
        <f t="shared" si="1"/>
        <v>77</v>
      </c>
    </row>
    <row r="72" spans="1:22">
      <c r="A72" s="11">
        <v>40731</v>
      </c>
      <c r="B72">
        <v>18</v>
      </c>
      <c r="C72">
        <v>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 s="51">
        <f t="shared" si="0"/>
        <v>26</v>
      </c>
      <c r="U72">
        <v>73</v>
      </c>
      <c r="V72" s="63">
        <f t="shared" si="1"/>
        <v>99</v>
      </c>
    </row>
    <row r="73" spans="1:22">
      <c r="A73" s="11">
        <v>40732</v>
      </c>
      <c r="B73">
        <v>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51">
        <f t="shared" ref="T73:T136" si="2">SUM(B73:S73)</f>
        <v>8</v>
      </c>
      <c r="U73">
        <v>15</v>
      </c>
      <c r="V73" s="63">
        <f t="shared" si="1"/>
        <v>23</v>
      </c>
    </row>
    <row r="74" spans="1:22">
      <c r="A74" s="11">
        <v>40733</v>
      </c>
      <c r="B74">
        <v>6.33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1.33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1.33</v>
      </c>
      <c r="S74">
        <v>0</v>
      </c>
      <c r="T74" s="51">
        <f t="shared" si="2"/>
        <v>9.99</v>
      </c>
      <c r="U74">
        <v>11.33</v>
      </c>
      <c r="V74" s="63">
        <f t="shared" ref="V74:V137" si="3">SUM(T74:U74)</f>
        <v>21.32</v>
      </c>
    </row>
    <row r="75" spans="1:22">
      <c r="A75" s="11">
        <v>40734</v>
      </c>
      <c r="B75">
        <v>6.33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1.33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1.33</v>
      </c>
      <c r="S75">
        <v>0</v>
      </c>
      <c r="T75" s="51">
        <f t="shared" si="2"/>
        <v>9.99</v>
      </c>
      <c r="U75">
        <v>11.33</v>
      </c>
      <c r="V75" s="63">
        <f t="shared" si="3"/>
        <v>21.32</v>
      </c>
    </row>
    <row r="76" spans="1:22">
      <c r="A76" s="11">
        <v>40735</v>
      </c>
      <c r="B76">
        <v>6.33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1.33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1.33</v>
      </c>
      <c r="S76">
        <v>0</v>
      </c>
      <c r="T76" s="51">
        <f t="shared" si="2"/>
        <v>9.99</v>
      </c>
      <c r="U76">
        <v>11.33</v>
      </c>
      <c r="V76" s="63">
        <f t="shared" si="3"/>
        <v>21.32</v>
      </c>
    </row>
    <row r="77" spans="1:22">
      <c r="A77" s="11">
        <v>40736</v>
      </c>
      <c r="B77">
        <v>7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51">
        <f t="shared" si="2"/>
        <v>8</v>
      </c>
      <c r="U77">
        <v>4</v>
      </c>
      <c r="V77" s="63">
        <f t="shared" si="3"/>
        <v>12</v>
      </c>
    </row>
    <row r="78" spans="1:22">
      <c r="A78" s="11">
        <v>40737</v>
      </c>
      <c r="B78">
        <v>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 s="51">
        <f t="shared" si="2"/>
        <v>7</v>
      </c>
      <c r="U78">
        <v>10</v>
      </c>
      <c r="V78" s="63">
        <f t="shared" si="3"/>
        <v>17</v>
      </c>
    </row>
    <row r="79" spans="1:22">
      <c r="A79" s="11">
        <v>40738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51">
        <f t="shared" si="2"/>
        <v>1</v>
      </c>
      <c r="U79">
        <v>0</v>
      </c>
      <c r="V79" s="63">
        <f t="shared" si="3"/>
        <v>1</v>
      </c>
    </row>
    <row r="80" spans="1:22">
      <c r="A80" s="11">
        <v>40739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51">
        <f t="shared" si="2"/>
        <v>0</v>
      </c>
      <c r="U80">
        <v>0</v>
      </c>
      <c r="V80" s="63">
        <f t="shared" si="3"/>
        <v>0</v>
      </c>
    </row>
    <row r="81" spans="1:26">
      <c r="A81" s="11">
        <v>40740</v>
      </c>
      <c r="B81">
        <v>5.66</v>
      </c>
      <c r="C81">
        <v>0</v>
      </c>
      <c r="D81">
        <v>0</v>
      </c>
      <c r="E81">
        <v>0.33</v>
      </c>
      <c r="F81">
        <v>0</v>
      </c>
      <c r="G81">
        <v>0</v>
      </c>
      <c r="H81" s="1">
        <v>0</v>
      </c>
      <c r="I81" s="4">
        <v>0.66</v>
      </c>
      <c r="J81" s="4">
        <v>0</v>
      </c>
      <c r="K81" s="4">
        <v>0</v>
      </c>
      <c r="L81" s="4">
        <v>0</v>
      </c>
      <c r="M81" s="4">
        <v>0</v>
      </c>
      <c r="N81" s="1">
        <v>0</v>
      </c>
      <c r="O81" s="4">
        <v>0</v>
      </c>
      <c r="P81" s="4">
        <v>0</v>
      </c>
      <c r="Q81" s="1">
        <v>0</v>
      </c>
      <c r="R81" s="4">
        <v>0.33</v>
      </c>
      <c r="S81" s="4">
        <v>0</v>
      </c>
      <c r="T81" s="51">
        <f t="shared" si="2"/>
        <v>6.98</v>
      </c>
      <c r="U81">
        <v>2.66</v>
      </c>
      <c r="V81" s="63">
        <f t="shared" si="3"/>
        <v>9.64</v>
      </c>
    </row>
    <row r="82" spans="1:26">
      <c r="A82" s="11">
        <v>40741</v>
      </c>
      <c r="B82">
        <v>5.66</v>
      </c>
      <c r="C82">
        <v>0</v>
      </c>
      <c r="D82">
        <v>0</v>
      </c>
      <c r="E82">
        <v>0.33</v>
      </c>
      <c r="F82">
        <v>0</v>
      </c>
      <c r="G82">
        <v>0</v>
      </c>
      <c r="H82" s="1">
        <v>0</v>
      </c>
      <c r="I82" s="4">
        <v>0.66</v>
      </c>
      <c r="J82" s="4">
        <v>0</v>
      </c>
      <c r="K82" s="4">
        <v>0</v>
      </c>
      <c r="L82" s="4">
        <v>0</v>
      </c>
      <c r="M82" s="4">
        <v>0</v>
      </c>
      <c r="N82" s="1">
        <v>0</v>
      </c>
      <c r="O82" s="4">
        <v>0</v>
      </c>
      <c r="P82" s="4">
        <v>0</v>
      </c>
      <c r="Q82" s="1">
        <v>0</v>
      </c>
      <c r="R82" s="4">
        <v>0.33</v>
      </c>
      <c r="S82" s="4">
        <v>0</v>
      </c>
      <c r="T82" s="51">
        <f t="shared" si="2"/>
        <v>6.98</v>
      </c>
      <c r="U82">
        <v>2.66</v>
      </c>
      <c r="V82" s="63">
        <f t="shared" si="3"/>
        <v>9.64</v>
      </c>
    </row>
    <row r="83" spans="1:26">
      <c r="A83" s="11">
        <v>40742</v>
      </c>
      <c r="B83">
        <v>5.66</v>
      </c>
      <c r="C83">
        <v>0</v>
      </c>
      <c r="D83">
        <v>0</v>
      </c>
      <c r="E83">
        <v>0.33</v>
      </c>
      <c r="F83">
        <v>0</v>
      </c>
      <c r="G83">
        <v>0</v>
      </c>
      <c r="H83" s="1">
        <v>0</v>
      </c>
      <c r="I83" s="4">
        <v>0.66</v>
      </c>
      <c r="J83" s="4">
        <v>0</v>
      </c>
      <c r="K83" s="4">
        <v>0</v>
      </c>
      <c r="L83" s="4">
        <v>0</v>
      </c>
      <c r="M83" s="4">
        <v>0</v>
      </c>
      <c r="N83" s="1">
        <v>0</v>
      </c>
      <c r="O83" s="4">
        <v>0</v>
      </c>
      <c r="P83" s="4">
        <v>0</v>
      </c>
      <c r="Q83" s="1">
        <v>0</v>
      </c>
      <c r="R83" s="4">
        <v>0.33</v>
      </c>
      <c r="S83" s="4">
        <v>0</v>
      </c>
      <c r="T83" s="51">
        <f t="shared" si="2"/>
        <v>6.98</v>
      </c>
      <c r="U83">
        <v>2.66</v>
      </c>
      <c r="V83" s="63">
        <f t="shared" si="3"/>
        <v>9.64</v>
      </c>
    </row>
    <row r="84" spans="1:26">
      <c r="A84" s="11">
        <v>40743</v>
      </c>
      <c r="B84">
        <v>5</v>
      </c>
      <c r="C84">
        <v>1</v>
      </c>
      <c r="D84">
        <v>0</v>
      </c>
      <c r="E84">
        <v>0</v>
      </c>
      <c r="F84">
        <v>0</v>
      </c>
      <c r="G84">
        <v>0</v>
      </c>
      <c r="H84" s="4">
        <v>0</v>
      </c>
      <c r="I84" s="4">
        <v>2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1</v>
      </c>
      <c r="S84" s="4">
        <v>0</v>
      </c>
      <c r="T84" s="51">
        <f t="shared" si="2"/>
        <v>9</v>
      </c>
      <c r="U84">
        <v>0</v>
      </c>
      <c r="V84" s="63">
        <f t="shared" si="3"/>
        <v>9</v>
      </c>
    </row>
    <row r="85" spans="1:26">
      <c r="A85" s="11">
        <v>40744</v>
      </c>
      <c r="B85">
        <v>6</v>
      </c>
      <c r="C85">
        <v>1</v>
      </c>
      <c r="D85">
        <v>0</v>
      </c>
      <c r="E85">
        <v>0</v>
      </c>
      <c r="F85">
        <v>0</v>
      </c>
      <c r="G85">
        <v>0</v>
      </c>
      <c r="H85" s="4">
        <v>0</v>
      </c>
      <c r="I85" s="4">
        <v>3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51">
        <f t="shared" si="2"/>
        <v>10</v>
      </c>
      <c r="U85">
        <v>48</v>
      </c>
      <c r="V85" s="63">
        <f t="shared" si="3"/>
        <v>58</v>
      </c>
    </row>
    <row r="86" spans="1:26">
      <c r="A86" s="11">
        <v>40745</v>
      </c>
      <c r="B86">
        <v>4</v>
      </c>
      <c r="C86">
        <v>0</v>
      </c>
      <c r="D86">
        <v>0</v>
      </c>
      <c r="E86">
        <v>0</v>
      </c>
      <c r="F86">
        <v>0</v>
      </c>
      <c r="G86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51">
        <f t="shared" si="2"/>
        <v>4</v>
      </c>
      <c r="U86">
        <v>3</v>
      </c>
      <c r="V86" s="63">
        <f t="shared" si="3"/>
        <v>7</v>
      </c>
      <c r="W86" s="4"/>
      <c r="X86" s="14"/>
      <c r="Y86" s="4"/>
      <c r="Z86" s="14"/>
    </row>
    <row r="87" spans="1:26">
      <c r="A87" s="11">
        <v>40746</v>
      </c>
      <c r="B87">
        <v>6.66</v>
      </c>
      <c r="C87">
        <v>1</v>
      </c>
      <c r="D87">
        <v>0</v>
      </c>
      <c r="E87">
        <v>0</v>
      </c>
      <c r="F87">
        <v>0</v>
      </c>
      <c r="G87">
        <v>0</v>
      </c>
      <c r="H87" s="4">
        <v>0</v>
      </c>
      <c r="I87" s="4">
        <v>2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51">
        <f>SUM(B87:S87)</f>
        <v>9.66</v>
      </c>
      <c r="U87">
        <v>7.66</v>
      </c>
      <c r="V87" s="63">
        <f t="shared" si="3"/>
        <v>17.32</v>
      </c>
    </row>
    <row r="88" spans="1:26">
      <c r="A88" s="11">
        <v>40747</v>
      </c>
      <c r="B88">
        <v>6.66</v>
      </c>
      <c r="C88">
        <v>1</v>
      </c>
      <c r="D88">
        <v>0</v>
      </c>
      <c r="E88">
        <v>0</v>
      </c>
      <c r="F88">
        <v>0</v>
      </c>
      <c r="G88">
        <v>0</v>
      </c>
      <c r="H88" s="4">
        <v>0</v>
      </c>
      <c r="I88" s="4">
        <v>2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51">
        <f t="shared" si="2"/>
        <v>9.66</v>
      </c>
      <c r="U88">
        <v>7.66</v>
      </c>
      <c r="V88" s="63">
        <f t="shared" si="3"/>
        <v>17.32</v>
      </c>
    </row>
    <row r="89" spans="1:26">
      <c r="A89" s="11">
        <v>40748</v>
      </c>
      <c r="B89">
        <v>6.66</v>
      </c>
      <c r="C89">
        <v>1</v>
      </c>
      <c r="D89">
        <v>0</v>
      </c>
      <c r="E89">
        <v>0</v>
      </c>
      <c r="F89">
        <v>0</v>
      </c>
      <c r="G89">
        <v>0</v>
      </c>
      <c r="H89" s="4">
        <v>0</v>
      </c>
      <c r="I89" s="4">
        <v>2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51">
        <f t="shared" si="2"/>
        <v>9.66</v>
      </c>
      <c r="U89">
        <v>7.66</v>
      </c>
      <c r="V89" s="63">
        <f t="shared" si="3"/>
        <v>17.32</v>
      </c>
    </row>
    <row r="90" spans="1:26">
      <c r="A90" s="11">
        <v>40749</v>
      </c>
      <c r="B90">
        <v>20</v>
      </c>
      <c r="C90">
        <v>2</v>
      </c>
      <c r="D90">
        <v>0</v>
      </c>
      <c r="E90">
        <v>1</v>
      </c>
      <c r="F90">
        <v>0</v>
      </c>
      <c r="G90">
        <v>0</v>
      </c>
      <c r="H90" s="4">
        <v>0</v>
      </c>
      <c r="I90" s="4">
        <v>4</v>
      </c>
      <c r="J90" s="4">
        <v>0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51">
        <f t="shared" si="2"/>
        <v>28</v>
      </c>
      <c r="U90">
        <v>16</v>
      </c>
      <c r="V90" s="63">
        <f t="shared" si="3"/>
        <v>44</v>
      </c>
    </row>
    <row r="91" spans="1:26">
      <c r="A91" s="11">
        <v>40750</v>
      </c>
      <c r="B91">
        <v>4</v>
      </c>
      <c r="C91">
        <v>0</v>
      </c>
      <c r="D91">
        <v>0</v>
      </c>
      <c r="E91">
        <v>0</v>
      </c>
      <c r="F91">
        <v>0</v>
      </c>
      <c r="G91">
        <v>0</v>
      </c>
      <c r="H91" s="4">
        <v>0</v>
      </c>
      <c r="I91" s="4">
        <v>2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1</v>
      </c>
      <c r="T91" s="51">
        <f t="shared" si="2"/>
        <v>7</v>
      </c>
      <c r="U91">
        <v>1</v>
      </c>
      <c r="V91" s="63">
        <f t="shared" si="3"/>
        <v>8</v>
      </c>
    </row>
    <row r="92" spans="1:26">
      <c r="A92" s="11">
        <v>40751</v>
      </c>
      <c r="B92">
        <v>19</v>
      </c>
      <c r="C92">
        <v>2</v>
      </c>
      <c r="D92">
        <v>0</v>
      </c>
      <c r="E92">
        <v>0</v>
      </c>
      <c r="F92">
        <v>0</v>
      </c>
      <c r="G92">
        <v>0</v>
      </c>
      <c r="H92" s="4">
        <v>0</v>
      </c>
      <c r="I92" s="4">
        <v>1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51">
        <f t="shared" si="2"/>
        <v>22</v>
      </c>
      <c r="U92">
        <v>10</v>
      </c>
      <c r="V92" s="63">
        <f t="shared" si="3"/>
        <v>32</v>
      </c>
    </row>
    <row r="93" spans="1:26">
      <c r="A93" s="11">
        <v>40752</v>
      </c>
      <c r="B93">
        <v>20</v>
      </c>
      <c r="C93">
        <v>2</v>
      </c>
      <c r="D93">
        <v>0</v>
      </c>
      <c r="E93">
        <v>0</v>
      </c>
      <c r="F93">
        <v>0</v>
      </c>
      <c r="G93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51">
        <f t="shared" si="2"/>
        <v>23</v>
      </c>
      <c r="U93">
        <v>12</v>
      </c>
      <c r="V93" s="63">
        <f t="shared" si="3"/>
        <v>35</v>
      </c>
    </row>
    <row r="94" spans="1:26">
      <c r="A94" s="11">
        <v>40753</v>
      </c>
      <c r="B94">
        <v>1.33</v>
      </c>
      <c r="C94">
        <v>0</v>
      </c>
      <c r="D94">
        <v>0</v>
      </c>
      <c r="E94">
        <v>0</v>
      </c>
      <c r="F94">
        <v>0</v>
      </c>
      <c r="G94">
        <v>0</v>
      </c>
      <c r="H94" s="4">
        <v>0</v>
      </c>
      <c r="I94" s="4">
        <v>0.66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51">
        <f t="shared" si="2"/>
        <v>1.9900000000000002</v>
      </c>
      <c r="U94">
        <v>1.66</v>
      </c>
      <c r="V94" s="63">
        <f t="shared" si="3"/>
        <v>3.6500000000000004</v>
      </c>
    </row>
    <row r="95" spans="1:26">
      <c r="A95" s="11">
        <v>40754</v>
      </c>
      <c r="B95">
        <v>1.33</v>
      </c>
      <c r="C95">
        <v>0</v>
      </c>
      <c r="D95">
        <v>0</v>
      </c>
      <c r="E95">
        <v>0</v>
      </c>
      <c r="F95">
        <v>0</v>
      </c>
      <c r="G95">
        <v>0</v>
      </c>
      <c r="H95" s="4">
        <v>0</v>
      </c>
      <c r="I95" s="4">
        <v>0.66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51">
        <f t="shared" si="2"/>
        <v>1.9900000000000002</v>
      </c>
      <c r="U95">
        <v>1.66</v>
      </c>
      <c r="V95" s="63">
        <f t="shared" si="3"/>
        <v>3.6500000000000004</v>
      </c>
    </row>
    <row r="96" spans="1:26">
      <c r="A96" s="11">
        <v>40755</v>
      </c>
      <c r="B96">
        <v>1.33</v>
      </c>
      <c r="C96">
        <v>0</v>
      </c>
      <c r="D96">
        <v>0</v>
      </c>
      <c r="E96">
        <v>0</v>
      </c>
      <c r="F96">
        <v>0</v>
      </c>
      <c r="G96">
        <v>0</v>
      </c>
      <c r="H96" s="4">
        <v>0</v>
      </c>
      <c r="I96" s="4">
        <v>0.66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51">
        <f t="shared" si="2"/>
        <v>1.9900000000000002</v>
      </c>
      <c r="U96">
        <v>1.66</v>
      </c>
      <c r="V96" s="63">
        <f t="shared" si="3"/>
        <v>3.6500000000000004</v>
      </c>
    </row>
    <row r="97" spans="1:22">
      <c r="A97" s="11">
        <v>40756</v>
      </c>
      <c r="B97">
        <v>2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51">
        <f t="shared" si="2"/>
        <v>2</v>
      </c>
      <c r="U97">
        <v>1</v>
      </c>
      <c r="V97" s="63">
        <f t="shared" si="3"/>
        <v>3</v>
      </c>
    </row>
    <row r="98" spans="1:22">
      <c r="A98" s="11">
        <v>40757</v>
      </c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2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51">
        <f t="shared" si="2"/>
        <v>5</v>
      </c>
      <c r="U98">
        <v>1</v>
      </c>
      <c r="V98" s="63">
        <f t="shared" si="3"/>
        <v>6</v>
      </c>
    </row>
    <row r="99" spans="1:22">
      <c r="A99" s="11">
        <v>40758</v>
      </c>
      <c r="B99">
        <v>2</v>
      </c>
      <c r="C99">
        <v>3</v>
      </c>
      <c r="D99">
        <v>0</v>
      </c>
      <c r="E99">
        <v>0</v>
      </c>
      <c r="F99">
        <v>0</v>
      </c>
      <c r="G99">
        <v>0</v>
      </c>
      <c r="H99" s="1">
        <v>0</v>
      </c>
      <c r="I99" s="4">
        <v>1</v>
      </c>
      <c r="J99" s="4">
        <v>0</v>
      </c>
      <c r="K99" s="4">
        <v>0</v>
      </c>
      <c r="L99" s="4">
        <v>0</v>
      </c>
      <c r="M99" s="4">
        <v>0</v>
      </c>
      <c r="N99" s="1">
        <v>0</v>
      </c>
      <c r="O99" s="4">
        <v>0</v>
      </c>
      <c r="P99" s="4">
        <v>0</v>
      </c>
      <c r="Q99" s="1">
        <v>0</v>
      </c>
      <c r="R99" s="4">
        <v>0</v>
      </c>
      <c r="S99" s="4">
        <v>0</v>
      </c>
      <c r="T99" s="51">
        <f t="shared" si="2"/>
        <v>6</v>
      </c>
      <c r="U99">
        <v>2</v>
      </c>
      <c r="V99" s="63">
        <f t="shared" si="3"/>
        <v>8</v>
      </c>
    </row>
    <row r="100" spans="1:22">
      <c r="A100" s="11">
        <v>40759</v>
      </c>
      <c r="B100">
        <v>4</v>
      </c>
      <c r="C100">
        <v>1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3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2</v>
      </c>
      <c r="S100" s="4">
        <v>0</v>
      </c>
      <c r="T100" s="51">
        <f t="shared" si="2"/>
        <v>10</v>
      </c>
      <c r="U100">
        <v>1</v>
      </c>
      <c r="V100" s="63">
        <f t="shared" si="3"/>
        <v>11</v>
      </c>
    </row>
    <row r="101" spans="1:22">
      <c r="A101" s="11">
        <v>40760</v>
      </c>
      <c r="B101">
        <v>1.67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3.67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4">
        <v>0</v>
      </c>
      <c r="S101" s="4">
        <v>0</v>
      </c>
      <c r="T101" s="51">
        <f t="shared" si="2"/>
        <v>5.34</v>
      </c>
      <c r="U101">
        <v>0.33</v>
      </c>
      <c r="V101" s="63">
        <f t="shared" si="3"/>
        <v>5.67</v>
      </c>
    </row>
    <row r="102" spans="1:22">
      <c r="A102" s="11">
        <v>40761</v>
      </c>
      <c r="B102">
        <v>1.67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3.67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</v>
      </c>
      <c r="P102" s="4">
        <v>0</v>
      </c>
      <c r="Q102" s="1">
        <v>0</v>
      </c>
      <c r="R102" s="4">
        <v>0</v>
      </c>
      <c r="S102" s="4">
        <v>0</v>
      </c>
      <c r="T102" s="51">
        <f t="shared" si="2"/>
        <v>5.34</v>
      </c>
      <c r="U102">
        <v>0.33</v>
      </c>
      <c r="V102" s="63">
        <f t="shared" si="3"/>
        <v>5.67</v>
      </c>
    </row>
    <row r="103" spans="1:22">
      <c r="A103" s="11">
        <v>40762</v>
      </c>
      <c r="B103">
        <v>1.67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3.67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</v>
      </c>
      <c r="P103" s="4">
        <v>0</v>
      </c>
      <c r="Q103" s="1">
        <v>0</v>
      </c>
      <c r="R103" s="4">
        <v>0</v>
      </c>
      <c r="S103" s="4">
        <v>0</v>
      </c>
      <c r="T103" s="51">
        <f t="shared" si="2"/>
        <v>5.34</v>
      </c>
      <c r="U103">
        <v>0.33</v>
      </c>
      <c r="V103" s="63">
        <f t="shared" si="3"/>
        <v>5.67</v>
      </c>
    </row>
    <row r="104" spans="1:22">
      <c r="A104" s="11">
        <v>40763</v>
      </c>
      <c r="B104">
        <v>3</v>
      </c>
      <c r="C104">
        <v>0</v>
      </c>
      <c r="D104">
        <v>0</v>
      </c>
      <c r="E104">
        <v>0</v>
      </c>
      <c r="F104">
        <v>0</v>
      </c>
      <c r="G104">
        <v>0</v>
      </c>
      <c r="H104" s="12">
        <v>0</v>
      </c>
      <c r="I104" s="4">
        <v>2</v>
      </c>
      <c r="J104" s="4">
        <v>0</v>
      </c>
      <c r="K104" s="4">
        <v>0</v>
      </c>
      <c r="L104" s="4">
        <v>0</v>
      </c>
      <c r="M104" s="4">
        <v>0</v>
      </c>
      <c r="N104" s="12">
        <v>0</v>
      </c>
      <c r="O104" s="4">
        <v>1</v>
      </c>
      <c r="P104" s="4">
        <v>0</v>
      </c>
      <c r="Q104" s="12">
        <v>0</v>
      </c>
      <c r="R104" s="4">
        <v>0</v>
      </c>
      <c r="S104" s="4">
        <v>0</v>
      </c>
      <c r="T104" s="51">
        <f t="shared" si="2"/>
        <v>6</v>
      </c>
      <c r="U104">
        <v>12</v>
      </c>
      <c r="V104" s="63">
        <f t="shared" si="3"/>
        <v>18</v>
      </c>
    </row>
    <row r="105" spans="1:22">
      <c r="A105" s="11">
        <v>40764</v>
      </c>
      <c r="B105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 s="12">
        <v>0</v>
      </c>
      <c r="I105" s="4">
        <v>4</v>
      </c>
      <c r="J105" s="4">
        <v>0</v>
      </c>
      <c r="K105" s="4">
        <v>0</v>
      </c>
      <c r="L105" s="4">
        <v>0</v>
      </c>
      <c r="M105" s="4">
        <v>2</v>
      </c>
      <c r="N105" s="12">
        <v>0</v>
      </c>
      <c r="O105" s="4">
        <v>1</v>
      </c>
      <c r="P105" s="4">
        <v>0</v>
      </c>
      <c r="Q105" s="12">
        <v>0</v>
      </c>
      <c r="R105" s="4">
        <v>0</v>
      </c>
      <c r="S105" s="4">
        <v>0</v>
      </c>
      <c r="T105" s="51">
        <f t="shared" si="2"/>
        <v>13</v>
      </c>
      <c r="U105">
        <v>30</v>
      </c>
      <c r="V105" s="63">
        <f t="shared" si="3"/>
        <v>43</v>
      </c>
    </row>
    <row r="106" spans="1:22">
      <c r="A106" s="11">
        <v>40765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0</v>
      </c>
      <c r="H106" s="12">
        <v>0</v>
      </c>
      <c r="I106" s="4">
        <v>1</v>
      </c>
      <c r="J106" s="4">
        <v>0</v>
      </c>
      <c r="K106" s="4">
        <v>0</v>
      </c>
      <c r="L106" s="4">
        <v>0</v>
      </c>
      <c r="M106" s="4">
        <v>0</v>
      </c>
      <c r="N106" s="12">
        <v>0</v>
      </c>
      <c r="O106" s="4">
        <v>0</v>
      </c>
      <c r="P106" s="4">
        <v>0</v>
      </c>
      <c r="Q106" s="12">
        <v>0</v>
      </c>
      <c r="R106" s="4">
        <v>0</v>
      </c>
      <c r="S106" s="4">
        <v>0</v>
      </c>
      <c r="T106" s="51">
        <f t="shared" si="2"/>
        <v>3</v>
      </c>
      <c r="U106">
        <v>15</v>
      </c>
      <c r="V106" s="63">
        <f t="shared" si="3"/>
        <v>18</v>
      </c>
    </row>
    <row r="107" spans="1:22">
      <c r="A107" s="11">
        <v>40766</v>
      </c>
      <c r="B107">
        <v>6</v>
      </c>
      <c r="C107">
        <v>1</v>
      </c>
      <c r="D107">
        <v>0</v>
      </c>
      <c r="E107">
        <v>0</v>
      </c>
      <c r="F107">
        <v>0</v>
      </c>
      <c r="G107">
        <v>0</v>
      </c>
      <c r="H107" s="12">
        <v>0</v>
      </c>
      <c r="I107" s="4">
        <v>2</v>
      </c>
      <c r="J107" s="4">
        <v>0</v>
      </c>
      <c r="K107" s="4">
        <v>0</v>
      </c>
      <c r="L107" s="4">
        <v>0</v>
      </c>
      <c r="M107" s="4">
        <v>0</v>
      </c>
      <c r="N107" s="12">
        <v>0</v>
      </c>
      <c r="O107" s="4">
        <v>0</v>
      </c>
      <c r="P107" s="4">
        <v>0</v>
      </c>
      <c r="Q107" s="12">
        <v>0</v>
      </c>
      <c r="R107" s="4">
        <v>0</v>
      </c>
      <c r="S107" s="4">
        <v>0</v>
      </c>
      <c r="T107" s="51">
        <f t="shared" si="2"/>
        <v>9</v>
      </c>
      <c r="U107">
        <v>3</v>
      </c>
      <c r="V107" s="63">
        <f t="shared" si="3"/>
        <v>12</v>
      </c>
    </row>
    <row r="108" spans="1:22">
      <c r="A108" s="11">
        <v>40767</v>
      </c>
      <c r="B108">
        <v>4.33</v>
      </c>
      <c r="C108">
        <v>0.33</v>
      </c>
      <c r="D108">
        <v>0</v>
      </c>
      <c r="E108">
        <v>0</v>
      </c>
      <c r="F108">
        <v>0</v>
      </c>
      <c r="G108" s="22">
        <v>0</v>
      </c>
      <c r="H108" s="1">
        <v>0</v>
      </c>
      <c r="I108" s="4">
        <v>0.33</v>
      </c>
      <c r="J108" s="4">
        <v>0</v>
      </c>
      <c r="K108" s="4">
        <v>0</v>
      </c>
      <c r="L108" s="4">
        <v>0</v>
      </c>
      <c r="M108" s="4">
        <v>0</v>
      </c>
      <c r="N108" s="1">
        <v>0</v>
      </c>
      <c r="O108" s="4">
        <v>0.33</v>
      </c>
      <c r="P108" s="4">
        <v>0</v>
      </c>
      <c r="Q108" s="1">
        <v>0</v>
      </c>
      <c r="R108" s="4">
        <v>0</v>
      </c>
      <c r="S108" s="4">
        <v>0</v>
      </c>
      <c r="T108" s="51">
        <f t="shared" si="2"/>
        <v>5.32</v>
      </c>
      <c r="U108">
        <v>1.33</v>
      </c>
      <c r="V108" s="63">
        <f t="shared" si="3"/>
        <v>6.65</v>
      </c>
    </row>
    <row r="109" spans="1:22">
      <c r="A109" s="11">
        <v>40768</v>
      </c>
      <c r="B109">
        <v>4.33</v>
      </c>
      <c r="C109">
        <v>0.33</v>
      </c>
      <c r="D109">
        <v>0</v>
      </c>
      <c r="E109">
        <v>0</v>
      </c>
      <c r="F109">
        <v>0</v>
      </c>
      <c r="G109" s="22">
        <v>0</v>
      </c>
      <c r="H109" s="1">
        <v>0</v>
      </c>
      <c r="I109" s="4">
        <v>0.33</v>
      </c>
      <c r="J109" s="4">
        <v>0</v>
      </c>
      <c r="K109" s="4">
        <v>0</v>
      </c>
      <c r="L109" s="4">
        <v>0</v>
      </c>
      <c r="M109" s="4">
        <v>0</v>
      </c>
      <c r="N109" s="1">
        <v>0</v>
      </c>
      <c r="O109" s="4">
        <v>0.33</v>
      </c>
      <c r="P109" s="4">
        <v>0</v>
      </c>
      <c r="Q109" s="1">
        <v>0</v>
      </c>
      <c r="R109" s="4">
        <v>0</v>
      </c>
      <c r="S109" s="4">
        <v>0</v>
      </c>
      <c r="T109" s="51">
        <f t="shared" si="2"/>
        <v>5.32</v>
      </c>
      <c r="U109">
        <v>1.33</v>
      </c>
      <c r="V109" s="63">
        <f t="shared" si="3"/>
        <v>6.65</v>
      </c>
    </row>
    <row r="110" spans="1:22">
      <c r="A110" s="11">
        <v>40769</v>
      </c>
      <c r="B110">
        <v>4.33</v>
      </c>
      <c r="C110">
        <v>0.33</v>
      </c>
      <c r="D110">
        <v>0</v>
      </c>
      <c r="E110">
        <v>0</v>
      </c>
      <c r="F110">
        <v>0</v>
      </c>
      <c r="G110" s="22">
        <v>0</v>
      </c>
      <c r="H110" s="1">
        <v>0</v>
      </c>
      <c r="I110" s="4">
        <v>0.33</v>
      </c>
      <c r="J110" s="4">
        <v>0</v>
      </c>
      <c r="K110" s="4">
        <v>0</v>
      </c>
      <c r="L110" s="4">
        <v>0</v>
      </c>
      <c r="M110" s="4">
        <v>0</v>
      </c>
      <c r="N110" s="1">
        <v>0</v>
      </c>
      <c r="O110" s="4">
        <v>0.33</v>
      </c>
      <c r="P110" s="4">
        <v>0</v>
      </c>
      <c r="Q110" s="1">
        <v>0</v>
      </c>
      <c r="R110" s="4">
        <v>0</v>
      </c>
      <c r="S110" s="4">
        <v>0</v>
      </c>
      <c r="T110" s="51">
        <f t="shared" si="2"/>
        <v>5.32</v>
      </c>
      <c r="U110">
        <v>1.33</v>
      </c>
      <c r="V110" s="63">
        <f t="shared" si="3"/>
        <v>6.65</v>
      </c>
    </row>
    <row r="111" spans="1:22">
      <c r="A111" s="11">
        <v>40770</v>
      </c>
      <c r="B111">
        <v>1</v>
      </c>
      <c r="C111">
        <v>0</v>
      </c>
      <c r="D111">
        <v>0</v>
      </c>
      <c r="E111">
        <v>0</v>
      </c>
      <c r="F111">
        <v>0</v>
      </c>
      <c r="G111" s="22">
        <v>0</v>
      </c>
      <c r="H111" s="12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12">
        <v>0</v>
      </c>
      <c r="O111" s="4">
        <v>0</v>
      </c>
      <c r="P111" s="4">
        <v>0</v>
      </c>
      <c r="Q111" s="12">
        <v>0</v>
      </c>
      <c r="R111" s="4">
        <v>0</v>
      </c>
      <c r="S111" s="4">
        <v>0</v>
      </c>
      <c r="T111" s="51">
        <f t="shared" si="2"/>
        <v>1</v>
      </c>
      <c r="U111">
        <v>0</v>
      </c>
      <c r="V111" s="63">
        <f t="shared" si="3"/>
        <v>1</v>
      </c>
    </row>
    <row r="112" spans="1:22">
      <c r="A112" s="11">
        <v>40771</v>
      </c>
      <c r="B112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51">
        <f t="shared" si="2"/>
        <v>5</v>
      </c>
      <c r="U112">
        <v>3</v>
      </c>
      <c r="V112" s="63">
        <f t="shared" si="3"/>
        <v>8</v>
      </c>
    </row>
    <row r="113" spans="1:22">
      <c r="A113" s="11">
        <v>40772</v>
      </c>
      <c r="B113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0</v>
      </c>
      <c r="Q113">
        <v>0</v>
      </c>
      <c r="R113">
        <v>0</v>
      </c>
      <c r="S113">
        <v>0</v>
      </c>
      <c r="T113" s="51">
        <f t="shared" si="2"/>
        <v>9</v>
      </c>
      <c r="U113">
        <v>2</v>
      </c>
      <c r="V113" s="63">
        <f t="shared" si="3"/>
        <v>11</v>
      </c>
    </row>
    <row r="114" spans="1:22">
      <c r="A114" s="11">
        <v>40773</v>
      </c>
      <c r="B114">
        <v>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51">
        <f t="shared" si="2"/>
        <v>3</v>
      </c>
      <c r="U114">
        <v>1</v>
      </c>
      <c r="V114" s="63">
        <f t="shared" si="3"/>
        <v>4</v>
      </c>
    </row>
    <row r="115" spans="1:22">
      <c r="A115" s="11">
        <v>40774</v>
      </c>
      <c r="B115">
        <v>1.67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3.33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0.33</v>
      </c>
      <c r="P115">
        <v>0</v>
      </c>
      <c r="Q115">
        <v>0</v>
      </c>
      <c r="R115" s="4">
        <v>0</v>
      </c>
      <c r="S115">
        <v>0</v>
      </c>
      <c r="T115" s="51">
        <f t="shared" si="2"/>
        <v>5.33</v>
      </c>
      <c r="U115">
        <v>1</v>
      </c>
      <c r="V115" s="63">
        <f t="shared" si="3"/>
        <v>6.33</v>
      </c>
    </row>
    <row r="116" spans="1:22">
      <c r="A116" s="11">
        <v>40775</v>
      </c>
      <c r="B116">
        <v>1.67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3.33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0.33</v>
      </c>
      <c r="P116">
        <v>0</v>
      </c>
      <c r="Q116">
        <v>0</v>
      </c>
      <c r="R116" s="4">
        <v>0</v>
      </c>
      <c r="S116">
        <v>0</v>
      </c>
      <c r="T116" s="51">
        <f t="shared" si="2"/>
        <v>5.33</v>
      </c>
      <c r="U116">
        <v>1</v>
      </c>
      <c r="V116" s="63">
        <f t="shared" si="3"/>
        <v>6.33</v>
      </c>
    </row>
    <row r="117" spans="1:22">
      <c r="A117" s="11">
        <v>40776</v>
      </c>
      <c r="B117">
        <v>1.67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3.33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0.33</v>
      </c>
      <c r="P117">
        <v>0</v>
      </c>
      <c r="Q117">
        <v>0</v>
      </c>
      <c r="R117" s="4">
        <v>0</v>
      </c>
      <c r="S117">
        <v>0</v>
      </c>
      <c r="T117" s="51">
        <f t="shared" si="2"/>
        <v>5.33</v>
      </c>
      <c r="U117">
        <v>1</v>
      </c>
      <c r="V117" s="63">
        <f t="shared" si="3"/>
        <v>6.33</v>
      </c>
    </row>
    <row r="118" spans="1:22">
      <c r="A118" s="11">
        <v>40777</v>
      </c>
      <c r="B118">
        <v>2</v>
      </c>
      <c r="C118">
        <v>0</v>
      </c>
      <c r="D118">
        <v>0</v>
      </c>
      <c r="E118">
        <v>0</v>
      </c>
      <c r="F118">
        <v>0</v>
      </c>
      <c r="G118" s="22">
        <v>0</v>
      </c>
      <c r="H118" s="1">
        <v>0</v>
      </c>
      <c r="I118" s="4">
        <v>0</v>
      </c>
      <c r="J118" s="4">
        <v>0</v>
      </c>
      <c r="K118" s="4"/>
      <c r="L118" s="4">
        <v>0</v>
      </c>
      <c r="M118" s="4">
        <v>0</v>
      </c>
      <c r="N118" s="1">
        <v>0</v>
      </c>
      <c r="O118" s="4">
        <v>0</v>
      </c>
      <c r="P118" s="4"/>
      <c r="Q118" s="1">
        <v>0</v>
      </c>
      <c r="R118" s="4">
        <v>0</v>
      </c>
      <c r="S118" s="4">
        <v>0</v>
      </c>
      <c r="T118" s="51">
        <f t="shared" si="2"/>
        <v>2</v>
      </c>
      <c r="U118">
        <v>0</v>
      </c>
      <c r="V118" s="63">
        <f t="shared" si="3"/>
        <v>2</v>
      </c>
    </row>
    <row r="119" spans="1:22">
      <c r="A119" s="11">
        <v>40778</v>
      </c>
      <c r="B119">
        <v>2</v>
      </c>
      <c r="C119">
        <v>1</v>
      </c>
      <c r="D119">
        <v>0</v>
      </c>
      <c r="E119">
        <v>0</v>
      </c>
      <c r="F119">
        <v>0</v>
      </c>
      <c r="G119" s="22">
        <v>0</v>
      </c>
      <c r="H119" s="1">
        <v>0</v>
      </c>
      <c r="I119" s="4">
        <v>3</v>
      </c>
      <c r="J119" s="4">
        <v>0</v>
      </c>
      <c r="K119" s="4">
        <v>0</v>
      </c>
      <c r="L119" s="4">
        <v>0</v>
      </c>
      <c r="M119" s="4">
        <v>0</v>
      </c>
      <c r="N119" s="1">
        <v>0</v>
      </c>
      <c r="O119" s="4">
        <v>4</v>
      </c>
      <c r="P119" s="4">
        <v>0</v>
      </c>
      <c r="Q119" s="1">
        <v>0</v>
      </c>
      <c r="R119" s="4">
        <v>0</v>
      </c>
      <c r="S119" s="4">
        <v>0</v>
      </c>
      <c r="T119" s="51">
        <f t="shared" si="2"/>
        <v>10</v>
      </c>
      <c r="U119">
        <v>0</v>
      </c>
      <c r="V119" s="63">
        <f t="shared" si="3"/>
        <v>10</v>
      </c>
    </row>
    <row r="120" spans="1:22">
      <c r="A120" s="11">
        <v>40779</v>
      </c>
      <c r="B120">
        <v>5</v>
      </c>
      <c r="C120">
        <v>0</v>
      </c>
      <c r="D120">
        <v>0</v>
      </c>
      <c r="E120">
        <v>0</v>
      </c>
      <c r="F120">
        <v>0</v>
      </c>
      <c r="G120" s="22">
        <v>0</v>
      </c>
      <c r="H120" s="24">
        <v>0</v>
      </c>
      <c r="I120" s="24">
        <v>2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1</v>
      </c>
      <c r="P120" s="24">
        <v>0</v>
      </c>
      <c r="Q120" s="24">
        <v>0</v>
      </c>
      <c r="R120" s="24">
        <v>0</v>
      </c>
      <c r="S120" s="24">
        <v>0</v>
      </c>
      <c r="T120" s="51">
        <f t="shared" si="2"/>
        <v>8</v>
      </c>
      <c r="U120">
        <v>3</v>
      </c>
      <c r="V120" s="63">
        <f t="shared" si="3"/>
        <v>11</v>
      </c>
    </row>
    <row r="121" spans="1:22">
      <c r="A121" s="11">
        <v>40780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24">
        <v>3</v>
      </c>
      <c r="P121" s="24">
        <v>0</v>
      </c>
      <c r="Q121" s="24">
        <v>0</v>
      </c>
      <c r="R121" s="24">
        <v>0</v>
      </c>
      <c r="S121" s="24">
        <v>0</v>
      </c>
      <c r="T121" s="51">
        <f t="shared" si="2"/>
        <v>3</v>
      </c>
      <c r="U121">
        <v>1</v>
      </c>
      <c r="V121" s="63">
        <f t="shared" si="3"/>
        <v>4</v>
      </c>
    </row>
    <row r="122" spans="1:22">
      <c r="A122" s="11">
        <v>40781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0.66</v>
      </c>
      <c r="J122">
        <v>0</v>
      </c>
      <c r="K122">
        <v>0</v>
      </c>
      <c r="L122">
        <v>0</v>
      </c>
      <c r="M122">
        <v>0</v>
      </c>
      <c r="N122">
        <v>0</v>
      </c>
      <c r="O122" s="24">
        <v>2.33</v>
      </c>
      <c r="P122" s="24">
        <v>0</v>
      </c>
      <c r="Q122" s="24">
        <v>0</v>
      </c>
      <c r="R122" s="24">
        <v>0</v>
      </c>
      <c r="S122" s="24">
        <v>0</v>
      </c>
      <c r="T122" s="51">
        <f t="shared" si="2"/>
        <v>4.99</v>
      </c>
      <c r="U122">
        <v>2.33</v>
      </c>
      <c r="V122" s="63">
        <f t="shared" si="3"/>
        <v>7.32</v>
      </c>
    </row>
    <row r="123" spans="1:22">
      <c r="A123" s="11">
        <v>40782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0.66</v>
      </c>
      <c r="J123">
        <v>0</v>
      </c>
      <c r="K123">
        <v>0</v>
      </c>
      <c r="L123">
        <v>0</v>
      </c>
      <c r="M123">
        <v>0</v>
      </c>
      <c r="N123">
        <v>0</v>
      </c>
      <c r="O123" s="24">
        <v>2.33</v>
      </c>
      <c r="P123" s="24">
        <v>0</v>
      </c>
      <c r="Q123" s="24">
        <v>0</v>
      </c>
      <c r="R123" s="24">
        <v>0</v>
      </c>
      <c r="S123" s="24">
        <v>0</v>
      </c>
      <c r="T123" s="51">
        <f t="shared" si="2"/>
        <v>4.99</v>
      </c>
      <c r="U123">
        <v>2.33</v>
      </c>
      <c r="V123" s="63">
        <f t="shared" si="3"/>
        <v>7.32</v>
      </c>
    </row>
    <row r="124" spans="1:22">
      <c r="A124" s="11">
        <v>40783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0.66</v>
      </c>
      <c r="J124">
        <v>0</v>
      </c>
      <c r="K124">
        <v>0</v>
      </c>
      <c r="L124">
        <v>0</v>
      </c>
      <c r="M124">
        <v>0</v>
      </c>
      <c r="N124">
        <v>0</v>
      </c>
      <c r="O124" s="24">
        <v>2.33</v>
      </c>
      <c r="P124" s="24">
        <v>0</v>
      </c>
      <c r="Q124" s="24">
        <v>0</v>
      </c>
      <c r="R124" s="24">
        <v>0</v>
      </c>
      <c r="S124" s="24">
        <v>0</v>
      </c>
      <c r="T124" s="51">
        <f t="shared" si="2"/>
        <v>4.99</v>
      </c>
      <c r="U124">
        <v>2.33</v>
      </c>
      <c r="V124" s="63">
        <f t="shared" si="3"/>
        <v>7.32</v>
      </c>
    </row>
    <row r="125" spans="1:22">
      <c r="A125" s="11">
        <v>40784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24">
        <v>1</v>
      </c>
      <c r="P125" s="24">
        <v>0</v>
      </c>
      <c r="Q125" s="24">
        <v>0</v>
      </c>
      <c r="R125" s="24">
        <v>0</v>
      </c>
      <c r="S125" s="24">
        <v>0</v>
      </c>
      <c r="T125" s="51">
        <f t="shared" si="2"/>
        <v>3</v>
      </c>
      <c r="U125">
        <v>1</v>
      </c>
      <c r="V125" s="63">
        <f t="shared" si="3"/>
        <v>4</v>
      </c>
    </row>
    <row r="126" spans="1:22">
      <c r="A126" s="11">
        <v>40785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51">
        <f t="shared" si="2"/>
        <v>0</v>
      </c>
      <c r="U126">
        <v>0</v>
      </c>
      <c r="V126" s="63">
        <f t="shared" si="3"/>
        <v>0</v>
      </c>
    </row>
    <row r="127" spans="1:22">
      <c r="A127" s="11">
        <v>40786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51">
        <f t="shared" si="2"/>
        <v>1</v>
      </c>
      <c r="U127">
        <v>0</v>
      </c>
      <c r="V127" s="63">
        <f t="shared" si="3"/>
        <v>1</v>
      </c>
    </row>
    <row r="128" spans="1:22">
      <c r="A128" s="11">
        <v>40787</v>
      </c>
      <c r="B128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51">
        <f t="shared" si="2"/>
        <v>4</v>
      </c>
      <c r="U128">
        <v>2</v>
      </c>
      <c r="V128" s="63">
        <f t="shared" si="3"/>
        <v>6</v>
      </c>
    </row>
    <row r="129" spans="1:2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1.25</v>
      </c>
      <c r="P129">
        <v>0</v>
      </c>
      <c r="Q129">
        <v>0</v>
      </c>
      <c r="R129">
        <v>0</v>
      </c>
      <c r="S129">
        <v>0</v>
      </c>
      <c r="T129" s="51">
        <f t="shared" si="2"/>
        <v>1.75</v>
      </c>
      <c r="U129">
        <v>0.25</v>
      </c>
      <c r="V129" s="63">
        <f t="shared" si="3"/>
        <v>2</v>
      </c>
    </row>
    <row r="130" spans="1:2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1.25</v>
      </c>
      <c r="P130">
        <v>0</v>
      </c>
      <c r="Q130">
        <v>0</v>
      </c>
      <c r="R130">
        <v>0</v>
      </c>
      <c r="S130">
        <v>0</v>
      </c>
      <c r="T130" s="51">
        <f t="shared" si="2"/>
        <v>1.75</v>
      </c>
      <c r="U130">
        <v>0.25</v>
      </c>
      <c r="V130" s="63">
        <f t="shared" si="3"/>
        <v>2</v>
      </c>
    </row>
    <row r="131" spans="1:2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1.25</v>
      </c>
      <c r="P131">
        <v>0</v>
      </c>
      <c r="Q131">
        <v>0</v>
      </c>
      <c r="R131">
        <v>0</v>
      </c>
      <c r="S131">
        <v>0</v>
      </c>
      <c r="T131" s="51">
        <f t="shared" si="2"/>
        <v>1.75</v>
      </c>
      <c r="U131">
        <v>0.25</v>
      </c>
      <c r="V131" s="63">
        <f t="shared" si="3"/>
        <v>2</v>
      </c>
    </row>
    <row r="132" spans="1:22">
      <c r="A132" s="11">
        <v>40791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1.25</v>
      </c>
      <c r="P132">
        <v>0</v>
      </c>
      <c r="Q132">
        <v>0</v>
      </c>
      <c r="R132">
        <v>0</v>
      </c>
      <c r="S132">
        <v>0</v>
      </c>
      <c r="T132" s="51">
        <f t="shared" si="2"/>
        <v>1.75</v>
      </c>
      <c r="U132">
        <v>0.25</v>
      </c>
      <c r="V132" s="63">
        <f t="shared" si="3"/>
        <v>2</v>
      </c>
    </row>
    <row r="133" spans="1:22">
      <c r="A133" s="11">
        <v>40792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 s="51">
        <f t="shared" si="2"/>
        <v>3</v>
      </c>
      <c r="U133">
        <v>0</v>
      </c>
      <c r="V133" s="63">
        <f t="shared" si="3"/>
        <v>3</v>
      </c>
    </row>
    <row r="134" spans="1:22">
      <c r="A134" s="11">
        <v>40793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51">
        <f t="shared" si="2"/>
        <v>2</v>
      </c>
      <c r="U134">
        <v>2</v>
      </c>
      <c r="V134" s="63">
        <f t="shared" si="3"/>
        <v>4</v>
      </c>
    </row>
    <row r="135" spans="1:22">
      <c r="A135" s="11">
        <v>40794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51">
        <f t="shared" si="2"/>
        <v>1</v>
      </c>
      <c r="U135">
        <v>0</v>
      </c>
      <c r="V135" s="63">
        <f t="shared" si="3"/>
        <v>1</v>
      </c>
    </row>
    <row r="136" spans="1:22">
      <c r="A136" s="11">
        <v>40795</v>
      </c>
      <c r="B136">
        <v>0.67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51">
        <f t="shared" si="2"/>
        <v>0.67</v>
      </c>
      <c r="U136">
        <v>2.67</v>
      </c>
      <c r="V136" s="63">
        <f t="shared" si="3"/>
        <v>3.34</v>
      </c>
    </row>
    <row r="137" spans="1:22">
      <c r="A137" s="11">
        <v>40796</v>
      </c>
      <c r="B137">
        <v>0.67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51">
        <f t="shared" ref="T137:T152" si="4">SUM(B137:S137)</f>
        <v>0.67</v>
      </c>
      <c r="U137">
        <v>2.67</v>
      </c>
      <c r="V137" s="63">
        <f t="shared" si="3"/>
        <v>3.34</v>
      </c>
    </row>
    <row r="138" spans="1:22">
      <c r="A138" s="11">
        <v>40797</v>
      </c>
      <c r="B138">
        <v>0.67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51">
        <f t="shared" si="4"/>
        <v>0.67</v>
      </c>
      <c r="U138">
        <v>2.67</v>
      </c>
      <c r="V138" s="63">
        <f t="shared" ref="V138:V152" si="5">SUM(T138:U138)</f>
        <v>3.34</v>
      </c>
    </row>
    <row r="139" spans="1:22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51">
        <f t="shared" si="4"/>
        <v>0</v>
      </c>
      <c r="U139">
        <v>0</v>
      </c>
      <c r="V139" s="63">
        <f t="shared" si="5"/>
        <v>0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51">
        <f t="shared" si="4"/>
        <v>0</v>
      </c>
      <c r="U140">
        <v>0</v>
      </c>
      <c r="V140" s="63">
        <f t="shared" si="5"/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51">
        <f t="shared" si="4"/>
        <v>0</v>
      </c>
      <c r="U141">
        <v>0</v>
      </c>
      <c r="V141" s="63">
        <f t="shared" si="5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51">
        <f t="shared" si="4"/>
        <v>0</v>
      </c>
      <c r="U142">
        <v>0</v>
      </c>
      <c r="V142" s="63">
        <f t="shared" si="5"/>
        <v>0</v>
      </c>
    </row>
    <row r="143" spans="1:22">
      <c r="A143" s="11">
        <v>40802</v>
      </c>
      <c r="B143"/>
      <c r="I143"/>
      <c r="O143"/>
      <c r="R143"/>
      <c r="T143" s="51">
        <f t="shared" si="4"/>
        <v>0</v>
      </c>
      <c r="U143">
        <v>0</v>
      </c>
      <c r="V143" s="63">
        <f t="shared" si="5"/>
        <v>0</v>
      </c>
    </row>
    <row r="144" spans="1:22">
      <c r="A144" s="11">
        <v>40803</v>
      </c>
      <c r="B144"/>
      <c r="G144" s="22"/>
      <c r="H144" s="23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51">
        <f t="shared" si="4"/>
        <v>0</v>
      </c>
      <c r="U144">
        <v>0</v>
      </c>
      <c r="V144" s="63">
        <f t="shared" si="5"/>
        <v>0</v>
      </c>
    </row>
    <row r="145" spans="1:22">
      <c r="A145" s="11">
        <v>40804</v>
      </c>
      <c r="B145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51">
        <f t="shared" si="4"/>
        <v>0</v>
      </c>
      <c r="U145">
        <v>0</v>
      </c>
      <c r="V145" s="63">
        <f t="shared" si="5"/>
        <v>0</v>
      </c>
    </row>
    <row r="146" spans="1:22">
      <c r="A146" s="11">
        <v>40805</v>
      </c>
      <c r="B146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51">
        <f t="shared" si="4"/>
        <v>0</v>
      </c>
      <c r="U146">
        <v>0</v>
      </c>
      <c r="V146" s="63">
        <f t="shared" si="5"/>
        <v>0</v>
      </c>
    </row>
    <row r="147" spans="1:22">
      <c r="A147" s="11">
        <v>40806</v>
      </c>
      <c r="B147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51">
        <f t="shared" si="4"/>
        <v>0</v>
      </c>
      <c r="U147">
        <v>0</v>
      </c>
      <c r="V147" s="63">
        <f t="shared" si="5"/>
        <v>0</v>
      </c>
    </row>
    <row r="148" spans="1:22">
      <c r="A148" s="11">
        <v>40807</v>
      </c>
      <c r="B148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51">
        <f t="shared" si="4"/>
        <v>0</v>
      </c>
      <c r="U148">
        <v>0</v>
      </c>
      <c r="V148" s="63">
        <f t="shared" si="5"/>
        <v>0</v>
      </c>
    </row>
    <row r="149" spans="1:22">
      <c r="A149" s="11">
        <v>40808</v>
      </c>
      <c r="B149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51">
        <f t="shared" si="4"/>
        <v>0</v>
      </c>
      <c r="U149">
        <v>0</v>
      </c>
      <c r="V149" s="63">
        <f t="shared" si="5"/>
        <v>0</v>
      </c>
    </row>
    <row r="150" spans="1:22">
      <c r="A150" s="11">
        <v>40809</v>
      </c>
      <c r="B150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51">
        <f t="shared" si="4"/>
        <v>0</v>
      </c>
      <c r="U150">
        <v>0</v>
      </c>
      <c r="V150" s="63">
        <f t="shared" si="5"/>
        <v>0</v>
      </c>
    </row>
    <row r="151" spans="1:22">
      <c r="A151" s="11">
        <v>40810</v>
      </c>
      <c r="B151"/>
      <c r="I151"/>
      <c r="O151"/>
      <c r="R151"/>
      <c r="T151" s="51">
        <f t="shared" si="4"/>
        <v>0</v>
      </c>
      <c r="U151">
        <v>0</v>
      </c>
      <c r="V151" s="63">
        <f t="shared" si="5"/>
        <v>0</v>
      </c>
    </row>
    <row r="152" spans="1:22">
      <c r="A152" s="11">
        <v>40811</v>
      </c>
      <c r="B15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51">
        <f t="shared" si="4"/>
        <v>0</v>
      </c>
      <c r="U152">
        <v>0</v>
      </c>
      <c r="V152" s="63">
        <f t="shared" si="5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SUM(B9:B132)</f>
        <v>357.91999999999996</v>
      </c>
      <c r="C155">
        <f t="shared" ref="C155:V155" si="6">SUM(C9:C132)</f>
        <v>55.98</v>
      </c>
      <c r="D155">
        <f t="shared" si="6"/>
        <v>0</v>
      </c>
      <c r="E155">
        <f t="shared" si="6"/>
        <v>1.99</v>
      </c>
      <c r="F155">
        <f t="shared" si="6"/>
        <v>2</v>
      </c>
      <c r="G155">
        <f t="shared" si="6"/>
        <v>0</v>
      </c>
      <c r="H155">
        <f t="shared" si="6"/>
        <v>0</v>
      </c>
      <c r="I155">
        <f t="shared" si="6"/>
        <v>76.919999999999987</v>
      </c>
      <c r="J155">
        <f t="shared" si="6"/>
        <v>0</v>
      </c>
      <c r="K155">
        <f t="shared" si="6"/>
        <v>0</v>
      </c>
      <c r="L155">
        <f t="shared" si="6"/>
        <v>28.990000000000002</v>
      </c>
      <c r="M155">
        <f t="shared" si="6"/>
        <v>3</v>
      </c>
      <c r="N155">
        <f t="shared" si="6"/>
        <v>0</v>
      </c>
      <c r="O155">
        <f t="shared" si="6"/>
        <v>51.979999999999983</v>
      </c>
      <c r="P155">
        <f t="shared" si="6"/>
        <v>0</v>
      </c>
      <c r="Q155">
        <f t="shared" si="6"/>
        <v>0</v>
      </c>
      <c r="R155">
        <f t="shared" si="6"/>
        <v>15.98</v>
      </c>
      <c r="S155">
        <f t="shared" si="6"/>
        <v>0</v>
      </c>
      <c r="T155">
        <f t="shared" si="6"/>
        <v>594.76000000000022</v>
      </c>
      <c r="U155">
        <f t="shared" si="6"/>
        <v>819.87000000000023</v>
      </c>
      <c r="V155">
        <f t="shared" si="6"/>
        <v>1414.6300000000008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C157" t="s">
        <v>30</v>
      </c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30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 t="s">
        <v>30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2"/>
  </sheetPr>
  <dimension ref="A1:V165"/>
  <sheetViews>
    <sheetView zoomScale="70" zoomScaleNormal="70" workbookViewId="0">
      <pane ySplit="8" topLeftCell="A106" activePane="bottomLeft" state="frozen"/>
      <selection pane="bottomLeft" activeCell="U142" sqref="U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161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162</v>
      </c>
      <c r="B3" s="73"/>
      <c r="C3" s="73"/>
      <c r="E3" s="66" t="s">
        <v>163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164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165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N9" s="1"/>
      <c r="O9"/>
      <c r="Q9" s="1"/>
      <c r="R9" s="4"/>
      <c r="S9" s="1"/>
      <c r="T9" s="63">
        <f t="shared" ref="T9:T72" si="0">SUM(B9:S9)</f>
        <v>0</v>
      </c>
      <c r="U9" s="4">
        <v>0</v>
      </c>
      <c r="V9" s="63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0</v>
      </c>
      <c r="U22" s="4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0.25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0.25</v>
      </c>
      <c r="U23" s="4">
        <v>0</v>
      </c>
      <c r="V23" s="63">
        <f t="shared" si="1"/>
        <v>0.25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0.25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0.25</v>
      </c>
      <c r="U24" s="4">
        <v>0</v>
      </c>
      <c r="V24" s="63">
        <f t="shared" si="1"/>
        <v>0.25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0.25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0.25</v>
      </c>
      <c r="U25" s="4">
        <v>0</v>
      </c>
      <c r="V25" s="63">
        <f t="shared" si="1"/>
        <v>0.25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0.25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0.25</v>
      </c>
      <c r="U26" s="4">
        <v>0</v>
      </c>
      <c r="V26" s="63">
        <f t="shared" si="1"/>
        <v>0.25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3">
        <f t="shared" si="0"/>
        <v>0</v>
      </c>
      <c r="U27" s="4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 s="4">
        <v>0</v>
      </c>
      <c r="V28" s="63">
        <f t="shared" si="1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 s="4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 t="shared" si="1"/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0.25</v>
      </c>
      <c r="P31" s="4">
        <v>0</v>
      </c>
      <c r="Q31" s="1">
        <v>0</v>
      </c>
      <c r="R31" s="4">
        <v>0</v>
      </c>
      <c r="S31" s="1">
        <v>0</v>
      </c>
      <c r="T31" s="63">
        <f t="shared" si="0"/>
        <v>0.25</v>
      </c>
      <c r="U31" s="4">
        <v>0.25</v>
      </c>
      <c r="V31" s="63">
        <f t="shared" si="1"/>
        <v>0.5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">
        <v>0</v>
      </c>
      <c r="O32" s="4">
        <v>0.25</v>
      </c>
      <c r="P32" s="4">
        <v>0</v>
      </c>
      <c r="Q32" s="1">
        <v>0</v>
      </c>
      <c r="R32" s="4">
        <v>0</v>
      </c>
      <c r="S32" s="1">
        <v>0</v>
      </c>
      <c r="T32" s="63">
        <f t="shared" si="0"/>
        <v>0.25</v>
      </c>
      <c r="U32" s="4">
        <v>0.25</v>
      </c>
      <c r="V32" s="63">
        <f t="shared" si="1"/>
        <v>0.5</v>
      </c>
    </row>
    <row r="33" spans="1:2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">
        <v>0</v>
      </c>
      <c r="O33" s="4">
        <v>0.25</v>
      </c>
      <c r="P33" s="4">
        <v>0</v>
      </c>
      <c r="Q33" s="1">
        <v>0</v>
      </c>
      <c r="R33" s="4">
        <v>0</v>
      </c>
      <c r="S33" s="1">
        <v>0</v>
      </c>
      <c r="T33" s="63">
        <f t="shared" si="0"/>
        <v>0.25</v>
      </c>
      <c r="U33" s="4">
        <v>0.25</v>
      </c>
      <c r="V33" s="63">
        <f t="shared" si="1"/>
        <v>0.5</v>
      </c>
    </row>
    <row r="34" spans="1:2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>
        <v>0</v>
      </c>
      <c r="O34" s="4">
        <v>0.25</v>
      </c>
      <c r="P34" s="4">
        <v>0</v>
      </c>
      <c r="Q34" s="1">
        <v>0</v>
      </c>
      <c r="R34" s="4">
        <v>0</v>
      </c>
      <c r="S34" s="1">
        <v>0</v>
      </c>
      <c r="T34" s="63">
        <f t="shared" si="0"/>
        <v>0.25</v>
      </c>
      <c r="U34" s="4">
        <v>0.25</v>
      </c>
      <c r="V34" s="63">
        <f t="shared" si="1"/>
        <v>0.5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1</v>
      </c>
      <c r="P35" s="4">
        <v>0</v>
      </c>
      <c r="Q35" s="12">
        <v>0</v>
      </c>
      <c r="R35" s="4">
        <v>0</v>
      </c>
      <c r="S35" s="12">
        <v>0</v>
      </c>
      <c r="T35" s="63">
        <f t="shared" si="0"/>
        <v>1</v>
      </c>
      <c r="U35" s="4">
        <v>0.25</v>
      </c>
      <c r="V35" s="63">
        <f t="shared" si="1"/>
        <v>1.25</v>
      </c>
    </row>
    <row r="36" spans="1:22">
      <c r="A36" s="11">
        <v>40695</v>
      </c>
      <c r="B36">
        <v>4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5</v>
      </c>
      <c r="P36" s="4">
        <v>0</v>
      </c>
      <c r="Q36" s="12">
        <v>0</v>
      </c>
      <c r="R36" s="4">
        <v>0</v>
      </c>
      <c r="S36" s="12">
        <v>0</v>
      </c>
      <c r="T36" s="63">
        <f t="shared" si="0"/>
        <v>9</v>
      </c>
      <c r="U36" s="4">
        <v>2</v>
      </c>
      <c r="V36" s="63">
        <f t="shared" si="1"/>
        <v>11</v>
      </c>
    </row>
    <row r="37" spans="1:22">
      <c r="A37" s="11">
        <v>40696</v>
      </c>
      <c r="B37">
        <v>11</v>
      </c>
      <c r="C37">
        <v>1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12">
        <v>0</v>
      </c>
      <c r="O37" s="4">
        <v>0</v>
      </c>
      <c r="P37" s="4">
        <v>0</v>
      </c>
      <c r="Q37" s="12">
        <v>0</v>
      </c>
      <c r="R37" s="4">
        <v>0</v>
      </c>
      <c r="S37" s="12">
        <v>0</v>
      </c>
      <c r="T37" s="63">
        <f t="shared" si="0"/>
        <v>12</v>
      </c>
      <c r="U37" s="4">
        <v>6</v>
      </c>
      <c r="V37" s="63">
        <f t="shared" si="1"/>
        <v>18</v>
      </c>
    </row>
    <row r="38" spans="1:22">
      <c r="A38" s="11">
        <v>40697</v>
      </c>
      <c r="B38">
        <v>17.670000000000002</v>
      </c>
      <c r="C38">
        <v>0.33</v>
      </c>
      <c r="D38">
        <v>0</v>
      </c>
      <c r="E38">
        <v>0</v>
      </c>
      <c r="F38">
        <v>1.33</v>
      </c>
      <c r="G38">
        <v>0</v>
      </c>
      <c r="H38" s="1">
        <v>0</v>
      </c>
      <c r="I38" s="4">
        <v>0</v>
      </c>
      <c r="J38" s="4">
        <v>0</v>
      </c>
      <c r="K38" s="4">
        <v>0</v>
      </c>
      <c r="L38" s="4">
        <v>1.67</v>
      </c>
      <c r="M38" s="4">
        <v>0</v>
      </c>
      <c r="N38" s="1">
        <v>0</v>
      </c>
      <c r="O38" s="4">
        <v>4.67</v>
      </c>
      <c r="P38" s="4">
        <v>0</v>
      </c>
      <c r="Q38" s="1">
        <v>0</v>
      </c>
      <c r="R38" s="4">
        <v>0</v>
      </c>
      <c r="S38" s="1">
        <v>0</v>
      </c>
      <c r="T38" s="63">
        <f t="shared" si="0"/>
        <v>25.67</v>
      </c>
      <c r="U38" s="4">
        <v>15.67</v>
      </c>
      <c r="V38" s="63">
        <f t="shared" si="1"/>
        <v>41.34</v>
      </c>
    </row>
    <row r="39" spans="1:22">
      <c r="A39" s="11">
        <v>40698</v>
      </c>
      <c r="B39">
        <v>17.670000000000002</v>
      </c>
      <c r="C39">
        <v>0.33</v>
      </c>
      <c r="D39">
        <v>0</v>
      </c>
      <c r="E39">
        <v>0</v>
      </c>
      <c r="F39">
        <v>1.33</v>
      </c>
      <c r="G39">
        <v>0</v>
      </c>
      <c r="H39" s="1">
        <v>0</v>
      </c>
      <c r="I39" s="4">
        <v>0</v>
      </c>
      <c r="J39" s="4">
        <v>0</v>
      </c>
      <c r="K39" s="4">
        <v>0</v>
      </c>
      <c r="L39" s="4">
        <v>1.67</v>
      </c>
      <c r="M39" s="4">
        <v>0</v>
      </c>
      <c r="N39" s="1">
        <v>0</v>
      </c>
      <c r="O39" s="4">
        <v>4.67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25.67</v>
      </c>
      <c r="U39" s="4">
        <v>15.67</v>
      </c>
      <c r="V39" s="63">
        <f t="shared" si="1"/>
        <v>41.34</v>
      </c>
    </row>
    <row r="40" spans="1:22">
      <c r="A40" s="11">
        <v>40699</v>
      </c>
      <c r="B40">
        <v>17.670000000000002</v>
      </c>
      <c r="C40">
        <v>0.33</v>
      </c>
      <c r="D40">
        <v>0</v>
      </c>
      <c r="E40">
        <v>0</v>
      </c>
      <c r="F40">
        <v>1.33</v>
      </c>
      <c r="G40">
        <v>0</v>
      </c>
      <c r="H40" s="1">
        <v>0</v>
      </c>
      <c r="I40" s="4">
        <v>0</v>
      </c>
      <c r="J40" s="4">
        <v>0</v>
      </c>
      <c r="K40" s="4">
        <v>0</v>
      </c>
      <c r="L40" s="4">
        <v>1.67</v>
      </c>
      <c r="M40" s="4">
        <v>0</v>
      </c>
      <c r="N40" s="1">
        <v>0</v>
      </c>
      <c r="O40" s="4">
        <v>4.67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25.67</v>
      </c>
      <c r="U40" s="4">
        <v>15.67</v>
      </c>
      <c r="V40" s="63">
        <f t="shared" si="1"/>
        <v>41.34</v>
      </c>
    </row>
    <row r="41" spans="1:22">
      <c r="A41" s="11">
        <v>40700</v>
      </c>
      <c r="B41">
        <v>30</v>
      </c>
      <c r="C41">
        <v>1</v>
      </c>
      <c r="D41">
        <v>0</v>
      </c>
      <c r="E41">
        <v>0</v>
      </c>
      <c r="F41">
        <v>0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6</v>
      </c>
      <c r="M41" s="4">
        <v>0</v>
      </c>
      <c r="N41" s="12">
        <v>0</v>
      </c>
      <c r="O41" s="4">
        <v>14</v>
      </c>
      <c r="P41" s="4">
        <v>0</v>
      </c>
      <c r="Q41" s="12">
        <v>0</v>
      </c>
      <c r="R41" s="4">
        <v>0</v>
      </c>
      <c r="S41" s="12">
        <v>0</v>
      </c>
      <c r="T41" s="63">
        <f t="shared" si="0"/>
        <v>51</v>
      </c>
      <c r="U41" s="4">
        <v>48</v>
      </c>
      <c r="V41" s="63">
        <f t="shared" si="1"/>
        <v>99</v>
      </c>
    </row>
    <row r="42" spans="1:22">
      <c r="A42" s="11">
        <v>40701</v>
      </c>
      <c r="B42">
        <v>18</v>
      </c>
      <c r="C42">
        <v>0</v>
      </c>
      <c r="D42">
        <v>0</v>
      </c>
      <c r="E42">
        <v>0</v>
      </c>
      <c r="F42">
        <v>1</v>
      </c>
      <c r="G42">
        <v>0</v>
      </c>
      <c r="H42" s="12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12">
        <v>0</v>
      </c>
      <c r="O42" s="4">
        <v>3</v>
      </c>
      <c r="P42" s="4">
        <v>0</v>
      </c>
      <c r="Q42" s="12">
        <v>0</v>
      </c>
      <c r="R42" s="4">
        <v>0</v>
      </c>
      <c r="S42" s="12">
        <v>0</v>
      </c>
      <c r="T42" s="63">
        <f t="shared" si="0"/>
        <v>23</v>
      </c>
      <c r="U42" s="4">
        <v>11</v>
      </c>
      <c r="V42" s="63">
        <f t="shared" si="1"/>
        <v>34</v>
      </c>
    </row>
    <row r="43" spans="1:22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1</v>
      </c>
      <c r="P43" s="4">
        <v>0</v>
      </c>
      <c r="Q43" s="1">
        <v>0</v>
      </c>
      <c r="R43" s="4">
        <v>0</v>
      </c>
      <c r="S43" s="1">
        <v>0</v>
      </c>
      <c r="T43" s="63">
        <f t="shared" si="0"/>
        <v>1</v>
      </c>
      <c r="U43" s="4">
        <v>3</v>
      </c>
      <c r="V43" s="63">
        <f t="shared" si="1"/>
        <v>4</v>
      </c>
    </row>
    <row r="44" spans="1:22">
      <c r="A44" s="11">
        <v>40703</v>
      </c>
      <c r="B44">
        <v>9</v>
      </c>
      <c r="C44">
        <v>0</v>
      </c>
      <c r="D44">
        <v>0</v>
      </c>
      <c r="E44">
        <v>0</v>
      </c>
      <c r="F44">
        <v>0</v>
      </c>
      <c r="G44">
        <v>0</v>
      </c>
      <c r="H44" s="12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12">
        <v>0</v>
      </c>
      <c r="O44" s="4">
        <v>0</v>
      </c>
      <c r="P44" s="4">
        <v>0</v>
      </c>
      <c r="Q44" s="12">
        <v>0</v>
      </c>
      <c r="R44" s="4">
        <v>0</v>
      </c>
      <c r="S44" s="12">
        <v>0</v>
      </c>
      <c r="T44" s="63">
        <v>10</v>
      </c>
      <c r="U44" s="4">
        <v>1</v>
      </c>
      <c r="V44" s="63">
        <f t="shared" si="1"/>
        <v>11</v>
      </c>
    </row>
    <row r="45" spans="1:22">
      <c r="A45" s="11">
        <v>40704</v>
      </c>
      <c r="B45">
        <v>8.33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1.33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 s="63">
        <f t="shared" si="0"/>
        <v>10.66</v>
      </c>
      <c r="U45" s="4">
        <v>22.33</v>
      </c>
      <c r="V45" s="63">
        <f t="shared" si="1"/>
        <v>32.989999999999995</v>
      </c>
    </row>
    <row r="46" spans="1:22">
      <c r="A46" s="11">
        <v>40705</v>
      </c>
      <c r="B46">
        <v>8.33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1.33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 s="63">
        <f t="shared" si="0"/>
        <v>10.66</v>
      </c>
      <c r="U46" s="4">
        <v>22.33</v>
      </c>
      <c r="V46" s="63">
        <f t="shared" si="1"/>
        <v>32.989999999999995</v>
      </c>
    </row>
    <row r="47" spans="1:22">
      <c r="A47" s="11">
        <v>40706</v>
      </c>
      <c r="B47">
        <v>8.33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1.33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63">
        <f t="shared" si="0"/>
        <v>10.66</v>
      </c>
      <c r="U47" s="4">
        <v>22.33</v>
      </c>
      <c r="V47" s="63">
        <f t="shared" si="1"/>
        <v>32.989999999999995</v>
      </c>
    </row>
    <row r="48" spans="1:22">
      <c r="A48" s="11">
        <v>40707</v>
      </c>
      <c r="B48">
        <v>28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</v>
      </c>
      <c r="M48">
        <v>0</v>
      </c>
      <c r="N48">
        <v>0</v>
      </c>
      <c r="O48">
        <v>3</v>
      </c>
      <c r="P48">
        <v>0</v>
      </c>
      <c r="Q48">
        <v>0</v>
      </c>
      <c r="R48">
        <v>0</v>
      </c>
      <c r="S48">
        <v>0</v>
      </c>
      <c r="T48" s="63">
        <f t="shared" si="0"/>
        <v>35</v>
      </c>
      <c r="U48" s="4">
        <v>26</v>
      </c>
      <c r="V48" s="63">
        <f t="shared" si="1"/>
        <v>61</v>
      </c>
    </row>
    <row r="49" spans="1:22">
      <c r="A49" s="11">
        <v>40708</v>
      </c>
      <c r="B49">
        <v>37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3">
        <f t="shared" si="0"/>
        <v>38</v>
      </c>
      <c r="U49" s="4">
        <v>14</v>
      </c>
      <c r="V49" s="63">
        <f t="shared" si="1"/>
        <v>52</v>
      </c>
    </row>
    <row r="50" spans="1:22">
      <c r="A50" s="11">
        <v>40709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1">
        <v>0</v>
      </c>
      <c r="O50" s="4">
        <v>0</v>
      </c>
      <c r="P50" s="4">
        <v>0</v>
      </c>
      <c r="Q50" s="1">
        <v>0</v>
      </c>
      <c r="R50" s="4">
        <v>0</v>
      </c>
      <c r="S50" s="1">
        <v>1</v>
      </c>
      <c r="T50" s="63">
        <f t="shared" si="0"/>
        <v>3</v>
      </c>
      <c r="U50" s="4">
        <v>6</v>
      </c>
      <c r="V50" s="63">
        <f t="shared" si="1"/>
        <v>9</v>
      </c>
    </row>
    <row r="51" spans="1:22">
      <c r="A51" s="11">
        <v>40710</v>
      </c>
      <c r="B51">
        <v>16</v>
      </c>
      <c r="C51">
        <v>1</v>
      </c>
      <c r="D51">
        <v>0</v>
      </c>
      <c r="E51">
        <v>0</v>
      </c>
      <c r="F51">
        <v>0</v>
      </c>
      <c r="G51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4</v>
      </c>
      <c r="N51" s="4">
        <v>0</v>
      </c>
      <c r="O51" s="4">
        <v>2</v>
      </c>
      <c r="P51" s="4">
        <v>0</v>
      </c>
      <c r="Q51" s="4">
        <v>0</v>
      </c>
      <c r="R51" s="4">
        <v>0</v>
      </c>
      <c r="S51" s="4">
        <v>0</v>
      </c>
      <c r="T51" s="63">
        <f t="shared" si="0"/>
        <v>23</v>
      </c>
      <c r="U51" s="4">
        <v>12</v>
      </c>
      <c r="V51" s="63">
        <f t="shared" si="1"/>
        <v>35</v>
      </c>
    </row>
    <row r="52" spans="1:22">
      <c r="A52" s="11">
        <v>40711</v>
      </c>
      <c r="B52">
        <v>24.67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</v>
      </c>
      <c r="J52" s="4">
        <v>0.67</v>
      </c>
      <c r="K52" s="4">
        <v>0</v>
      </c>
      <c r="L52" s="4">
        <v>3</v>
      </c>
      <c r="M52" s="4">
        <v>0</v>
      </c>
      <c r="N52" s="4">
        <v>0</v>
      </c>
      <c r="O52" s="4">
        <v>0.67</v>
      </c>
      <c r="P52" s="4">
        <v>0</v>
      </c>
      <c r="Q52" s="4">
        <v>0</v>
      </c>
      <c r="R52" s="4">
        <v>0.33</v>
      </c>
      <c r="S52" s="4">
        <v>0.33</v>
      </c>
      <c r="T52" s="63">
        <f t="shared" si="0"/>
        <v>29.67</v>
      </c>
      <c r="U52" s="4">
        <v>20.329999999999998</v>
      </c>
      <c r="V52" s="63">
        <f t="shared" si="1"/>
        <v>50</v>
      </c>
    </row>
    <row r="53" spans="1:22">
      <c r="A53" s="11">
        <v>40712</v>
      </c>
      <c r="B53">
        <v>24.67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</v>
      </c>
      <c r="I53" s="4">
        <v>0</v>
      </c>
      <c r="J53" s="4">
        <v>0.67</v>
      </c>
      <c r="K53" s="4">
        <v>0</v>
      </c>
      <c r="L53" s="4">
        <v>3</v>
      </c>
      <c r="M53" s="4">
        <v>0</v>
      </c>
      <c r="N53" s="4">
        <v>0</v>
      </c>
      <c r="O53" s="4">
        <v>0.67</v>
      </c>
      <c r="P53" s="4">
        <v>0</v>
      </c>
      <c r="Q53" s="4">
        <v>0</v>
      </c>
      <c r="R53" s="4">
        <v>0.33</v>
      </c>
      <c r="S53" s="4">
        <v>0.33</v>
      </c>
      <c r="T53" s="63">
        <f t="shared" si="0"/>
        <v>29.67</v>
      </c>
      <c r="U53" s="4">
        <v>20.329999999999998</v>
      </c>
      <c r="V53" s="63">
        <f t="shared" si="1"/>
        <v>50</v>
      </c>
    </row>
    <row r="54" spans="1:22">
      <c r="A54" s="11">
        <v>40713</v>
      </c>
      <c r="B54">
        <v>24.67</v>
      </c>
      <c r="C54">
        <v>0</v>
      </c>
      <c r="D54">
        <v>0</v>
      </c>
      <c r="E54">
        <v>0</v>
      </c>
      <c r="F54">
        <v>0</v>
      </c>
      <c r="G54">
        <v>0</v>
      </c>
      <c r="H54" s="4">
        <v>0</v>
      </c>
      <c r="I54" s="4">
        <v>0</v>
      </c>
      <c r="J54" s="4">
        <v>0.67</v>
      </c>
      <c r="K54" s="4">
        <v>0</v>
      </c>
      <c r="L54" s="4">
        <v>3</v>
      </c>
      <c r="M54" s="4">
        <v>0</v>
      </c>
      <c r="N54" s="4">
        <v>0</v>
      </c>
      <c r="O54" s="4">
        <v>0.67</v>
      </c>
      <c r="P54" s="4">
        <v>0</v>
      </c>
      <c r="Q54" s="4">
        <v>0</v>
      </c>
      <c r="R54" s="4">
        <v>0.33</v>
      </c>
      <c r="S54" s="4">
        <v>0.33</v>
      </c>
      <c r="T54" s="63">
        <f t="shared" si="0"/>
        <v>29.67</v>
      </c>
      <c r="U54" s="4">
        <v>20.329999999999998</v>
      </c>
      <c r="V54" s="63">
        <f t="shared" si="1"/>
        <v>50</v>
      </c>
    </row>
    <row r="55" spans="1:22">
      <c r="A55" s="11">
        <v>40714</v>
      </c>
      <c r="B55">
        <v>51</v>
      </c>
      <c r="C55">
        <v>2</v>
      </c>
      <c r="D55">
        <v>0</v>
      </c>
      <c r="E55">
        <v>0</v>
      </c>
      <c r="F55">
        <v>0</v>
      </c>
      <c r="G55">
        <v>0</v>
      </c>
      <c r="H55" s="4">
        <v>0</v>
      </c>
      <c r="I55" s="4">
        <v>0</v>
      </c>
      <c r="J55" s="4">
        <v>0</v>
      </c>
      <c r="K55" s="4">
        <v>0</v>
      </c>
      <c r="L55" s="4">
        <v>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1</v>
      </c>
      <c r="T55" s="63">
        <f t="shared" si="0"/>
        <v>57</v>
      </c>
      <c r="U55" s="4">
        <v>79</v>
      </c>
      <c r="V55" s="63">
        <f t="shared" si="1"/>
        <v>136</v>
      </c>
    </row>
    <row r="56" spans="1:22">
      <c r="A56" s="11">
        <v>40715</v>
      </c>
      <c r="B56">
        <v>18</v>
      </c>
      <c r="C56">
        <v>0</v>
      </c>
      <c r="D56">
        <v>0</v>
      </c>
      <c r="E56">
        <v>0</v>
      </c>
      <c r="F56">
        <v>0</v>
      </c>
      <c r="G56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63">
        <f>SUM(B56:S56)</f>
        <v>18</v>
      </c>
      <c r="U56" s="4">
        <v>0</v>
      </c>
      <c r="V56" s="63">
        <f t="shared" si="1"/>
        <v>18</v>
      </c>
    </row>
    <row r="57" spans="1:22">
      <c r="A57" s="11">
        <v>40716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63">
        <f t="shared" si="0"/>
        <v>5</v>
      </c>
      <c r="U57" s="4">
        <v>2</v>
      </c>
      <c r="V57" s="63">
        <f t="shared" si="1"/>
        <v>7</v>
      </c>
    </row>
    <row r="58" spans="1:22">
      <c r="A58" s="11">
        <v>40717</v>
      </c>
      <c r="B58">
        <v>14</v>
      </c>
      <c r="C58">
        <v>0</v>
      </c>
      <c r="D58">
        <v>0</v>
      </c>
      <c r="E58">
        <v>0</v>
      </c>
      <c r="F58">
        <v>0</v>
      </c>
      <c r="G58">
        <v>0</v>
      </c>
      <c r="H58" s="4">
        <v>0</v>
      </c>
      <c r="I58" s="4">
        <v>0</v>
      </c>
      <c r="J58" s="4">
        <v>0</v>
      </c>
      <c r="K58" s="4">
        <v>0</v>
      </c>
      <c r="L58" s="4">
        <v>3</v>
      </c>
      <c r="M58" s="4">
        <v>0</v>
      </c>
      <c r="N58" s="4">
        <v>0</v>
      </c>
      <c r="O58" s="4">
        <v>2</v>
      </c>
      <c r="P58" s="4">
        <v>0</v>
      </c>
      <c r="Q58" s="4">
        <v>0</v>
      </c>
      <c r="R58" s="4">
        <v>1</v>
      </c>
      <c r="S58" s="4">
        <v>0</v>
      </c>
      <c r="T58" s="63">
        <f t="shared" si="0"/>
        <v>20</v>
      </c>
      <c r="U58" s="4">
        <v>13</v>
      </c>
      <c r="V58" s="63">
        <f t="shared" si="1"/>
        <v>33</v>
      </c>
    </row>
    <row r="59" spans="1:22">
      <c r="A59" s="11">
        <v>40718</v>
      </c>
      <c r="B59">
        <v>39</v>
      </c>
      <c r="C59">
        <v>1.33</v>
      </c>
      <c r="D59">
        <v>0</v>
      </c>
      <c r="E59">
        <v>0</v>
      </c>
      <c r="F59">
        <v>0</v>
      </c>
      <c r="G59">
        <v>0</v>
      </c>
      <c r="H59" s="4">
        <v>0</v>
      </c>
      <c r="I59" s="4">
        <v>0</v>
      </c>
      <c r="J59" s="4">
        <v>0.67</v>
      </c>
      <c r="K59" s="4">
        <v>0</v>
      </c>
      <c r="L59" s="4">
        <v>1</v>
      </c>
      <c r="M59" s="4">
        <v>2</v>
      </c>
      <c r="N59" s="4">
        <v>0</v>
      </c>
      <c r="O59" s="4">
        <v>2</v>
      </c>
      <c r="P59" s="4">
        <v>0</v>
      </c>
      <c r="Q59" s="4">
        <v>0</v>
      </c>
      <c r="R59" s="4">
        <v>1</v>
      </c>
      <c r="S59" s="4">
        <v>0</v>
      </c>
      <c r="T59" s="63">
        <f t="shared" si="0"/>
        <v>47</v>
      </c>
      <c r="U59" s="4">
        <v>101.67</v>
      </c>
      <c r="V59" s="63">
        <f t="shared" si="1"/>
        <v>148.67000000000002</v>
      </c>
    </row>
    <row r="60" spans="1:22">
      <c r="A60" s="11">
        <v>40719</v>
      </c>
      <c r="B60">
        <v>39</v>
      </c>
      <c r="C60">
        <v>1.33</v>
      </c>
      <c r="D60">
        <v>0</v>
      </c>
      <c r="E60">
        <v>0</v>
      </c>
      <c r="F60">
        <v>0</v>
      </c>
      <c r="G60">
        <v>0</v>
      </c>
      <c r="H60" s="4">
        <v>0</v>
      </c>
      <c r="I60" s="4">
        <v>0</v>
      </c>
      <c r="J60" s="4">
        <v>0.67</v>
      </c>
      <c r="K60" s="4">
        <v>0</v>
      </c>
      <c r="L60" s="4">
        <v>1</v>
      </c>
      <c r="M60" s="4">
        <v>2</v>
      </c>
      <c r="N60" s="4">
        <v>0</v>
      </c>
      <c r="O60" s="4">
        <v>2</v>
      </c>
      <c r="P60" s="4">
        <v>0</v>
      </c>
      <c r="Q60" s="4">
        <v>0</v>
      </c>
      <c r="R60" s="4">
        <v>1</v>
      </c>
      <c r="S60" s="4">
        <v>0</v>
      </c>
      <c r="T60" s="63">
        <f t="shared" si="0"/>
        <v>47</v>
      </c>
      <c r="U60" s="4">
        <v>101.67</v>
      </c>
      <c r="V60" s="63">
        <f t="shared" si="1"/>
        <v>148.67000000000002</v>
      </c>
    </row>
    <row r="61" spans="1:22">
      <c r="A61" s="11">
        <v>40720</v>
      </c>
      <c r="B61">
        <v>39</v>
      </c>
      <c r="C61">
        <v>1.33</v>
      </c>
      <c r="D61">
        <v>0</v>
      </c>
      <c r="E61">
        <v>0</v>
      </c>
      <c r="F61">
        <v>0</v>
      </c>
      <c r="G61">
        <v>0</v>
      </c>
      <c r="H61" s="4">
        <v>0</v>
      </c>
      <c r="I61" s="4">
        <v>0</v>
      </c>
      <c r="J61" s="4">
        <v>0.67</v>
      </c>
      <c r="K61" s="4">
        <v>0</v>
      </c>
      <c r="L61" s="4">
        <v>1</v>
      </c>
      <c r="M61" s="4">
        <v>2</v>
      </c>
      <c r="N61" s="4">
        <v>0</v>
      </c>
      <c r="O61" s="4">
        <v>2</v>
      </c>
      <c r="P61" s="4">
        <v>0</v>
      </c>
      <c r="Q61" s="4">
        <v>0</v>
      </c>
      <c r="R61" s="4">
        <v>1</v>
      </c>
      <c r="S61" s="4">
        <v>0</v>
      </c>
      <c r="T61" s="63">
        <f t="shared" si="0"/>
        <v>47</v>
      </c>
      <c r="U61" s="4">
        <v>101.67</v>
      </c>
      <c r="V61" s="63">
        <f t="shared" si="1"/>
        <v>148.67000000000002</v>
      </c>
    </row>
    <row r="62" spans="1:22">
      <c r="A62" s="11">
        <v>40721</v>
      </c>
      <c r="B62">
        <v>13</v>
      </c>
      <c r="C62">
        <v>0</v>
      </c>
      <c r="D62">
        <v>0</v>
      </c>
      <c r="E62">
        <v>0</v>
      </c>
      <c r="F62">
        <v>0</v>
      </c>
      <c r="G62">
        <v>0</v>
      </c>
      <c r="H62" s="4">
        <v>0</v>
      </c>
      <c r="I62" s="4">
        <v>0</v>
      </c>
      <c r="J62" s="4">
        <v>0</v>
      </c>
      <c r="K62" s="4">
        <v>0</v>
      </c>
      <c r="L62" s="4">
        <v>3</v>
      </c>
      <c r="M62" s="4">
        <v>4</v>
      </c>
      <c r="N62" s="4">
        <v>0</v>
      </c>
      <c r="O62" s="4">
        <v>3</v>
      </c>
      <c r="P62" s="4">
        <v>0</v>
      </c>
      <c r="Q62" s="4">
        <v>0</v>
      </c>
      <c r="R62" s="4">
        <v>0</v>
      </c>
      <c r="S62" s="4">
        <v>0</v>
      </c>
      <c r="T62" s="63">
        <f t="shared" si="0"/>
        <v>23</v>
      </c>
      <c r="U62" s="4">
        <v>21</v>
      </c>
      <c r="V62" s="63">
        <f t="shared" si="1"/>
        <v>44</v>
      </c>
    </row>
    <row r="63" spans="1:22">
      <c r="A63" s="11">
        <v>40722</v>
      </c>
      <c r="B63">
        <v>32</v>
      </c>
      <c r="C63">
        <v>1</v>
      </c>
      <c r="D63">
        <v>0</v>
      </c>
      <c r="E63">
        <v>0</v>
      </c>
      <c r="F63">
        <v>0</v>
      </c>
      <c r="G63">
        <v>0</v>
      </c>
      <c r="H63" s="4">
        <v>0</v>
      </c>
      <c r="I63" s="4">
        <v>0</v>
      </c>
      <c r="J63" s="4">
        <v>0</v>
      </c>
      <c r="K63" s="4">
        <v>0</v>
      </c>
      <c r="L63" s="4">
        <v>5</v>
      </c>
      <c r="M63" s="4">
        <v>0</v>
      </c>
      <c r="N63" s="4">
        <v>0</v>
      </c>
      <c r="O63" s="4">
        <v>2</v>
      </c>
      <c r="P63" s="4">
        <v>0</v>
      </c>
      <c r="Q63" s="4">
        <v>0</v>
      </c>
      <c r="R63" s="4">
        <v>0</v>
      </c>
      <c r="S63" s="4">
        <v>0</v>
      </c>
      <c r="T63" s="63">
        <f t="shared" si="0"/>
        <v>40</v>
      </c>
      <c r="U63" s="4">
        <v>57</v>
      </c>
      <c r="V63" s="63">
        <f t="shared" si="1"/>
        <v>97</v>
      </c>
    </row>
    <row r="64" spans="1:22">
      <c r="A64" s="11">
        <v>40723</v>
      </c>
      <c r="B64">
        <v>26</v>
      </c>
      <c r="C64">
        <v>0</v>
      </c>
      <c r="D64">
        <v>0</v>
      </c>
      <c r="E64">
        <v>0</v>
      </c>
      <c r="F64">
        <v>0</v>
      </c>
      <c r="G64">
        <v>0</v>
      </c>
      <c r="H64" s="4">
        <v>0</v>
      </c>
      <c r="I64" s="4">
        <v>0</v>
      </c>
      <c r="J64" s="4">
        <v>0</v>
      </c>
      <c r="K64" s="4">
        <v>0</v>
      </c>
      <c r="L64" s="4">
        <v>28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63">
        <f t="shared" si="0"/>
        <v>54</v>
      </c>
      <c r="U64" s="4">
        <v>56</v>
      </c>
      <c r="V64" s="63">
        <f t="shared" si="1"/>
        <v>110</v>
      </c>
    </row>
    <row r="65" spans="1:22">
      <c r="A65" s="11">
        <v>40724</v>
      </c>
      <c r="B65">
        <v>230</v>
      </c>
      <c r="C65">
        <v>0</v>
      </c>
      <c r="D65">
        <v>0</v>
      </c>
      <c r="E65">
        <v>0</v>
      </c>
      <c r="F65">
        <v>0</v>
      </c>
      <c r="G65">
        <v>0</v>
      </c>
      <c r="H65" s="4">
        <v>0</v>
      </c>
      <c r="I65" s="4">
        <v>2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4</v>
      </c>
      <c r="S65" s="4">
        <v>0</v>
      </c>
      <c r="T65" s="63">
        <f t="shared" si="0"/>
        <v>236</v>
      </c>
      <c r="U65" s="4">
        <v>94</v>
      </c>
      <c r="V65" s="63">
        <f t="shared" si="1"/>
        <v>330</v>
      </c>
    </row>
    <row r="66" spans="1:22">
      <c r="A66" s="11">
        <v>40725</v>
      </c>
      <c r="B66">
        <v>304.25</v>
      </c>
      <c r="C66">
        <v>5.25</v>
      </c>
      <c r="D66">
        <v>0</v>
      </c>
      <c r="E66">
        <v>0</v>
      </c>
      <c r="F66">
        <v>0</v>
      </c>
      <c r="G66">
        <v>0</v>
      </c>
      <c r="H66" s="4">
        <v>0</v>
      </c>
      <c r="I66" s="4">
        <v>0</v>
      </c>
      <c r="J66" s="4">
        <v>0</v>
      </c>
      <c r="K66" s="4">
        <v>0</v>
      </c>
      <c r="L66" s="4">
        <v>8.5</v>
      </c>
      <c r="M66" s="4">
        <v>2</v>
      </c>
      <c r="N66" s="4">
        <v>0</v>
      </c>
      <c r="O66" s="4">
        <v>0.5</v>
      </c>
      <c r="P66" s="4">
        <v>0</v>
      </c>
      <c r="Q66" s="4">
        <v>0</v>
      </c>
      <c r="R66" s="4">
        <v>0</v>
      </c>
      <c r="S66" s="4">
        <v>0</v>
      </c>
      <c r="T66" s="63">
        <f t="shared" si="0"/>
        <v>320.5</v>
      </c>
      <c r="U66" s="4">
        <v>128</v>
      </c>
      <c r="V66" s="63">
        <f t="shared" si="1"/>
        <v>448.5</v>
      </c>
    </row>
    <row r="67" spans="1:22">
      <c r="A67" s="11">
        <v>40726</v>
      </c>
      <c r="B67">
        <v>304.25</v>
      </c>
      <c r="C67">
        <v>5.25</v>
      </c>
      <c r="D67">
        <v>0</v>
      </c>
      <c r="E67">
        <v>0</v>
      </c>
      <c r="F67">
        <v>0</v>
      </c>
      <c r="G67">
        <v>0</v>
      </c>
      <c r="H67" s="4">
        <v>0</v>
      </c>
      <c r="I67" s="4">
        <v>0</v>
      </c>
      <c r="J67" s="4">
        <v>0</v>
      </c>
      <c r="K67" s="4">
        <v>0</v>
      </c>
      <c r="L67" s="4">
        <v>8.5</v>
      </c>
      <c r="M67" s="4">
        <v>2</v>
      </c>
      <c r="N67" s="4">
        <v>0</v>
      </c>
      <c r="O67" s="4">
        <v>0.5</v>
      </c>
      <c r="P67" s="4">
        <v>0</v>
      </c>
      <c r="Q67" s="4">
        <v>0</v>
      </c>
      <c r="R67" s="4">
        <v>0</v>
      </c>
      <c r="S67" s="4">
        <v>0</v>
      </c>
      <c r="T67" s="63">
        <f t="shared" si="0"/>
        <v>320.5</v>
      </c>
      <c r="U67" s="4">
        <v>128</v>
      </c>
      <c r="V67" s="63">
        <f t="shared" si="1"/>
        <v>448.5</v>
      </c>
    </row>
    <row r="68" spans="1:22">
      <c r="A68" s="11">
        <v>40727</v>
      </c>
      <c r="B68">
        <v>304.25</v>
      </c>
      <c r="C68">
        <v>5.25</v>
      </c>
      <c r="D68">
        <v>0</v>
      </c>
      <c r="E68">
        <v>0</v>
      </c>
      <c r="F68">
        <v>0</v>
      </c>
      <c r="G68">
        <v>0</v>
      </c>
      <c r="H68" s="4">
        <v>0</v>
      </c>
      <c r="I68" s="4">
        <v>0</v>
      </c>
      <c r="J68" s="4">
        <v>0</v>
      </c>
      <c r="K68" s="4">
        <v>0</v>
      </c>
      <c r="L68" s="4">
        <v>8.5</v>
      </c>
      <c r="M68" s="4">
        <v>2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</v>
      </c>
      <c r="T68" s="63">
        <f t="shared" si="0"/>
        <v>320.5</v>
      </c>
      <c r="U68" s="4">
        <v>128</v>
      </c>
      <c r="V68" s="63">
        <f t="shared" si="1"/>
        <v>448.5</v>
      </c>
    </row>
    <row r="69" spans="1:22">
      <c r="A69" s="11">
        <v>40728</v>
      </c>
      <c r="B69">
        <v>304.25</v>
      </c>
      <c r="C69">
        <v>5.25</v>
      </c>
      <c r="D69">
        <v>0</v>
      </c>
      <c r="E69">
        <v>0</v>
      </c>
      <c r="F69">
        <v>0</v>
      </c>
      <c r="G69">
        <v>0</v>
      </c>
      <c r="H69" s="4">
        <v>0</v>
      </c>
      <c r="I69" s="4">
        <v>0</v>
      </c>
      <c r="J69" s="4">
        <v>0</v>
      </c>
      <c r="K69" s="4">
        <v>0</v>
      </c>
      <c r="L69" s="4">
        <v>8.5</v>
      </c>
      <c r="M69" s="4">
        <v>2</v>
      </c>
      <c r="N69" s="4">
        <v>0</v>
      </c>
      <c r="O69" s="4">
        <v>0.5</v>
      </c>
      <c r="P69" s="4">
        <v>0</v>
      </c>
      <c r="Q69" s="4">
        <v>0</v>
      </c>
      <c r="R69" s="4">
        <v>0</v>
      </c>
      <c r="S69" s="4">
        <v>0</v>
      </c>
      <c r="T69" s="63">
        <f t="shared" si="0"/>
        <v>320.5</v>
      </c>
      <c r="U69" s="4">
        <v>128</v>
      </c>
      <c r="V69" s="63">
        <f t="shared" si="1"/>
        <v>448.5</v>
      </c>
    </row>
    <row r="70" spans="1:22">
      <c r="A70" s="11">
        <v>40729</v>
      </c>
      <c r="B70">
        <v>422</v>
      </c>
      <c r="C70">
        <v>7</v>
      </c>
      <c r="D70">
        <v>0</v>
      </c>
      <c r="E70">
        <v>0</v>
      </c>
      <c r="F70">
        <v>3</v>
      </c>
      <c r="G70">
        <v>0</v>
      </c>
      <c r="H70" s="4">
        <v>0</v>
      </c>
      <c r="I70" s="4">
        <v>2</v>
      </c>
      <c r="J70" s="4">
        <v>0</v>
      </c>
      <c r="K70" s="4">
        <v>0</v>
      </c>
      <c r="L70" s="4">
        <v>9</v>
      </c>
      <c r="M70" s="4">
        <v>0</v>
      </c>
      <c r="N70" s="4">
        <v>0</v>
      </c>
      <c r="O70" s="4">
        <v>3</v>
      </c>
      <c r="P70" s="4">
        <v>0</v>
      </c>
      <c r="Q70" s="4">
        <v>0</v>
      </c>
      <c r="R70" s="4">
        <v>3</v>
      </c>
      <c r="S70" s="4">
        <v>0</v>
      </c>
      <c r="T70" s="63">
        <f t="shared" si="0"/>
        <v>449</v>
      </c>
      <c r="U70" s="4">
        <v>271</v>
      </c>
      <c r="V70" s="63">
        <f t="shared" si="1"/>
        <v>720</v>
      </c>
    </row>
    <row r="71" spans="1:22">
      <c r="A71" s="11">
        <v>40730</v>
      </c>
      <c r="B71">
        <v>478</v>
      </c>
      <c r="C71">
        <v>0</v>
      </c>
      <c r="D71">
        <v>1</v>
      </c>
      <c r="E71">
        <v>0</v>
      </c>
      <c r="F71">
        <v>0</v>
      </c>
      <c r="G71">
        <v>0</v>
      </c>
      <c r="H71" s="4">
        <v>0</v>
      </c>
      <c r="I71" s="4">
        <v>1</v>
      </c>
      <c r="J71" s="4">
        <v>0</v>
      </c>
      <c r="K71" s="4">
        <v>0</v>
      </c>
      <c r="L71" s="4">
        <v>18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29</v>
      </c>
      <c r="S71" s="4">
        <v>0</v>
      </c>
      <c r="T71" s="63">
        <f t="shared" si="0"/>
        <v>527</v>
      </c>
      <c r="U71" s="4">
        <v>112</v>
      </c>
      <c r="V71" s="63">
        <f t="shared" si="1"/>
        <v>639</v>
      </c>
    </row>
    <row r="72" spans="1:22">
      <c r="A72" s="11">
        <v>40731</v>
      </c>
      <c r="B72">
        <v>430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3">
        <f t="shared" si="0"/>
        <v>430</v>
      </c>
      <c r="U72" s="4">
        <v>112</v>
      </c>
      <c r="V72" s="63">
        <f t="shared" si="1"/>
        <v>542</v>
      </c>
    </row>
    <row r="73" spans="1:22">
      <c r="A73" s="11">
        <v>40732</v>
      </c>
      <c r="B73">
        <v>312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0.33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4</v>
      </c>
      <c r="S73">
        <v>0</v>
      </c>
      <c r="T73" s="63">
        <f t="shared" ref="T73:T136" si="2">SUM(B73:S73)</f>
        <v>317.33</v>
      </c>
      <c r="U73" s="4">
        <v>48</v>
      </c>
      <c r="V73" s="63">
        <f t="shared" si="1"/>
        <v>365.33</v>
      </c>
    </row>
    <row r="74" spans="1:22">
      <c r="A74" s="11">
        <v>40733</v>
      </c>
      <c r="B74">
        <v>312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0.33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4</v>
      </c>
      <c r="S74">
        <v>0</v>
      </c>
      <c r="T74" s="63">
        <f t="shared" si="2"/>
        <v>317.33</v>
      </c>
      <c r="U74" s="4">
        <v>48</v>
      </c>
      <c r="V74" s="63">
        <f t="shared" ref="V74:V137" si="3">SUM(T74:U74)</f>
        <v>365.33</v>
      </c>
    </row>
    <row r="75" spans="1:22">
      <c r="A75" s="11">
        <v>40734</v>
      </c>
      <c r="B75">
        <v>312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0.33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4</v>
      </c>
      <c r="S75">
        <v>0</v>
      </c>
      <c r="T75" s="63">
        <f t="shared" si="2"/>
        <v>317.33</v>
      </c>
      <c r="U75" s="4">
        <v>48</v>
      </c>
      <c r="V75" s="63">
        <f t="shared" si="3"/>
        <v>365.33</v>
      </c>
    </row>
    <row r="76" spans="1:22">
      <c r="A76" s="11">
        <v>40735</v>
      </c>
      <c r="B76">
        <v>338</v>
      </c>
      <c r="C76">
        <v>1</v>
      </c>
      <c r="D76">
        <v>0</v>
      </c>
      <c r="E76">
        <v>0</v>
      </c>
      <c r="F76">
        <v>0</v>
      </c>
      <c r="G76">
        <v>4</v>
      </c>
      <c r="H76">
        <v>0</v>
      </c>
      <c r="I76">
        <v>5</v>
      </c>
      <c r="J76">
        <v>0</v>
      </c>
      <c r="K76">
        <v>0</v>
      </c>
      <c r="L76">
        <v>1</v>
      </c>
      <c r="M76">
        <v>27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 s="63">
        <f t="shared" si="2"/>
        <v>377</v>
      </c>
      <c r="U76" s="4">
        <v>237</v>
      </c>
      <c r="V76" s="63">
        <f t="shared" si="3"/>
        <v>614</v>
      </c>
    </row>
    <row r="77" spans="1:22">
      <c r="A77" s="11">
        <v>40736</v>
      </c>
      <c r="B77">
        <v>191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</v>
      </c>
      <c r="J77">
        <v>0</v>
      </c>
      <c r="K77">
        <v>0</v>
      </c>
      <c r="L77">
        <v>4</v>
      </c>
      <c r="M77">
        <v>0</v>
      </c>
      <c r="N77">
        <v>0</v>
      </c>
      <c r="O77">
        <v>0</v>
      </c>
      <c r="P77">
        <v>0</v>
      </c>
      <c r="Q77">
        <v>0</v>
      </c>
      <c r="R77">
        <v>11</v>
      </c>
      <c r="S77">
        <v>0</v>
      </c>
      <c r="T77" s="63">
        <f t="shared" si="2"/>
        <v>209</v>
      </c>
      <c r="U77" s="4">
        <v>55</v>
      </c>
      <c r="V77" s="63">
        <f t="shared" si="3"/>
        <v>264</v>
      </c>
    </row>
    <row r="78" spans="1:22">
      <c r="A78" s="11">
        <v>40737</v>
      </c>
      <c r="B78">
        <v>252</v>
      </c>
      <c r="C78">
        <v>3</v>
      </c>
      <c r="D78">
        <v>0</v>
      </c>
      <c r="E78">
        <v>1</v>
      </c>
      <c r="F78">
        <v>0</v>
      </c>
      <c r="G78">
        <v>1</v>
      </c>
      <c r="H78">
        <v>0</v>
      </c>
      <c r="I78">
        <v>2</v>
      </c>
      <c r="J78">
        <v>2</v>
      </c>
      <c r="K78">
        <v>0</v>
      </c>
      <c r="L78">
        <v>2</v>
      </c>
      <c r="M78">
        <v>0</v>
      </c>
      <c r="N78">
        <v>0</v>
      </c>
      <c r="O78">
        <v>7</v>
      </c>
      <c r="P78">
        <v>0</v>
      </c>
      <c r="Q78">
        <v>0</v>
      </c>
      <c r="R78">
        <v>17</v>
      </c>
      <c r="S78">
        <v>0</v>
      </c>
      <c r="T78" s="63">
        <f t="shared" si="2"/>
        <v>287</v>
      </c>
      <c r="U78" s="4">
        <v>167</v>
      </c>
      <c r="V78" s="63">
        <f t="shared" si="3"/>
        <v>454</v>
      </c>
    </row>
    <row r="79" spans="1:22">
      <c r="A79" s="11">
        <v>40738</v>
      </c>
      <c r="B79">
        <v>55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6</v>
      </c>
      <c r="M79">
        <v>0</v>
      </c>
      <c r="N79">
        <v>0</v>
      </c>
      <c r="O79">
        <v>3</v>
      </c>
      <c r="P79">
        <v>0</v>
      </c>
      <c r="Q79">
        <v>0</v>
      </c>
      <c r="R79">
        <v>5</v>
      </c>
      <c r="S79">
        <v>0</v>
      </c>
      <c r="T79" s="63">
        <f t="shared" si="2"/>
        <v>69</v>
      </c>
      <c r="U79" s="4">
        <v>36</v>
      </c>
      <c r="V79" s="63">
        <f t="shared" si="3"/>
        <v>105</v>
      </c>
    </row>
    <row r="80" spans="1:22">
      <c r="A80" s="11">
        <v>40739</v>
      </c>
      <c r="B80">
        <v>159.33000000000001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0.66</v>
      </c>
      <c r="J80">
        <v>0</v>
      </c>
      <c r="K80">
        <v>0</v>
      </c>
      <c r="L80">
        <v>6</v>
      </c>
      <c r="M80">
        <v>0</v>
      </c>
      <c r="N80">
        <v>0</v>
      </c>
      <c r="O80">
        <v>0</v>
      </c>
      <c r="P80">
        <v>0</v>
      </c>
      <c r="Q80">
        <v>0</v>
      </c>
      <c r="R80">
        <v>5.33</v>
      </c>
      <c r="S80">
        <v>0</v>
      </c>
      <c r="T80" s="63">
        <f t="shared" si="2"/>
        <v>171.32000000000002</v>
      </c>
      <c r="U80" s="4">
        <v>53.33</v>
      </c>
      <c r="V80" s="63">
        <f t="shared" si="3"/>
        <v>224.65000000000003</v>
      </c>
    </row>
    <row r="81" spans="1:22">
      <c r="A81" s="11">
        <v>40740</v>
      </c>
      <c r="B81">
        <v>159.33000000000001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0.66</v>
      </c>
      <c r="J81">
        <v>0</v>
      </c>
      <c r="K81">
        <v>0</v>
      </c>
      <c r="L81">
        <v>6</v>
      </c>
      <c r="M81">
        <v>0</v>
      </c>
      <c r="N81">
        <v>0</v>
      </c>
      <c r="O81">
        <v>0</v>
      </c>
      <c r="P81">
        <v>0</v>
      </c>
      <c r="Q81">
        <v>0</v>
      </c>
      <c r="R81">
        <v>5.33</v>
      </c>
      <c r="S81">
        <v>0</v>
      </c>
      <c r="T81" s="63">
        <f t="shared" si="2"/>
        <v>171.32000000000002</v>
      </c>
      <c r="U81" s="4">
        <v>53.33</v>
      </c>
      <c r="V81" s="63">
        <f t="shared" si="3"/>
        <v>224.65000000000003</v>
      </c>
    </row>
    <row r="82" spans="1:22">
      <c r="A82" s="11">
        <v>40741</v>
      </c>
      <c r="B82">
        <v>159.33000000000001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0.66</v>
      </c>
      <c r="J82">
        <v>0</v>
      </c>
      <c r="K82">
        <v>0</v>
      </c>
      <c r="L82">
        <v>6</v>
      </c>
      <c r="M82">
        <v>0</v>
      </c>
      <c r="N82">
        <v>0</v>
      </c>
      <c r="O82">
        <v>0</v>
      </c>
      <c r="P82">
        <v>0</v>
      </c>
      <c r="Q82">
        <v>0</v>
      </c>
      <c r="R82">
        <v>5.33</v>
      </c>
      <c r="S82">
        <v>0</v>
      </c>
      <c r="T82" s="63">
        <f t="shared" si="2"/>
        <v>171.32000000000002</v>
      </c>
      <c r="U82" s="4">
        <v>53.33</v>
      </c>
      <c r="V82" s="63">
        <f t="shared" si="3"/>
        <v>224.65000000000003</v>
      </c>
    </row>
    <row r="83" spans="1:22">
      <c r="A83" s="11">
        <v>40742</v>
      </c>
      <c r="B83">
        <v>139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 s="63">
        <f t="shared" si="2"/>
        <v>149</v>
      </c>
      <c r="U83" s="4">
        <v>43</v>
      </c>
      <c r="V83" s="63">
        <f t="shared" si="3"/>
        <v>192</v>
      </c>
    </row>
    <row r="84" spans="1:22">
      <c r="A84" s="11">
        <v>40743</v>
      </c>
      <c r="B84">
        <v>265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8</v>
      </c>
      <c r="M84">
        <v>0</v>
      </c>
      <c r="N84">
        <v>0</v>
      </c>
      <c r="O84">
        <v>1</v>
      </c>
      <c r="P84">
        <v>0</v>
      </c>
      <c r="Q84">
        <v>0</v>
      </c>
      <c r="R84">
        <v>21</v>
      </c>
      <c r="S84">
        <v>0</v>
      </c>
      <c r="T84" s="63">
        <f t="shared" si="2"/>
        <v>296</v>
      </c>
      <c r="U84" s="4">
        <v>0</v>
      </c>
      <c r="V84" s="63">
        <f t="shared" si="3"/>
        <v>296</v>
      </c>
    </row>
    <row r="85" spans="1:22">
      <c r="A85" s="11">
        <v>40744</v>
      </c>
      <c r="B85">
        <v>321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13</v>
      </c>
      <c r="J85">
        <v>0</v>
      </c>
      <c r="K85">
        <v>0</v>
      </c>
      <c r="L85">
        <v>24</v>
      </c>
      <c r="M85">
        <v>2</v>
      </c>
      <c r="N85">
        <v>0</v>
      </c>
      <c r="O85">
        <v>0</v>
      </c>
      <c r="P85">
        <v>0</v>
      </c>
      <c r="Q85">
        <v>0</v>
      </c>
      <c r="R85">
        <v>6</v>
      </c>
      <c r="S85">
        <v>2</v>
      </c>
      <c r="T85" s="63">
        <f t="shared" si="2"/>
        <v>369</v>
      </c>
      <c r="U85" s="4">
        <v>276</v>
      </c>
      <c r="V85" s="63">
        <f t="shared" si="3"/>
        <v>645</v>
      </c>
    </row>
    <row r="86" spans="1:22">
      <c r="A86" s="11">
        <v>40745</v>
      </c>
      <c r="B86">
        <v>412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4</v>
      </c>
      <c r="J86">
        <v>0</v>
      </c>
      <c r="K86">
        <v>0</v>
      </c>
      <c r="L86">
        <v>13</v>
      </c>
      <c r="M86">
        <v>0</v>
      </c>
      <c r="N86">
        <v>0</v>
      </c>
      <c r="O86">
        <v>3</v>
      </c>
      <c r="P86">
        <v>0</v>
      </c>
      <c r="Q86">
        <v>0</v>
      </c>
      <c r="R86">
        <v>17</v>
      </c>
      <c r="S86">
        <v>0</v>
      </c>
      <c r="T86" s="63">
        <f t="shared" si="2"/>
        <v>449</v>
      </c>
      <c r="U86" s="4">
        <v>39</v>
      </c>
      <c r="V86" s="63">
        <f t="shared" si="3"/>
        <v>488</v>
      </c>
    </row>
    <row r="87" spans="1:22">
      <c r="A87" s="11">
        <v>40746</v>
      </c>
      <c r="B87">
        <v>198.33</v>
      </c>
      <c r="C87">
        <v>2</v>
      </c>
      <c r="D87">
        <v>0</v>
      </c>
      <c r="E87">
        <v>0</v>
      </c>
      <c r="F87">
        <v>0.33</v>
      </c>
      <c r="G87">
        <v>0</v>
      </c>
      <c r="H87">
        <v>0</v>
      </c>
      <c r="I87">
        <v>2.66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4.33</v>
      </c>
      <c r="S87">
        <v>0</v>
      </c>
      <c r="T87" s="63">
        <f t="shared" si="2"/>
        <v>208.65000000000003</v>
      </c>
      <c r="U87" s="4">
        <v>60.33</v>
      </c>
      <c r="V87" s="63">
        <f t="shared" si="3"/>
        <v>268.98</v>
      </c>
    </row>
    <row r="88" spans="1:22">
      <c r="A88" s="11">
        <v>40747</v>
      </c>
      <c r="B88">
        <v>198.33</v>
      </c>
      <c r="C88">
        <v>2</v>
      </c>
      <c r="D88">
        <v>0</v>
      </c>
      <c r="E88">
        <v>0</v>
      </c>
      <c r="F88">
        <v>0.33</v>
      </c>
      <c r="G88">
        <v>0</v>
      </c>
      <c r="H88">
        <v>0</v>
      </c>
      <c r="I88">
        <v>2.66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4.33</v>
      </c>
      <c r="S88">
        <v>0</v>
      </c>
      <c r="T88" s="63">
        <f t="shared" si="2"/>
        <v>208.65000000000003</v>
      </c>
      <c r="U88" s="4">
        <v>60.33</v>
      </c>
      <c r="V88" s="63">
        <f t="shared" si="3"/>
        <v>268.98</v>
      </c>
    </row>
    <row r="89" spans="1:22">
      <c r="A89" s="11">
        <v>40748</v>
      </c>
      <c r="B89">
        <v>198.33</v>
      </c>
      <c r="C89">
        <v>2</v>
      </c>
      <c r="D89">
        <v>0</v>
      </c>
      <c r="E89">
        <v>0</v>
      </c>
      <c r="F89">
        <v>0.33</v>
      </c>
      <c r="G89">
        <v>0</v>
      </c>
      <c r="H89">
        <v>0</v>
      </c>
      <c r="I89">
        <v>2.66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4.33</v>
      </c>
      <c r="S89">
        <v>0</v>
      </c>
      <c r="T89" s="63">
        <f t="shared" si="2"/>
        <v>208.65000000000003</v>
      </c>
      <c r="U89" s="4">
        <v>60.33</v>
      </c>
      <c r="V89" s="63">
        <f t="shared" si="3"/>
        <v>268.98</v>
      </c>
    </row>
    <row r="90" spans="1:22">
      <c r="A90" s="11">
        <v>40749</v>
      </c>
      <c r="B90">
        <v>931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12</v>
      </c>
      <c r="J90">
        <v>0</v>
      </c>
      <c r="K90">
        <v>0</v>
      </c>
      <c r="L90">
        <v>7</v>
      </c>
      <c r="M90">
        <v>0</v>
      </c>
      <c r="N90">
        <v>0</v>
      </c>
      <c r="O90">
        <v>4</v>
      </c>
      <c r="P90">
        <v>0</v>
      </c>
      <c r="Q90">
        <v>0</v>
      </c>
      <c r="R90">
        <v>15</v>
      </c>
      <c r="S90">
        <v>0</v>
      </c>
      <c r="T90" s="63">
        <f t="shared" si="2"/>
        <v>969</v>
      </c>
      <c r="U90" s="4">
        <v>173</v>
      </c>
      <c r="V90" s="63">
        <f t="shared" si="3"/>
        <v>1142</v>
      </c>
    </row>
    <row r="91" spans="1:22">
      <c r="A91" s="11">
        <v>40750</v>
      </c>
      <c r="B91">
        <v>776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3</v>
      </c>
      <c r="J91">
        <v>0</v>
      </c>
      <c r="K91">
        <v>0</v>
      </c>
      <c r="L91">
        <v>18</v>
      </c>
      <c r="M91">
        <v>0</v>
      </c>
      <c r="N91">
        <v>0</v>
      </c>
      <c r="O91">
        <v>0</v>
      </c>
      <c r="P91">
        <v>0</v>
      </c>
      <c r="Q91">
        <v>0</v>
      </c>
      <c r="R91">
        <v>21</v>
      </c>
      <c r="S91">
        <v>0</v>
      </c>
      <c r="T91" s="63">
        <f t="shared" si="2"/>
        <v>819</v>
      </c>
      <c r="U91" s="4">
        <v>183</v>
      </c>
      <c r="V91" s="63">
        <f t="shared" si="3"/>
        <v>1002</v>
      </c>
    </row>
    <row r="92" spans="1:22">
      <c r="A92" s="11">
        <v>40751</v>
      </c>
      <c r="B92">
        <v>421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</v>
      </c>
      <c r="S92">
        <v>0</v>
      </c>
      <c r="T92" s="63">
        <f t="shared" si="2"/>
        <v>428</v>
      </c>
      <c r="U92" s="4">
        <v>44</v>
      </c>
      <c r="V92" s="63">
        <f t="shared" si="3"/>
        <v>472</v>
      </c>
    </row>
    <row r="93" spans="1:22">
      <c r="A93" s="11">
        <v>40752</v>
      </c>
      <c r="B93">
        <v>687</v>
      </c>
      <c r="C93">
        <v>6</v>
      </c>
      <c r="D93">
        <v>0</v>
      </c>
      <c r="E93">
        <v>0</v>
      </c>
      <c r="F93">
        <v>0</v>
      </c>
      <c r="G93">
        <v>0</v>
      </c>
      <c r="H93" s="1">
        <v>0</v>
      </c>
      <c r="I93" s="1">
        <v>15</v>
      </c>
      <c r="J93" s="1">
        <v>0</v>
      </c>
      <c r="K93" s="1">
        <v>0</v>
      </c>
      <c r="L93" s="1">
        <v>15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63">
        <f t="shared" si="2"/>
        <v>723</v>
      </c>
      <c r="U93" s="4">
        <v>225</v>
      </c>
      <c r="V93" s="63">
        <f t="shared" si="3"/>
        <v>948</v>
      </c>
    </row>
    <row r="94" spans="1:22">
      <c r="A94" s="11">
        <v>40753</v>
      </c>
      <c r="B94">
        <v>17</v>
      </c>
      <c r="C94">
        <v>3.66</v>
      </c>
      <c r="D94">
        <v>0</v>
      </c>
      <c r="E94">
        <v>0</v>
      </c>
      <c r="F94">
        <v>0</v>
      </c>
      <c r="G94">
        <v>0</v>
      </c>
      <c r="H94" s="4">
        <v>0</v>
      </c>
      <c r="I94" s="4">
        <v>1.33</v>
      </c>
      <c r="J94" s="4">
        <v>0</v>
      </c>
      <c r="K94" s="4">
        <v>0</v>
      </c>
      <c r="L94" s="4">
        <v>2.33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1.33</v>
      </c>
      <c r="T94" s="63">
        <f t="shared" si="2"/>
        <v>25.65</v>
      </c>
      <c r="U94" s="4">
        <v>40.33</v>
      </c>
      <c r="V94" s="63">
        <f t="shared" si="3"/>
        <v>65.97999999999999</v>
      </c>
    </row>
    <row r="95" spans="1:22">
      <c r="A95" s="11">
        <v>40754</v>
      </c>
      <c r="B95">
        <v>17</v>
      </c>
      <c r="C95">
        <v>3.66</v>
      </c>
      <c r="D95">
        <v>0</v>
      </c>
      <c r="E95">
        <v>0</v>
      </c>
      <c r="F95">
        <v>0</v>
      </c>
      <c r="G95">
        <v>0</v>
      </c>
      <c r="H95" s="4">
        <v>0</v>
      </c>
      <c r="I95" s="4">
        <v>1.33</v>
      </c>
      <c r="J95" s="4">
        <v>0</v>
      </c>
      <c r="K95" s="4">
        <v>0</v>
      </c>
      <c r="L95" s="4">
        <v>2.33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1.33</v>
      </c>
      <c r="T95" s="63">
        <f t="shared" si="2"/>
        <v>25.65</v>
      </c>
      <c r="U95" s="4">
        <v>40.33</v>
      </c>
      <c r="V95" s="63">
        <f t="shared" si="3"/>
        <v>65.97999999999999</v>
      </c>
    </row>
    <row r="96" spans="1:22">
      <c r="A96" s="11">
        <v>40755</v>
      </c>
      <c r="B96">
        <v>17</v>
      </c>
      <c r="C96">
        <v>3.66</v>
      </c>
      <c r="D96">
        <v>0</v>
      </c>
      <c r="E96">
        <v>0</v>
      </c>
      <c r="F96">
        <v>0</v>
      </c>
      <c r="G96">
        <v>0</v>
      </c>
      <c r="H96" s="4">
        <v>0</v>
      </c>
      <c r="I96" s="4">
        <v>1.33</v>
      </c>
      <c r="J96" s="4">
        <v>0</v>
      </c>
      <c r="K96" s="4">
        <v>0</v>
      </c>
      <c r="L96" s="4">
        <v>2.33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1.33</v>
      </c>
      <c r="T96" s="63">
        <f t="shared" si="2"/>
        <v>25.65</v>
      </c>
      <c r="U96" s="4">
        <v>40.33</v>
      </c>
      <c r="V96" s="63">
        <f t="shared" si="3"/>
        <v>65.97999999999999</v>
      </c>
    </row>
    <row r="97" spans="1:22">
      <c r="A97" s="11">
        <v>40756</v>
      </c>
      <c r="B97">
        <v>40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2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63">
        <f t="shared" si="2"/>
        <v>42</v>
      </c>
      <c r="U97" s="4">
        <v>3</v>
      </c>
      <c r="V97" s="63">
        <f t="shared" si="3"/>
        <v>45</v>
      </c>
    </row>
    <row r="98" spans="1:22">
      <c r="A98" s="11">
        <v>40757</v>
      </c>
      <c r="B98">
        <v>46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1</v>
      </c>
      <c r="J98" s="4">
        <v>0</v>
      </c>
      <c r="K98" s="4">
        <v>0</v>
      </c>
      <c r="L98" s="4">
        <v>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63">
        <f t="shared" si="2"/>
        <v>48</v>
      </c>
      <c r="U98" s="4">
        <v>14</v>
      </c>
      <c r="V98" s="63">
        <f t="shared" si="3"/>
        <v>62</v>
      </c>
    </row>
    <row r="99" spans="1:22">
      <c r="A99" s="11">
        <v>40758</v>
      </c>
      <c r="B99">
        <v>96</v>
      </c>
      <c r="C99">
        <v>0</v>
      </c>
      <c r="D99">
        <v>0</v>
      </c>
      <c r="E99">
        <v>0</v>
      </c>
      <c r="F99">
        <v>0</v>
      </c>
      <c r="G99">
        <v>0</v>
      </c>
      <c r="H99" s="1">
        <v>0</v>
      </c>
      <c r="I99" s="4">
        <v>3</v>
      </c>
      <c r="J99" s="4">
        <v>0</v>
      </c>
      <c r="K99" s="4">
        <v>0</v>
      </c>
      <c r="L99" s="4">
        <v>6</v>
      </c>
      <c r="M99" s="4">
        <v>0</v>
      </c>
      <c r="N99" s="1">
        <v>0</v>
      </c>
      <c r="O99" s="4">
        <v>0</v>
      </c>
      <c r="P99" s="4">
        <v>0</v>
      </c>
      <c r="Q99" s="1">
        <v>0</v>
      </c>
      <c r="R99" s="4">
        <v>0</v>
      </c>
      <c r="S99" s="1">
        <v>0</v>
      </c>
      <c r="T99" s="63">
        <f t="shared" si="2"/>
        <v>105</v>
      </c>
      <c r="U99" s="4">
        <v>11</v>
      </c>
      <c r="V99" s="63">
        <f t="shared" si="3"/>
        <v>116</v>
      </c>
    </row>
    <row r="100" spans="1:22">
      <c r="A100" s="11">
        <v>40759</v>
      </c>
      <c r="B100">
        <v>62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9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2"/>
        <v>71</v>
      </c>
      <c r="U100" s="4">
        <v>18</v>
      </c>
      <c r="V100" s="63">
        <f t="shared" si="3"/>
        <v>89</v>
      </c>
    </row>
    <row r="101" spans="1:22">
      <c r="A101" s="11">
        <v>40760</v>
      </c>
      <c r="B101">
        <v>62.33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4.33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2"/>
        <v>66.66</v>
      </c>
      <c r="U101" s="4">
        <v>19.670000000000002</v>
      </c>
      <c r="V101" s="63">
        <f t="shared" si="3"/>
        <v>86.33</v>
      </c>
    </row>
    <row r="102" spans="1:22">
      <c r="A102" s="11">
        <v>40761</v>
      </c>
      <c r="B102">
        <v>62.33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4.33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2"/>
        <v>66.66</v>
      </c>
      <c r="U102" s="4">
        <v>19.670000000000002</v>
      </c>
      <c r="V102" s="63">
        <f t="shared" si="3"/>
        <v>86.33</v>
      </c>
    </row>
    <row r="103" spans="1:22">
      <c r="A103" s="11">
        <v>40762</v>
      </c>
      <c r="B103">
        <v>62.33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4.33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2"/>
        <v>66.66</v>
      </c>
      <c r="U103" s="4">
        <v>19.670000000000002</v>
      </c>
      <c r="V103" s="63">
        <f t="shared" si="3"/>
        <v>86.33</v>
      </c>
    </row>
    <row r="104" spans="1:22">
      <c r="A104" s="11">
        <v>40763</v>
      </c>
      <c r="B104">
        <v>713</v>
      </c>
      <c r="C104">
        <v>1</v>
      </c>
      <c r="D104">
        <v>0</v>
      </c>
      <c r="E104">
        <v>0</v>
      </c>
      <c r="F104">
        <v>0</v>
      </c>
      <c r="G104">
        <v>0</v>
      </c>
      <c r="H104" s="12">
        <v>0</v>
      </c>
      <c r="I104" s="4">
        <v>10</v>
      </c>
      <c r="J104" s="4">
        <v>0</v>
      </c>
      <c r="K104" s="4">
        <v>0</v>
      </c>
      <c r="L104" s="4">
        <v>1</v>
      </c>
      <c r="M104" s="4">
        <v>0</v>
      </c>
      <c r="N104" s="12">
        <v>0</v>
      </c>
      <c r="O104" s="4">
        <v>5</v>
      </c>
      <c r="P104" s="4">
        <v>0</v>
      </c>
      <c r="Q104" s="12">
        <v>0</v>
      </c>
      <c r="R104" s="4">
        <v>0</v>
      </c>
      <c r="S104" s="12">
        <v>0</v>
      </c>
      <c r="T104" s="63">
        <f t="shared" si="2"/>
        <v>730</v>
      </c>
      <c r="U104" s="4">
        <v>358</v>
      </c>
      <c r="V104" s="63">
        <f t="shared" si="3"/>
        <v>1088</v>
      </c>
    </row>
    <row r="105" spans="1:22">
      <c r="A105" s="11">
        <v>40764</v>
      </c>
      <c r="B105">
        <v>522</v>
      </c>
      <c r="C105">
        <v>0</v>
      </c>
      <c r="D105">
        <v>0</v>
      </c>
      <c r="E105">
        <v>0</v>
      </c>
      <c r="F105">
        <v>0</v>
      </c>
      <c r="G105">
        <v>0</v>
      </c>
      <c r="H105" s="12">
        <v>0</v>
      </c>
      <c r="I105" s="4">
        <v>15</v>
      </c>
      <c r="J105" s="4">
        <v>1</v>
      </c>
      <c r="K105" s="4">
        <v>0</v>
      </c>
      <c r="L105" s="4">
        <v>0</v>
      </c>
      <c r="M105" s="4">
        <v>8</v>
      </c>
      <c r="N105" s="12">
        <v>0</v>
      </c>
      <c r="O105" s="4">
        <v>5</v>
      </c>
      <c r="P105" s="4">
        <v>0</v>
      </c>
      <c r="Q105" s="12">
        <v>0</v>
      </c>
      <c r="R105" s="4">
        <v>0</v>
      </c>
      <c r="S105" s="12">
        <v>0</v>
      </c>
      <c r="T105" s="63">
        <f t="shared" si="2"/>
        <v>551</v>
      </c>
      <c r="U105" s="4">
        <v>448</v>
      </c>
      <c r="V105" s="63">
        <f t="shared" si="3"/>
        <v>999</v>
      </c>
    </row>
    <row r="106" spans="1:22">
      <c r="A106" s="11">
        <v>40765</v>
      </c>
      <c r="B106">
        <v>631</v>
      </c>
      <c r="C106">
        <v>5</v>
      </c>
      <c r="D106">
        <v>0</v>
      </c>
      <c r="E106">
        <v>0</v>
      </c>
      <c r="F106">
        <v>0</v>
      </c>
      <c r="G106">
        <v>0</v>
      </c>
      <c r="H106" s="12">
        <v>0</v>
      </c>
      <c r="I106" s="4">
        <v>18</v>
      </c>
      <c r="J106" s="4">
        <v>0</v>
      </c>
      <c r="K106" s="4">
        <v>0</v>
      </c>
      <c r="L106" s="4">
        <v>6</v>
      </c>
      <c r="M106" s="4">
        <v>0</v>
      </c>
      <c r="N106" s="12">
        <v>0</v>
      </c>
      <c r="O106" s="4">
        <v>1</v>
      </c>
      <c r="P106" s="4">
        <v>0</v>
      </c>
      <c r="Q106" s="12">
        <v>0</v>
      </c>
      <c r="R106" s="4">
        <v>0</v>
      </c>
      <c r="S106" s="12">
        <v>0</v>
      </c>
      <c r="T106" s="63">
        <f t="shared" si="2"/>
        <v>661</v>
      </c>
      <c r="U106" s="4">
        <v>153</v>
      </c>
      <c r="V106" s="63">
        <f t="shared" si="3"/>
        <v>814</v>
      </c>
    </row>
    <row r="107" spans="1:22">
      <c r="A107" s="11">
        <v>40766</v>
      </c>
      <c r="B107">
        <v>316</v>
      </c>
      <c r="C107">
        <v>4</v>
      </c>
      <c r="D107">
        <v>0</v>
      </c>
      <c r="E107">
        <v>0</v>
      </c>
      <c r="F107">
        <v>0</v>
      </c>
      <c r="G107">
        <v>0</v>
      </c>
      <c r="H107" s="12">
        <v>0</v>
      </c>
      <c r="I107" s="4">
        <v>2</v>
      </c>
      <c r="J107" s="4">
        <v>0</v>
      </c>
      <c r="K107" s="4">
        <v>0</v>
      </c>
      <c r="L107" s="4">
        <v>0</v>
      </c>
      <c r="M107" s="4">
        <v>0</v>
      </c>
      <c r="N107" s="12">
        <v>0</v>
      </c>
      <c r="O107" s="4">
        <v>0</v>
      </c>
      <c r="P107" s="4">
        <v>0</v>
      </c>
      <c r="Q107" s="12">
        <v>0</v>
      </c>
      <c r="R107" s="4">
        <v>0</v>
      </c>
      <c r="S107" s="12">
        <v>0</v>
      </c>
      <c r="T107" s="63">
        <f t="shared" si="2"/>
        <v>322</v>
      </c>
      <c r="U107" s="4">
        <v>72</v>
      </c>
      <c r="V107" s="63">
        <f t="shared" si="3"/>
        <v>394</v>
      </c>
    </row>
    <row r="108" spans="1:22">
      <c r="A108" s="11">
        <v>40767</v>
      </c>
      <c r="B108">
        <v>208</v>
      </c>
      <c r="C108">
        <v>0.33</v>
      </c>
      <c r="D108">
        <v>0</v>
      </c>
      <c r="E108">
        <v>0</v>
      </c>
      <c r="F108">
        <v>0</v>
      </c>
      <c r="G108">
        <v>0</v>
      </c>
      <c r="H108" s="1">
        <v>0</v>
      </c>
      <c r="I108" s="4">
        <v>3</v>
      </c>
      <c r="J108" s="4">
        <v>0</v>
      </c>
      <c r="K108" s="4">
        <v>0</v>
      </c>
      <c r="L108" s="4">
        <v>0.66</v>
      </c>
      <c r="M108" s="4">
        <v>0.66</v>
      </c>
      <c r="N108" s="1">
        <v>0</v>
      </c>
      <c r="O108" s="4">
        <v>1.33</v>
      </c>
      <c r="P108" s="4">
        <v>0</v>
      </c>
      <c r="Q108" s="1">
        <v>0</v>
      </c>
      <c r="R108" s="4">
        <v>0</v>
      </c>
      <c r="S108" s="1">
        <v>0</v>
      </c>
      <c r="T108" s="63">
        <f t="shared" si="2"/>
        <v>213.98000000000002</v>
      </c>
      <c r="U108" s="4">
        <v>14.33</v>
      </c>
      <c r="V108" s="63">
        <f t="shared" si="3"/>
        <v>228.31000000000003</v>
      </c>
    </row>
    <row r="109" spans="1:22">
      <c r="A109" s="11">
        <v>40768</v>
      </c>
      <c r="B109">
        <v>208</v>
      </c>
      <c r="C109">
        <v>0.33</v>
      </c>
      <c r="D109">
        <v>0</v>
      </c>
      <c r="E109">
        <v>0</v>
      </c>
      <c r="F109">
        <v>0</v>
      </c>
      <c r="G109">
        <v>0</v>
      </c>
      <c r="H109" s="1">
        <v>0</v>
      </c>
      <c r="I109" s="4">
        <v>3</v>
      </c>
      <c r="J109" s="4">
        <v>0</v>
      </c>
      <c r="K109" s="4">
        <v>0</v>
      </c>
      <c r="L109" s="4">
        <v>0.66</v>
      </c>
      <c r="M109" s="4">
        <v>0.66</v>
      </c>
      <c r="N109" s="1">
        <v>0</v>
      </c>
      <c r="O109" s="4">
        <v>1.33</v>
      </c>
      <c r="P109" s="4">
        <v>0</v>
      </c>
      <c r="Q109" s="1">
        <v>0</v>
      </c>
      <c r="R109" s="4">
        <v>0</v>
      </c>
      <c r="S109" s="1">
        <v>0</v>
      </c>
      <c r="T109" s="63">
        <f t="shared" si="2"/>
        <v>213.98000000000002</v>
      </c>
      <c r="U109" s="4">
        <v>14.33</v>
      </c>
      <c r="V109" s="63">
        <f t="shared" si="3"/>
        <v>228.31000000000003</v>
      </c>
    </row>
    <row r="110" spans="1:22">
      <c r="A110" s="11">
        <v>40769</v>
      </c>
      <c r="B110">
        <v>208</v>
      </c>
      <c r="C110">
        <v>0.33</v>
      </c>
      <c r="D110">
        <v>0</v>
      </c>
      <c r="E110">
        <v>0</v>
      </c>
      <c r="F110">
        <v>0</v>
      </c>
      <c r="G110">
        <v>0</v>
      </c>
      <c r="H110" s="1">
        <v>0</v>
      </c>
      <c r="I110" s="4">
        <v>3</v>
      </c>
      <c r="J110" s="4">
        <v>0</v>
      </c>
      <c r="K110" s="4">
        <v>0</v>
      </c>
      <c r="L110" s="4">
        <v>0.66</v>
      </c>
      <c r="M110" s="4">
        <v>0.66</v>
      </c>
      <c r="N110" s="1">
        <v>0</v>
      </c>
      <c r="O110" s="4">
        <v>1.33</v>
      </c>
      <c r="P110" s="4">
        <v>0</v>
      </c>
      <c r="Q110" s="1">
        <v>0</v>
      </c>
      <c r="R110" s="4">
        <v>0</v>
      </c>
      <c r="S110" s="1">
        <v>0</v>
      </c>
      <c r="T110" s="63">
        <f t="shared" si="2"/>
        <v>213.98000000000002</v>
      </c>
      <c r="U110" s="4">
        <v>14.33</v>
      </c>
      <c r="V110" s="63">
        <f t="shared" si="3"/>
        <v>228.31000000000003</v>
      </c>
    </row>
    <row r="111" spans="1:22">
      <c r="A111" s="11">
        <v>40770</v>
      </c>
      <c r="B111">
        <v>383</v>
      </c>
      <c r="C111">
        <v>0</v>
      </c>
      <c r="D111">
        <v>0</v>
      </c>
      <c r="E111">
        <v>0</v>
      </c>
      <c r="F111">
        <v>0</v>
      </c>
      <c r="G111">
        <v>0</v>
      </c>
      <c r="H111" s="12">
        <v>0</v>
      </c>
      <c r="I111" s="4">
        <v>0</v>
      </c>
      <c r="J111" s="4">
        <v>1</v>
      </c>
      <c r="K111" s="4">
        <v>0</v>
      </c>
      <c r="L111" s="4">
        <v>1</v>
      </c>
      <c r="M111" s="4">
        <v>1</v>
      </c>
      <c r="N111" s="12">
        <v>0</v>
      </c>
      <c r="O111" s="4">
        <v>0</v>
      </c>
      <c r="P111" s="4">
        <v>0</v>
      </c>
      <c r="Q111" s="12">
        <v>0</v>
      </c>
      <c r="R111" s="4">
        <v>0</v>
      </c>
      <c r="S111" s="12">
        <v>0</v>
      </c>
      <c r="T111" s="63">
        <f t="shared" si="2"/>
        <v>386</v>
      </c>
      <c r="U111" s="4">
        <v>13</v>
      </c>
      <c r="V111" s="63">
        <f t="shared" si="3"/>
        <v>399</v>
      </c>
    </row>
    <row r="112" spans="1:22">
      <c r="A112" s="11">
        <v>40771</v>
      </c>
      <c r="B112">
        <v>269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 s="63">
        <f t="shared" si="2"/>
        <v>278</v>
      </c>
      <c r="U112" s="4">
        <v>16</v>
      </c>
      <c r="V112" s="63">
        <f t="shared" si="3"/>
        <v>294</v>
      </c>
    </row>
    <row r="113" spans="1:22">
      <c r="A113" s="11">
        <v>40772</v>
      </c>
      <c r="B113">
        <v>311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14</v>
      </c>
      <c r="J113">
        <v>1</v>
      </c>
      <c r="K113">
        <v>0</v>
      </c>
      <c r="L113">
        <v>17</v>
      </c>
      <c r="M113">
        <v>2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2"/>
        <v>345</v>
      </c>
      <c r="U113" s="4">
        <v>65</v>
      </c>
      <c r="V113" s="63">
        <f t="shared" si="3"/>
        <v>410</v>
      </c>
    </row>
    <row r="114" spans="1:22">
      <c r="A114" s="11">
        <v>40773</v>
      </c>
      <c r="B114">
        <v>231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36</v>
      </c>
      <c r="P114">
        <v>0</v>
      </c>
      <c r="Q114">
        <v>0</v>
      </c>
      <c r="R114">
        <v>0</v>
      </c>
      <c r="S114">
        <v>0</v>
      </c>
      <c r="T114" s="63">
        <f t="shared" si="2"/>
        <v>285</v>
      </c>
      <c r="U114" s="4">
        <v>21</v>
      </c>
      <c r="V114" s="63">
        <f t="shared" si="3"/>
        <v>306</v>
      </c>
    </row>
    <row r="115" spans="1:22">
      <c r="A115" s="11">
        <v>40774</v>
      </c>
      <c r="B115">
        <v>56</v>
      </c>
      <c r="C115">
        <v>0</v>
      </c>
      <c r="D115">
        <v>0</v>
      </c>
      <c r="E115">
        <v>0</v>
      </c>
      <c r="F115">
        <v>0</v>
      </c>
      <c r="G115">
        <v>0</v>
      </c>
      <c r="H115" s="1">
        <v>0</v>
      </c>
      <c r="I115" s="4">
        <v>7.67</v>
      </c>
      <c r="J115" s="4">
        <v>0</v>
      </c>
      <c r="K115" s="4">
        <v>0</v>
      </c>
      <c r="L115" s="4">
        <v>0</v>
      </c>
      <c r="M115" s="4">
        <v>5.33</v>
      </c>
      <c r="N115" s="1">
        <v>0</v>
      </c>
      <c r="O115" s="4">
        <v>5</v>
      </c>
      <c r="P115" s="4">
        <v>0</v>
      </c>
      <c r="Q115" s="1">
        <v>0</v>
      </c>
      <c r="R115" s="4">
        <v>0</v>
      </c>
      <c r="S115" s="1">
        <v>0</v>
      </c>
      <c r="T115" s="63">
        <f t="shared" si="2"/>
        <v>74</v>
      </c>
      <c r="U115" s="4">
        <v>18.670000000000002</v>
      </c>
      <c r="V115" s="63">
        <f t="shared" si="3"/>
        <v>92.67</v>
      </c>
    </row>
    <row r="116" spans="1:22">
      <c r="A116" s="11">
        <v>40775</v>
      </c>
      <c r="B116">
        <v>56</v>
      </c>
      <c r="C116">
        <v>0</v>
      </c>
      <c r="D116">
        <v>0</v>
      </c>
      <c r="E116">
        <v>0</v>
      </c>
      <c r="F116">
        <v>0</v>
      </c>
      <c r="G116">
        <v>0</v>
      </c>
      <c r="H116" s="1">
        <v>0</v>
      </c>
      <c r="I116" s="4">
        <v>7.67</v>
      </c>
      <c r="J116" s="4">
        <v>0</v>
      </c>
      <c r="K116" s="4">
        <v>0</v>
      </c>
      <c r="L116" s="4">
        <v>0</v>
      </c>
      <c r="M116" s="4">
        <v>5.33</v>
      </c>
      <c r="N116" s="1">
        <v>0</v>
      </c>
      <c r="O116" s="4">
        <v>5</v>
      </c>
      <c r="P116" s="4">
        <v>0</v>
      </c>
      <c r="Q116" s="1">
        <v>0</v>
      </c>
      <c r="R116" s="4">
        <v>0</v>
      </c>
      <c r="S116" s="1">
        <v>0</v>
      </c>
      <c r="T116" s="63">
        <f t="shared" si="2"/>
        <v>74</v>
      </c>
      <c r="U116" s="4">
        <v>18.670000000000002</v>
      </c>
      <c r="V116" s="63">
        <f t="shared" si="3"/>
        <v>92.67</v>
      </c>
    </row>
    <row r="117" spans="1:22">
      <c r="A117" s="11">
        <v>40776</v>
      </c>
      <c r="B117">
        <v>56</v>
      </c>
      <c r="C117">
        <v>0</v>
      </c>
      <c r="D117">
        <v>0</v>
      </c>
      <c r="E117">
        <v>0</v>
      </c>
      <c r="F117">
        <v>0</v>
      </c>
      <c r="G117">
        <v>0</v>
      </c>
      <c r="H117" s="1">
        <v>0</v>
      </c>
      <c r="I117" s="4">
        <v>7.67</v>
      </c>
      <c r="J117" s="4">
        <v>0</v>
      </c>
      <c r="K117" s="4">
        <v>0</v>
      </c>
      <c r="L117" s="4">
        <v>0</v>
      </c>
      <c r="M117" s="4">
        <v>5.33</v>
      </c>
      <c r="N117" s="1">
        <v>0</v>
      </c>
      <c r="O117" s="4">
        <v>5</v>
      </c>
      <c r="P117" s="4">
        <v>0</v>
      </c>
      <c r="Q117" s="1">
        <v>0</v>
      </c>
      <c r="R117" s="4">
        <v>0</v>
      </c>
      <c r="S117" s="1">
        <v>0</v>
      </c>
      <c r="T117" s="63">
        <f t="shared" si="2"/>
        <v>74</v>
      </c>
      <c r="U117" s="4">
        <v>18.670000000000002</v>
      </c>
      <c r="V117" s="63">
        <f t="shared" si="3"/>
        <v>92.67</v>
      </c>
    </row>
    <row r="118" spans="1:22">
      <c r="A118" s="11">
        <v>40777</v>
      </c>
      <c r="B118">
        <v>106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v>0</v>
      </c>
      <c r="I118" s="4">
        <v>5</v>
      </c>
      <c r="J118" s="4">
        <v>0</v>
      </c>
      <c r="K118" s="4">
        <v>0</v>
      </c>
      <c r="L118" s="4">
        <v>2</v>
      </c>
      <c r="M118" s="4">
        <v>0</v>
      </c>
      <c r="N118" s="1">
        <v>0</v>
      </c>
      <c r="O118" s="4">
        <v>7</v>
      </c>
      <c r="P118" s="4">
        <v>0</v>
      </c>
      <c r="Q118" s="1">
        <v>0</v>
      </c>
      <c r="R118" s="4">
        <v>0</v>
      </c>
      <c r="S118" s="1">
        <v>0</v>
      </c>
      <c r="T118" s="63">
        <f t="shared" si="2"/>
        <v>120</v>
      </c>
      <c r="U118" s="4">
        <v>10</v>
      </c>
      <c r="V118" s="63">
        <f t="shared" si="3"/>
        <v>130</v>
      </c>
    </row>
    <row r="119" spans="1:22">
      <c r="A119" s="11">
        <v>40778</v>
      </c>
      <c r="B119">
        <v>144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27</v>
      </c>
      <c r="J119" s="4">
        <v>0</v>
      </c>
      <c r="K119" s="4">
        <v>0</v>
      </c>
      <c r="L119" s="4">
        <v>0</v>
      </c>
      <c r="M119" s="4">
        <v>4</v>
      </c>
      <c r="N119" s="1">
        <v>0</v>
      </c>
      <c r="O119" s="4">
        <v>24</v>
      </c>
      <c r="P119" s="4">
        <v>0</v>
      </c>
      <c r="Q119" s="1">
        <v>0</v>
      </c>
      <c r="R119" s="4">
        <v>0</v>
      </c>
      <c r="S119" s="1">
        <v>0</v>
      </c>
      <c r="T119" s="63">
        <f t="shared" si="2"/>
        <v>199</v>
      </c>
      <c r="U119" s="4">
        <v>20</v>
      </c>
      <c r="V119" s="63">
        <f t="shared" si="3"/>
        <v>219</v>
      </c>
    </row>
    <row r="120" spans="1:22">
      <c r="A120" s="11">
        <v>40779</v>
      </c>
      <c r="B120">
        <v>96</v>
      </c>
      <c r="C120">
        <v>0</v>
      </c>
      <c r="D120">
        <v>0</v>
      </c>
      <c r="E120">
        <v>0</v>
      </c>
      <c r="F120">
        <v>0</v>
      </c>
      <c r="G120">
        <v>0</v>
      </c>
      <c r="H120" s="12">
        <v>0</v>
      </c>
      <c r="I120" s="4">
        <v>9</v>
      </c>
      <c r="J120" s="4">
        <v>0</v>
      </c>
      <c r="K120" s="4">
        <v>0</v>
      </c>
      <c r="L120" s="4">
        <v>0</v>
      </c>
      <c r="M120" s="4">
        <v>2</v>
      </c>
      <c r="N120" s="12">
        <v>0</v>
      </c>
      <c r="O120" s="4">
        <v>36</v>
      </c>
      <c r="P120" s="4">
        <v>0</v>
      </c>
      <c r="Q120" s="12">
        <v>0</v>
      </c>
      <c r="R120" s="4">
        <v>0</v>
      </c>
      <c r="S120" s="12">
        <v>0</v>
      </c>
      <c r="T120" s="63">
        <f t="shared" si="2"/>
        <v>143</v>
      </c>
      <c r="U120" s="4">
        <v>35</v>
      </c>
      <c r="V120" s="63">
        <f t="shared" si="3"/>
        <v>178</v>
      </c>
    </row>
    <row r="121" spans="1:22">
      <c r="A121" s="11">
        <v>40780</v>
      </c>
      <c r="B121">
        <v>296</v>
      </c>
      <c r="C121">
        <v>0</v>
      </c>
      <c r="D121">
        <v>0</v>
      </c>
      <c r="E121">
        <v>0</v>
      </c>
      <c r="F121">
        <v>0</v>
      </c>
      <c r="G121">
        <v>0</v>
      </c>
      <c r="H121" s="12">
        <v>0</v>
      </c>
      <c r="I121" s="4">
        <v>13</v>
      </c>
      <c r="J121" s="4">
        <v>0</v>
      </c>
      <c r="K121" s="4">
        <v>0</v>
      </c>
      <c r="L121" s="4">
        <v>8</v>
      </c>
      <c r="M121" s="4">
        <v>4</v>
      </c>
      <c r="N121" s="12">
        <v>0</v>
      </c>
      <c r="O121" s="4">
        <v>23</v>
      </c>
      <c r="P121" s="4">
        <v>0</v>
      </c>
      <c r="Q121" s="12">
        <v>0</v>
      </c>
      <c r="R121" s="4">
        <v>0</v>
      </c>
      <c r="S121" s="12">
        <v>0</v>
      </c>
      <c r="T121" s="63">
        <f t="shared" si="2"/>
        <v>344</v>
      </c>
      <c r="U121" s="4">
        <v>69</v>
      </c>
      <c r="V121" s="63">
        <f t="shared" si="3"/>
        <v>413</v>
      </c>
    </row>
    <row r="122" spans="1:22">
      <c r="A122" s="11">
        <v>40781</v>
      </c>
      <c r="B122">
        <v>40</v>
      </c>
      <c r="C122">
        <v>0.33</v>
      </c>
      <c r="D122">
        <v>0</v>
      </c>
      <c r="E122">
        <v>0</v>
      </c>
      <c r="F122">
        <v>0</v>
      </c>
      <c r="G122">
        <v>0</v>
      </c>
      <c r="H122" s="12">
        <v>0</v>
      </c>
      <c r="I122" s="4">
        <v>6.66</v>
      </c>
      <c r="J122" s="4">
        <v>3</v>
      </c>
      <c r="K122" s="4">
        <v>0</v>
      </c>
      <c r="L122" s="4">
        <v>2.66</v>
      </c>
      <c r="M122" s="4">
        <v>4.33</v>
      </c>
      <c r="N122" s="12">
        <v>0</v>
      </c>
      <c r="O122" s="4">
        <v>16.66</v>
      </c>
      <c r="P122" s="4">
        <v>0</v>
      </c>
      <c r="Q122" s="12">
        <v>0.33</v>
      </c>
      <c r="R122" s="4">
        <v>0</v>
      </c>
      <c r="S122" s="12">
        <v>0</v>
      </c>
      <c r="T122" s="63">
        <f t="shared" si="2"/>
        <v>73.969999999999985</v>
      </c>
      <c r="U122" s="4">
        <v>23.66</v>
      </c>
      <c r="V122" s="63">
        <f t="shared" si="3"/>
        <v>97.629999999999981</v>
      </c>
    </row>
    <row r="123" spans="1:22">
      <c r="A123" s="11">
        <v>40782</v>
      </c>
      <c r="B123">
        <v>40</v>
      </c>
      <c r="C123">
        <v>0.33</v>
      </c>
      <c r="D123">
        <v>0</v>
      </c>
      <c r="E123">
        <v>0</v>
      </c>
      <c r="F123">
        <v>0</v>
      </c>
      <c r="G123">
        <v>0</v>
      </c>
      <c r="H123" s="12">
        <v>0</v>
      </c>
      <c r="I123" s="4">
        <v>6.66</v>
      </c>
      <c r="J123" s="4">
        <v>3</v>
      </c>
      <c r="K123" s="4">
        <v>0</v>
      </c>
      <c r="L123" s="4">
        <v>2.66</v>
      </c>
      <c r="M123" s="4">
        <v>4.33</v>
      </c>
      <c r="N123" s="12">
        <v>0</v>
      </c>
      <c r="O123" s="4">
        <v>16.66</v>
      </c>
      <c r="P123" s="4">
        <v>0</v>
      </c>
      <c r="Q123" s="12">
        <v>0.33</v>
      </c>
      <c r="R123" s="4">
        <v>0</v>
      </c>
      <c r="S123" s="12">
        <v>0</v>
      </c>
      <c r="T123" s="63">
        <f t="shared" si="2"/>
        <v>73.969999999999985</v>
      </c>
      <c r="U123" s="4">
        <v>23.66</v>
      </c>
      <c r="V123" s="63">
        <f t="shared" si="3"/>
        <v>97.629999999999981</v>
      </c>
    </row>
    <row r="124" spans="1:22">
      <c r="A124" s="11">
        <v>40783</v>
      </c>
      <c r="B124">
        <v>40</v>
      </c>
      <c r="C124">
        <v>0.33</v>
      </c>
      <c r="D124">
        <v>0</v>
      </c>
      <c r="E124">
        <v>0</v>
      </c>
      <c r="F124">
        <v>0</v>
      </c>
      <c r="G124">
        <v>0</v>
      </c>
      <c r="H124" s="12">
        <v>0</v>
      </c>
      <c r="I124" s="4">
        <v>6.66</v>
      </c>
      <c r="J124" s="4">
        <v>3</v>
      </c>
      <c r="K124" s="4">
        <v>0</v>
      </c>
      <c r="L124" s="4">
        <v>2.66</v>
      </c>
      <c r="M124" s="4">
        <v>4.33</v>
      </c>
      <c r="N124" s="12">
        <v>0</v>
      </c>
      <c r="O124" s="4">
        <v>16.66</v>
      </c>
      <c r="P124" s="4">
        <v>0</v>
      </c>
      <c r="Q124" s="12">
        <v>0.33</v>
      </c>
      <c r="R124" s="4">
        <v>0</v>
      </c>
      <c r="S124" s="12">
        <v>0</v>
      </c>
      <c r="T124" s="63">
        <f t="shared" si="2"/>
        <v>73.969999999999985</v>
      </c>
      <c r="U124" s="4">
        <v>23.66</v>
      </c>
      <c r="V124" s="63">
        <f t="shared" si="3"/>
        <v>97.629999999999981</v>
      </c>
    </row>
    <row r="125" spans="1:22">
      <c r="A125" s="11">
        <v>40784</v>
      </c>
      <c r="B125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 s="12">
        <v>0</v>
      </c>
      <c r="I125" s="4">
        <v>8</v>
      </c>
      <c r="J125" s="4">
        <v>0</v>
      </c>
      <c r="K125" s="4">
        <v>0</v>
      </c>
      <c r="L125" s="4">
        <v>2</v>
      </c>
      <c r="M125" s="4">
        <v>0</v>
      </c>
      <c r="N125" s="12">
        <v>0</v>
      </c>
      <c r="O125" s="4">
        <v>11</v>
      </c>
      <c r="P125" s="4">
        <v>0</v>
      </c>
      <c r="Q125" s="12">
        <v>0</v>
      </c>
      <c r="R125" s="4">
        <v>0</v>
      </c>
      <c r="S125" s="12">
        <v>0</v>
      </c>
      <c r="T125" s="63">
        <f t="shared" si="2"/>
        <v>39</v>
      </c>
      <c r="U125" s="4">
        <v>22</v>
      </c>
      <c r="V125" s="63">
        <f t="shared" si="3"/>
        <v>61</v>
      </c>
    </row>
    <row r="126" spans="1:22">
      <c r="A126" s="11">
        <v>40785</v>
      </c>
      <c r="B126">
        <v>10</v>
      </c>
      <c r="C126">
        <v>0</v>
      </c>
      <c r="D126">
        <v>0</v>
      </c>
      <c r="E126">
        <v>0</v>
      </c>
      <c r="F126">
        <v>0</v>
      </c>
      <c r="G126">
        <v>1</v>
      </c>
      <c r="H126" s="12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12">
        <v>0</v>
      </c>
      <c r="O126" s="4">
        <v>6</v>
      </c>
      <c r="P126" s="4">
        <v>0</v>
      </c>
      <c r="Q126" s="12">
        <v>0</v>
      </c>
      <c r="R126" s="4">
        <v>0</v>
      </c>
      <c r="S126" s="12">
        <v>0</v>
      </c>
      <c r="T126" s="63">
        <f t="shared" si="2"/>
        <v>18</v>
      </c>
      <c r="U126" s="4">
        <v>9</v>
      </c>
      <c r="V126" s="63">
        <f t="shared" si="3"/>
        <v>27</v>
      </c>
    </row>
    <row r="127" spans="1:22">
      <c r="A127" s="11">
        <v>40786</v>
      </c>
      <c r="B127">
        <v>14</v>
      </c>
      <c r="C127">
        <v>0</v>
      </c>
      <c r="D127">
        <v>0</v>
      </c>
      <c r="E127">
        <v>0</v>
      </c>
      <c r="F127">
        <v>0</v>
      </c>
      <c r="G127">
        <v>0</v>
      </c>
      <c r="H127" s="12">
        <v>0</v>
      </c>
      <c r="I127" s="4">
        <v>3</v>
      </c>
      <c r="J127" s="4">
        <v>0</v>
      </c>
      <c r="K127" s="4">
        <v>0</v>
      </c>
      <c r="L127" s="4">
        <v>0</v>
      </c>
      <c r="M127" s="4">
        <v>0</v>
      </c>
      <c r="N127" s="12">
        <v>0</v>
      </c>
      <c r="O127" s="4">
        <v>7</v>
      </c>
      <c r="P127" s="4">
        <v>0</v>
      </c>
      <c r="Q127" s="12">
        <v>0</v>
      </c>
      <c r="R127" s="4">
        <v>0</v>
      </c>
      <c r="S127" s="12">
        <v>0</v>
      </c>
      <c r="T127" s="63">
        <f t="shared" si="2"/>
        <v>24</v>
      </c>
      <c r="U127" s="4">
        <v>8</v>
      </c>
      <c r="V127" s="63">
        <f t="shared" si="3"/>
        <v>32</v>
      </c>
    </row>
    <row r="128" spans="1:22">
      <c r="A128" s="11">
        <v>40787</v>
      </c>
      <c r="B128">
        <v>28</v>
      </c>
      <c r="C128">
        <v>0</v>
      </c>
      <c r="D128">
        <v>0</v>
      </c>
      <c r="E128">
        <v>0</v>
      </c>
      <c r="F128">
        <v>0</v>
      </c>
      <c r="G128">
        <v>0</v>
      </c>
      <c r="H128" s="12">
        <v>0</v>
      </c>
      <c r="I128" s="4">
        <v>0</v>
      </c>
      <c r="J128" s="4">
        <v>0</v>
      </c>
      <c r="K128" s="4">
        <v>0</v>
      </c>
      <c r="L128" s="4">
        <v>3</v>
      </c>
      <c r="M128" s="4">
        <v>0</v>
      </c>
      <c r="N128" s="12">
        <v>0</v>
      </c>
      <c r="O128" s="4">
        <v>16</v>
      </c>
      <c r="P128" s="4">
        <v>0</v>
      </c>
      <c r="Q128" s="12">
        <v>0</v>
      </c>
      <c r="R128" s="4">
        <v>0</v>
      </c>
      <c r="S128" s="12">
        <v>0</v>
      </c>
      <c r="T128" s="63">
        <f t="shared" si="2"/>
        <v>47</v>
      </c>
      <c r="U128" s="4">
        <v>9</v>
      </c>
      <c r="V128" s="63">
        <f t="shared" si="3"/>
        <v>56</v>
      </c>
    </row>
    <row r="129" spans="1:22">
      <c r="A129" s="11">
        <v>40788</v>
      </c>
      <c r="B129">
        <v>11.5</v>
      </c>
      <c r="C129">
        <v>0</v>
      </c>
      <c r="D129">
        <v>0</v>
      </c>
      <c r="E129">
        <v>0</v>
      </c>
      <c r="F129">
        <v>0</v>
      </c>
      <c r="G129">
        <v>0</v>
      </c>
      <c r="H129" s="12">
        <v>0</v>
      </c>
      <c r="I129" s="4">
        <v>1.75</v>
      </c>
      <c r="J129" s="4">
        <v>0.75</v>
      </c>
      <c r="K129" s="4">
        <v>0</v>
      </c>
      <c r="L129" s="4">
        <v>1.5</v>
      </c>
      <c r="M129" s="4">
        <v>1.25</v>
      </c>
      <c r="N129" s="12">
        <v>0</v>
      </c>
      <c r="O129" s="4">
        <v>15.75</v>
      </c>
      <c r="P129" s="4">
        <v>0</v>
      </c>
      <c r="Q129" s="12">
        <v>0</v>
      </c>
      <c r="R129" s="4">
        <v>0</v>
      </c>
      <c r="S129" s="12">
        <v>0</v>
      </c>
      <c r="T129" s="63">
        <f t="shared" si="2"/>
        <v>32.5</v>
      </c>
      <c r="U129" s="4">
        <v>16.75</v>
      </c>
      <c r="V129" s="63">
        <f t="shared" si="3"/>
        <v>49.25</v>
      </c>
    </row>
    <row r="130" spans="1:22">
      <c r="A130" s="11">
        <v>40789</v>
      </c>
      <c r="B130">
        <v>11.5</v>
      </c>
      <c r="C130">
        <v>0</v>
      </c>
      <c r="D130">
        <v>0</v>
      </c>
      <c r="E130">
        <v>0</v>
      </c>
      <c r="F130">
        <v>0</v>
      </c>
      <c r="G130">
        <v>0</v>
      </c>
      <c r="H130" s="12">
        <v>0</v>
      </c>
      <c r="I130" s="4">
        <v>1.75</v>
      </c>
      <c r="J130" s="4">
        <v>0.75</v>
      </c>
      <c r="K130" s="4">
        <v>0</v>
      </c>
      <c r="L130" s="4">
        <v>1.5</v>
      </c>
      <c r="M130" s="4">
        <v>1.25</v>
      </c>
      <c r="N130" s="12">
        <v>0</v>
      </c>
      <c r="O130" s="4">
        <v>15.75</v>
      </c>
      <c r="P130" s="4">
        <v>0</v>
      </c>
      <c r="Q130" s="12">
        <v>0</v>
      </c>
      <c r="R130" s="4">
        <v>0</v>
      </c>
      <c r="S130" s="12">
        <v>0</v>
      </c>
      <c r="T130" s="63">
        <f t="shared" si="2"/>
        <v>32.5</v>
      </c>
      <c r="U130" s="4">
        <v>16.75</v>
      </c>
      <c r="V130" s="63">
        <f t="shared" si="3"/>
        <v>49.25</v>
      </c>
    </row>
    <row r="131" spans="1:22">
      <c r="A131" s="11">
        <v>40790</v>
      </c>
      <c r="B131">
        <v>11.5</v>
      </c>
      <c r="C131">
        <v>0</v>
      </c>
      <c r="D131">
        <v>0</v>
      </c>
      <c r="E131">
        <v>0</v>
      </c>
      <c r="F131">
        <v>0</v>
      </c>
      <c r="G131">
        <v>0</v>
      </c>
      <c r="H131" s="12">
        <v>0</v>
      </c>
      <c r="I131" s="4">
        <v>1.75</v>
      </c>
      <c r="J131" s="4">
        <v>0.75</v>
      </c>
      <c r="K131" s="4">
        <v>0</v>
      </c>
      <c r="L131" s="4">
        <v>1.5</v>
      </c>
      <c r="M131" s="4">
        <v>1.25</v>
      </c>
      <c r="N131" s="12">
        <v>0</v>
      </c>
      <c r="O131" s="4">
        <v>15.75</v>
      </c>
      <c r="P131" s="4">
        <v>0</v>
      </c>
      <c r="Q131" s="12">
        <v>0</v>
      </c>
      <c r="R131" s="4">
        <v>0</v>
      </c>
      <c r="S131" s="12">
        <v>0</v>
      </c>
      <c r="T131" s="63">
        <f t="shared" si="2"/>
        <v>32.5</v>
      </c>
      <c r="U131" s="4">
        <v>16.75</v>
      </c>
      <c r="V131" s="63">
        <f t="shared" si="3"/>
        <v>49.25</v>
      </c>
    </row>
    <row r="132" spans="1:22">
      <c r="A132" s="11">
        <v>40791</v>
      </c>
      <c r="B132">
        <v>11.5</v>
      </c>
      <c r="C132">
        <v>0</v>
      </c>
      <c r="D132">
        <v>0</v>
      </c>
      <c r="E132">
        <v>0</v>
      </c>
      <c r="F132">
        <v>0</v>
      </c>
      <c r="G132">
        <v>0</v>
      </c>
      <c r="H132" s="12">
        <v>0</v>
      </c>
      <c r="I132" s="4">
        <v>1.75</v>
      </c>
      <c r="J132" s="4">
        <v>0.75</v>
      </c>
      <c r="K132" s="4">
        <v>0</v>
      </c>
      <c r="L132" s="4">
        <v>1.5</v>
      </c>
      <c r="M132" s="4">
        <v>1.25</v>
      </c>
      <c r="N132" s="12">
        <v>0</v>
      </c>
      <c r="O132" s="4">
        <v>15.75</v>
      </c>
      <c r="P132" s="4">
        <v>0</v>
      </c>
      <c r="Q132" s="12">
        <v>0</v>
      </c>
      <c r="R132" s="4">
        <v>0</v>
      </c>
      <c r="S132" s="12">
        <v>0</v>
      </c>
      <c r="T132" s="63">
        <f t="shared" si="2"/>
        <v>32.5</v>
      </c>
      <c r="U132" s="4">
        <v>16.75</v>
      </c>
      <c r="V132" s="63">
        <f t="shared" si="3"/>
        <v>49.25</v>
      </c>
    </row>
    <row r="133" spans="1:22">
      <c r="A133" s="11">
        <v>40792</v>
      </c>
      <c r="B133">
        <v>17</v>
      </c>
      <c r="C133">
        <v>0</v>
      </c>
      <c r="D133">
        <v>0</v>
      </c>
      <c r="E133">
        <v>0</v>
      </c>
      <c r="F133">
        <v>0</v>
      </c>
      <c r="G133">
        <v>2</v>
      </c>
      <c r="H133" s="12">
        <v>0</v>
      </c>
      <c r="I133" s="4">
        <v>5</v>
      </c>
      <c r="J133" s="4">
        <v>2</v>
      </c>
      <c r="K133" s="4">
        <v>0</v>
      </c>
      <c r="L133" s="4">
        <v>4</v>
      </c>
      <c r="M133" s="4">
        <v>0</v>
      </c>
      <c r="N133" s="12">
        <v>0</v>
      </c>
      <c r="O133" s="4">
        <v>9</v>
      </c>
      <c r="P133" s="4">
        <v>0</v>
      </c>
      <c r="Q133" s="12">
        <v>0</v>
      </c>
      <c r="R133" s="4">
        <v>0</v>
      </c>
      <c r="S133" s="12">
        <v>0</v>
      </c>
      <c r="T133" s="63">
        <f t="shared" si="2"/>
        <v>39</v>
      </c>
      <c r="U133" s="4">
        <v>56</v>
      </c>
      <c r="V133" s="63">
        <f t="shared" si="3"/>
        <v>95</v>
      </c>
    </row>
    <row r="134" spans="1:22">
      <c r="A134" s="11">
        <v>40793</v>
      </c>
      <c r="B134">
        <v>8</v>
      </c>
      <c r="C134">
        <v>0</v>
      </c>
      <c r="D134">
        <v>0</v>
      </c>
      <c r="E134">
        <v>0</v>
      </c>
      <c r="F134">
        <v>0</v>
      </c>
      <c r="G134">
        <v>0</v>
      </c>
      <c r="H134" s="12">
        <v>0</v>
      </c>
      <c r="I134" s="4">
        <v>1</v>
      </c>
      <c r="J134" s="4">
        <v>0</v>
      </c>
      <c r="K134" s="4">
        <v>0</v>
      </c>
      <c r="L134" s="4">
        <v>2</v>
      </c>
      <c r="M134" s="4">
        <v>0</v>
      </c>
      <c r="N134" s="12">
        <v>0</v>
      </c>
      <c r="O134" s="4">
        <v>2</v>
      </c>
      <c r="P134" s="4">
        <v>0</v>
      </c>
      <c r="Q134" s="12">
        <v>0</v>
      </c>
      <c r="R134" s="4">
        <v>0</v>
      </c>
      <c r="S134" s="12">
        <v>0</v>
      </c>
      <c r="T134" s="63">
        <f t="shared" si="2"/>
        <v>13</v>
      </c>
      <c r="U134" s="4">
        <v>13</v>
      </c>
      <c r="V134" s="63">
        <f t="shared" si="3"/>
        <v>26</v>
      </c>
    </row>
    <row r="135" spans="1:22">
      <c r="A135" s="11">
        <v>40794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 s="12">
        <v>0</v>
      </c>
      <c r="I135" s="4">
        <v>0</v>
      </c>
      <c r="J135" s="4">
        <v>0</v>
      </c>
      <c r="K135" s="4">
        <v>0</v>
      </c>
      <c r="L135" s="4">
        <v>1</v>
      </c>
      <c r="M135" s="4">
        <v>0</v>
      </c>
      <c r="N135" s="12">
        <v>0</v>
      </c>
      <c r="O135" s="4">
        <v>6</v>
      </c>
      <c r="P135" s="4">
        <v>0</v>
      </c>
      <c r="Q135" s="12">
        <v>0</v>
      </c>
      <c r="R135" s="4">
        <v>0</v>
      </c>
      <c r="S135" s="12">
        <v>0</v>
      </c>
      <c r="T135" s="63">
        <f t="shared" si="2"/>
        <v>9</v>
      </c>
      <c r="U135" s="4">
        <v>12</v>
      </c>
      <c r="V135" s="63">
        <f t="shared" si="3"/>
        <v>21</v>
      </c>
    </row>
    <row r="136" spans="1:22">
      <c r="A136" s="11">
        <v>40795</v>
      </c>
      <c r="B136">
        <v>6.33</v>
      </c>
      <c r="C136">
        <v>0</v>
      </c>
      <c r="D136">
        <v>0</v>
      </c>
      <c r="E136">
        <v>0</v>
      </c>
      <c r="F136">
        <v>0</v>
      </c>
      <c r="G136">
        <v>0</v>
      </c>
      <c r="H136" s="12">
        <v>0</v>
      </c>
      <c r="I136" s="4">
        <v>0.33</v>
      </c>
      <c r="J136" s="4">
        <v>0.67</v>
      </c>
      <c r="K136" s="4">
        <v>0</v>
      </c>
      <c r="L136" s="4">
        <v>1</v>
      </c>
      <c r="M136" s="4">
        <v>2.67</v>
      </c>
      <c r="N136" s="12">
        <v>0</v>
      </c>
      <c r="O136" s="4">
        <v>7.67</v>
      </c>
      <c r="P136" s="4">
        <v>0</v>
      </c>
      <c r="Q136" s="12">
        <v>0</v>
      </c>
      <c r="R136" s="4">
        <v>0</v>
      </c>
      <c r="S136" s="12">
        <v>0</v>
      </c>
      <c r="T136" s="63">
        <f t="shared" si="2"/>
        <v>18.670000000000002</v>
      </c>
      <c r="U136" s="4">
        <v>26.67</v>
      </c>
      <c r="V136" s="63">
        <f t="shared" si="3"/>
        <v>45.34</v>
      </c>
    </row>
    <row r="137" spans="1:22">
      <c r="A137" s="11">
        <v>40796</v>
      </c>
      <c r="B137">
        <v>6.33</v>
      </c>
      <c r="C137">
        <v>0</v>
      </c>
      <c r="D137">
        <v>0</v>
      </c>
      <c r="E137">
        <v>0</v>
      </c>
      <c r="F137">
        <v>0</v>
      </c>
      <c r="G137">
        <v>0</v>
      </c>
      <c r="H137" s="12">
        <v>0</v>
      </c>
      <c r="I137" s="4">
        <v>0.33</v>
      </c>
      <c r="J137" s="4">
        <v>0.67</v>
      </c>
      <c r="K137" s="4">
        <v>0</v>
      </c>
      <c r="L137" s="4">
        <v>1</v>
      </c>
      <c r="M137" s="4">
        <v>2.67</v>
      </c>
      <c r="N137" s="12">
        <v>0</v>
      </c>
      <c r="O137" s="4">
        <v>7.67</v>
      </c>
      <c r="P137" s="4">
        <v>0</v>
      </c>
      <c r="Q137" s="12">
        <v>0</v>
      </c>
      <c r="R137" s="4">
        <v>0</v>
      </c>
      <c r="S137" s="12">
        <v>0</v>
      </c>
      <c r="T137" s="63">
        <f t="shared" ref="T137:T152" si="4">SUM(B137:S137)</f>
        <v>18.670000000000002</v>
      </c>
      <c r="U137" s="4">
        <v>28.67</v>
      </c>
      <c r="V137" s="63">
        <f t="shared" si="3"/>
        <v>47.34</v>
      </c>
    </row>
    <row r="138" spans="1:22">
      <c r="A138" s="11">
        <v>40797</v>
      </c>
      <c r="B138">
        <v>6.33</v>
      </c>
      <c r="C138">
        <v>0</v>
      </c>
      <c r="D138">
        <v>0</v>
      </c>
      <c r="E138">
        <v>0</v>
      </c>
      <c r="F138">
        <v>0</v>
      </c>
      <c r="G138">
        <v>0</v>
      </c>
      <c r="H138" s="12">
        <v>0</v>
      </c>
      <c r="I138" s="4">
        <v>0.33</v>
      </c>
      <c r="J138" s="4">
        <v>0.67</v>
      </c>
      <c r="K138" s="4">
        <v>0</v>
      </c>
      <c r="L138" s="4">
        <v>1</v>
      </c>
      <c r="M138" s="4">
        <v>2.67</v>
      </c>
      <c r="N138" s="12">
        <v>0</v>
      </c>
      <c r="O138" s="4">
        <v>7.67</v>
      </c>
      <c r="P138" s="4">
        <v>0</v>
      </c>
      <c r="Q138" s="12">
        <v>0</v>
      </c>
      <c r="R138" s="4">
        <v>0</v>
      </c>
      <c r="S138" s="12">
        <v>0</v>
      </c>
      <c r="T138" s="63">
        <f t="shared" si="4"/>
        <v>18.670000000000002</v>
      </c>
      <c r="U138" s="4">
        <v>28.67</v>
      </c>
      <c r="V138" s="63">
        <f t="shared" ref="V138:V152" si="5">SUM(T138:U138)</f>
        <v>47.34</v>
      </c>
    </row>
    <row r="139" spans="1:22">
      <c r="A139" s="11">
        <v>40798</v>
      </c>
      <c r="B139">
        <v>3</v>
      </c>
      <c r="C139">
        <v>0</v>
      </c>
      <c r="D139">
        <v>0</v>
      </c>
      <c r="E139">
        <v>0</v>
      </c>
      <c r="F139">
        <v>0</v>
      </c>
      <c r="G139">
        <v>0</v>
      </c>
      <c r="H139" s="12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12">
        <v>0</v>
      </c>
      <c r="O139" s="4">
        <v>4</v>
      </c>
      <c r="P139" s="4">
        <v>0</v>
      </c>
      <c r="Q139" s="12">
        <v>0</v>
      </c>
      <c r="R139" s="4">
        <v>0</v>
      </c>
      <c r="S139" s="12">
        <v>0</v>
      </c>
      <c r="T139" s="63">
        <f t="shared" si="4"/>
        <v>7</v>
      </c>
      <c r="U139" s="4">
        <v>14</v>
      </c>
      <c r="V139" s="63">
        <f t="shared" si="5"/>
        <v>21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12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12">
        <v>0</v>
      </c>
      <c r="O140" s="4">
        <v>4</v>
      </c>
      <c r="P140" s="4">
        <v>0</v>
      </c>
      <c r="Q140" s="12">
        <v>0</v>
      </c>
      <c r="R140" s="4">
        <v>0</v>
      </c>
      <c r="S140" s="12">
        <v>0</v>
      </c>
      <c r="T140" s="63">
        <f t="shared" si="4"/>
        <v>4</v>
      </c>
      <c r="U140" s="4">
        <v>1</v>
      </c>
      <c r="V140" s="63">
        <f t="shared" si="5"/>
        <v>5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12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12">
        <v>0</v>
      </c>
      <c r="O141" s="4">
        <v>0</v>
      </c>
      <c r="P141" s="4">
        <v>0</v>
      </c>
      <c r="Q141" s="12">
        <v>0</v>
      </c>
      <c r="R141" s="4">
        <v>0</v>
      </c>
      <c r="S141" s="12">
        <v>0</v>
      </c>
      <c r="T141" s="63">
        <f t="shared" si="4"/>
        <v>0</v>
      </c>
      <c r="U141" s="4">
        <v>0</v>
      </c>
      <c r="V141" s="63">
        <f t="shared" si="5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2</v>
      </c>
      <c r="P142">
        <v>0</v>
      </c>
      <c r="Q142">
        <v>0</v>
      </c>
      <c r="R142">
        <v>0</v>
      </c>
      <c r="S142">
        <v>0</v>
      </c>
      <c r="T142" s="63">
        <f t="shared" si="4"/>
        <v>3</v>
      </c>
      <c r="U142" s="4">
        <v>2</v>
      </c>
      <c r="V142" s="63">
        <f t="shared" si="5"/>
        <v>5</v>
      </c>
    </row>
    <row r="143" spans="1:22">
      <c r="A143" s="11">
        <v>40802</v>
      </c>
      <c r="B143"/>
      <c r="I143"/>
      <c r="O143"/>
      <c r="R143"/>
      <c r="T143" s="63">
        <f t="shared" si="4"/>
        <v>0</v>
      </c>
      <c r="U143" s="4">
        <v>0</v>
      </c>
      <c r="V143" s="63">
        <f t="shared" si="5"/>
        <v>0</v>
      </c>
    </row>
    <row r="144" spans="1:22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63">
        <f t="shared" si="4"/>
        <v>0</v>
      </c>
      <c r="U144" s="4">
        <v>0</v>
      </c>
      <c r="V144" s="63">
        <f t="shared" si="5"/>
        <v>0</v>
      </c>
    </row>
    <row r="145" spans="1:22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63">
        <f t="shared" si="4"/>
        <v>0</v>
      </c>
      <c r="U145" s="4">
        <v>0</v>
      </c>
      <c r="V145" s="63">
        <f t="shared" si="5"/>
        <v>0</v>
      </c>
    </row>
    <row r="146" spans="1:22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63">
        <f t="shared" si="4"/>
        <v>0</v>
      </c>
      <c r="U146" s="4">
        <v>0</v>
      </c>
      <c r="V146" s="63">
        <f t="shared" si="5"/>
        <v>0</v>
      </c>
    </row>
    <row r="147" spans="1:22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63">
        <f t="shared" si="4"/>
        <v>0</v>
      </c>
      <c r="U147" s="4">
        <v>0</v>
      </c>
      <c r="V147" s="63">
        <f t="shared" si="5"/>
        <v>0</v>
      </c>
    </row>
    <row r="148" spans="1:22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63">
        <f t="shared" si="4"/>
        <v>0</v>
      </c>
      <c r="U148" s="4">
        <v>0</v>
      </c>
      <c r="V148" s="63">
        <f t="shared" si="5"/>
        <v>0</v>
      </c>
    </row>
    <row r="149" spans="1:22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63">
        <f t="shared" si="4"/>
        <v>0</v>
      </c>
      <c r="U149" s="4">
        <v>0</v>
      </c>
      <c r="V149" s="63">
        <f t="shared" si="5"/>
        <v>0</v>
      </c>
    </row>
    <row r="150" spans="1:22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63">
        <f t="shared" si="4"/>
        <v>0</v>
      </c>
      <c r="U150" s="4">
        <v>0</v>
      </c>
      <c r="V150" s="63">
        <f t="shared" si="5"/>
        <v>0</v>
      </c>
    </row>
    <row r="151" spans="1:22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63">
        <f t="shared" si="4"/>
        <v>0</v>
      </c>
      <c r="U151" s="4">
        <v>0</v>
      </c>
      <c r="V151" s="63">
        <f t="shared" si="5"/>
        <v>0</v>
      </c>
    </row>
    <row r="152" spans="1:22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63">
        <f t="shared" si="4"/>
        <v>0</v>
      </c>
      <c r="U152" s="4">
        <v>0</v>
      </c>
      <c r="V152" s="63">
        <f t="shared" si="5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SUM(B9:B128)</f>
        <v>15638.98</v>
      </c>
      <c r="C155">
        <f t="shared" ref="C155:U155" si="6">SUM(C9:C128)</f>
        <v>80.939999999999984</v>
      </c>
      <c r="D155">
        <f t="shared" si="6"/>
        <v>1</v>
      </c>
      <c r="E155">
        <f t="shared" si="6"/>
        <v>2</v>
      </c>
      <c r="F155">
        <f t="shared" si="6"/>
        <v>8.98</v>
      </c>
      <c r="G155">
        <f t="shared" si="6"/>
        <v>6</v>
      </c>
      <c r="H155">
        <f t="shared" si="6"/>
        <v>0</v>
      </c>
      <c r="I155">
        <f t="shared" si="6"/>
        <v>309.92</v>
      </c>
      <c r="J155">
        <f t="shared" si="6"/>
        <v>18.02</v>
      </c>
      <c r="K155">
        <f t="shared" si="6"/>
        <v>0</v>
      </c>
      <c r="L155">
        <f t="shared" si="6"/>
        <v>332.9500000000001</v>
      </c>
      <c r="M155">
        <f t="shared" si="6"/>
        <v>102.95999999999998</v>
      </c>
      <c r="N155">
        <f t="shared" si="6"/>
        <v>0</v>
      </c>
      <c r="O155">
        <f t="shared" si="6"/>
        <v>332.99000000000007</v>
      </c>
      <c r="P155">
        <f t="shared" si="6"/>
        <v>0</v>
      </c>
      <c r="Q155">
        <f t="shared" si="6"/>
        <v>0.99</v>
      </c>
      <c r="R155">
        <f t="shared" si="6"/>
        <v>200.97000000000006</v>
      </c>
      <c r="S155">
        <f t="shared" si="6"/>
        <v>7.98</v>
      </c>
      <c r="T155">
        <f t="shared" si="6"/>
        <v>17044.68</v>
      </c>
      <c r="U155">
        <f t="shared" si="6"/>
        <v>5626.2099999999991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23180.91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10"/>
  </sheetPr>
  <dimension ref="A5:AH176"/>
  <sheetViews>
    <sheetView workbookViewId="0">
      <pane ySplit="7" topLeftCell="A110" activePane="bottomLeft" state="frozen"/>
      <selection activeCell="I1" sqref="I1"/>
      <selection pane="bottomLeft" activeCell="Q142" sqref="Q142"/>
    </sheetView>
  </sheetViews>
  <sheetFormatPr defaultRowHeight="12.75"/>
  <cols>
    <col min="1" max="1" width="10.140625" style="7" bestFit="1" customWidth="1"/>
    <col min="3" max="3" width="10.140625" customWidth="1"/>
  </cols>
  <sheetData>
    <row r="5" spans="1:34">
      <c r="C5">
        <v>2006</v>
      </c>
      <c r="D5">
        <v>2007</v>
      </c>
      <c r="E5">
        <v>2008</v>
      </c>
      <c r="F5">
        <v>2009</v>
      </c>
      <c r="G5">
        <v>2010</v>
      </c>
      <c r="H5">
        <v>2011</v>
      </c>
      <c r="L5">
        <v>2006</v>
      </c>
      <c r="M5">
        <v>2007</v>
      </c>
      <c r="N5">
        <v>2008</v>
      </c>
      <c r="O5">
        <v>2009</v>
      </c>
      <c r="P5">
        <v>2010</v>
      </c>
      <c r="Q5">
        <v>2011</v>
      </c>
      <c r="V5">
        <v>2011</v>
      </c>
      <c r="W5">
        <v>2010</v>
      </c>
      <c r="X5">
        <v>2009</v>
      </c>
      <c r="Y5">
        <v>2008</v>
      </c>
      <c r="Z5">
        <v>2007</v>
      </c>
    </row>
    <row r="7" spans="1:34">
      <c r="A7" s="9" t="s">
        <v>22</v>
      </c>
      <c r="C7" s="68" t="s">
        <v>32</v>
      </c>
      <c r="D7" s="68"/>
      <c r="E7" s="62"/>
      <c r="F7" s="62"/>
      <c r="G7" s="62"/>
      <c r="H7" s="62"/>
      <c r="I7" s="62"/>
      <c r="J7" s="66"/>
      <c r="K7" s="66"/>
      <c r="L7" s="68" t="s">
        <v>26</v>
      </c>
      <c r="M7" s="68"/>
      <c r="N7" s="62"/>
      <c r="O7" s="66"/>
      <c r="P7" s="66"/>
      <c r="Q7" s="66"/>
      <c r="R7" s="66"/>
      <c r="S7" s="68" t="s">
        <v>30</v>
      </c>
      <c r="T7" s="68"/>
      <c r="U7" s="65" t="s">
        <v>33</v>
      </c>
      <c r="V7" s="65"/>
      <c r="W7" s="66"/>
      <c r="X7" s="65" t="s">
        <v>34</v>
      </c>
      <c r="Y7" s="65"/>
      <c r="Z7" s="65"/>
      <c r="AA7" s="71"/>
      <c r="AB7" s="71"/>
      <c r="AC7" s="71"/>
      <c r="AD7" s="71"/>
      <c r="AE7" s="71"/>
      <c r="AF7" s="69"/>
      <c r="AH7" s="70"/>
    </row>
    <row r="8" spans="1:34">
      <c r="S8" s="19" t="s">
        <v>35</v>
      </c>
      <c r="Z8" s="1"/>
      <c r="AC8" s="1"/>
      <c r="AE8" s="1"/>
      <c r="AF8" s="70"/>
      <c r="AH8" s="70"/>
    </row>
    <row r="9" spans="1:34">
      <c r="A9" s="11">
        <v>40312</v>
      </c>
      <c r="C9">
        <v>153</v>
      </c>
      <c r="D9">
        <v>93</v>
      </c>
      <c r="E9">
        <v>6</v>
      </c>
      <c r="J9" s="11">
        <v>40312</v>
      </c>
      <c r="K9" s="2"/>
      <c r="L9">
        <v>0</v>
      </c>
      <c r="M9">
        <f>SUM('Trap 1:Trap 24'!I9)</f>
        <v>0</v>
      </c>
      <c r="N9">
        <v>0</v>
      </c>
      <c r="S9" s="20" t="e">
        <f>Q9/H9</f>
        <v>#DIV/0!</v>
      </c>
      <c r="V9">
        <f t="shared" ref="V9:V72" si="0">H9-Q9</f>
        <v>0</v>
      </c>
      <c r="X9">
        <f>SUM(F9-O9)</f>
        <v>0</v>
      </c>
      <c r="Y9">
        <f>SUM(E9-N9)</f>
        <v>6</v>
      </c>
      <c r="Z9" s="6">
        <f>SUM(D9-M9)</f>
        <v>93</v>
      </c>
      <c r="AC9" s="6"/>
      <c r="AE9" s="6"/>
      <c r="AF9" s="63"/>
      <c r="AH9" s="63"/>
    </row>
    <row r="10" spans="1:34">
      <c r="A10" s="11">
        <v>40313</v>
      </c>
      <c r="C10">
        <v>153</v>
      </c>
      <c r="D10">
        <v>998</v>
      </c>
      <c r="E10">
        <v>35</v>
      </c>
      <c r="J10" s="11">
        <v>40313</v>
      </c>
      <c r="K10" s="2"/>
      <c r="L10">
        <v>0</v>
      </c>
      <c r="M10">
        <f>SUM('Trap 1:Trap 24'!I10)</f>
        <v>0</v>
      </c>
      <c r="N10">
        <f>SUM('Trap 26:Trap 29 '!K17)</f>
        <v>0</v>
      </c>
      <c r="S10" s="20" t="e">
        <f t="shared" ref="S10:S73" si="1">Q10/H10</f>
        <v>#DIV/0!</v>
      </c>
      <c r="V10">
        <f t="shared" si="0"/>
        <v>0</v>
      </c>
      <c r="X10">
        <f t="shared" ref="X10:X73" si="2">SUM(F10-O10)</f>
        <v>0</v>
      </c>
      <c r="Y10">
        <f t="shared" ref="Y10:Y73" si="3">SUM(E10-N10)</f>
        <v>35</v>
      </c>
      <c r="Z10" s="6">
        <f t="shared" ref="Z10:Z73" si="4">SUM(D10-M10)</f>
        <v>998</v>
      </c>
      <c r="AC10" s="6"/>
      <c r="AE10" s="6"/>
      <c r="AF10" s="63"/>
      <c r="AH10" s="63"/>
    </row>
    <row r="11" spans="1:34">
      <c r="A11" s="11">
        <v>40314</v>
      </c>
      <c r="B11" s="2"/>
      <c r="C11">
        <v>153</v>
      </c>
      <c r="D11">
        <v>998</v>
      </c>
      <c r="E11">
        <v>39</v>
      </c>
      <c r="J11" s="11">
        <v>40314</v>
      </c>
      <c r="K11" s="2"/>
      <c r="L11">
        <v>0</v>
      </c>
      <c r="M11">
        <f>SUM('Trap 1:Trap 24'!I11)</f>
        <v>0</v>
      </c>
      <c r="N11">
        <f>SUM('Trap 26:Trap 29 '!K18)</f>
        <v>0</v>
      </c>
      <c r="S11" s="20" t="e">
        <f t="shared" si="1"/>
        <v>#DIV/0!</v>
      </c>
      <c r="V11">
        <f t="shared" si="0"/>
        <v>0</v>
      </c>
      <c r="X11">
        <f t="shared" si="2"/>
        <v>0</v>
      </c>
      <c r="Y11">
        <f t="shared" si="3"/>
        <v>39</v>
      </c>
      <c r="Z11" s="6">
        <f t="shared" si="4"/>
        <v>998</v>
      </c>
    </row>
    <row r="12" spans="1:34">
      <c r="A12" s="11">
        <v>40315</v>
      </c>
      <c r="B12" s="2"/>
      <c r="C12">
        <v>153</v>
      </c>
      <c r="D12">
        <v>998</v>
      </c>
      <c r="E12">
        <v>12.66</v>
      </c>
      <c r="J12" s="11">
        <v>40315</v>
      </c>
      <c r="K12" s="2"/>
      <c r="L12">
        <v>0</v>
      </c>
      <c r="M12">
        <f>SUM('Trap 1:Trap 24'!I12)</f>
        <v>0</v>
      </c>
      <c r="N12">
        <f>SUM('Trap 26:Trap 29 '!K19)</f>
        <v>0</v>
      </c>
      <c r="S12" s="20" t="e">
        <f t="shared" si="1"/>
        <v>#DIV/0!</v>
      </c>
      <c r="V12">
        <f t="shared" si="0"/>
        <v>0</v>
      </c>
      <c r="X12">
        <f t="shared" si="2"/>
        <v>0</v>
      </c>
      <c r="Y12">
        <f t="shared" si="3"/>
        <v>12.66</v>
      </c>
      <c r="Z12" s="6">
        <f t="shared" si="4"/>
        <v>998</v>
      </c>
    </row>
    <row r="13" spans="1:34">
      <c r="A13" s="11">
        <v>40316</v>
      </c>
      <c r="B13" s="2"/>
      <c r="C13">
        <v>153</v>
      </c>
      <c r="D13">
        <v>516</v>
      </c>
      <c r="E13">
        <v>12.66</v>
      </c>
      <c r="J13" s="11">
        <v>40316</v>
      </c>
      <c r="K13" s="2"/>
      <c r="L13">
        <v>0</v>
      </c>
      <c r="M13">
        <f>SUM('Trap 1:Trap 24'!I13)</f>
        <v>0</v>
      </c>
      <c r="N13">
        <f>SUM('Trap 26:Trap 29 '!K20)</f>
        <v>0</v>
      </c>
      <c r="S13" s="20" t="e">
        <f t="shared" si="1"/>
        <v>#DIV/0!</v>
      </c>
      <c r="V13">
        <f t="shared" si="0"/>
        <v>0</v>
      </c>
      <c r="X13">
        <f t="shared" si="2"/>
        <v>0</v>
      </c>
      <c r="Y13">
        <f t="shared" si="3"/>
        <v>12.66</v>
      </c>
      <c r="Z13" s="6">
        <f t="shared" si="4"/>
        <v>516</v>
      </c>
    </row>
    <row r="14" spans="1:34">
      <c r="A14" s="11">
        <v>40317</v>
      </c>
      <c r="B14" s="2"/>
      <c r="C14">
        <v>125</v>
      </c>
      <c r="D14">
        <v>371</v>
      </c>
      <c r="E14">
        <v>12.66</v>
      </c>
      <c r="H14">
        <v>19</v>
      </c>
      <c r="J14" s="11">
        <v>40317</v>
      </c>
      <c r="K14" s="2"/>
      <c r="L14">
        <v>3</v>
      </c>
      <c r="M14">
        <f>SUM('Trap 1:Trap 24'!I14)</f>
        <v>0</v>
      </c>
      <c r="N14">
        <f>SUM('Trap 26:Trap 29 '!K21)</f>
        <v>0</v>
      </c>
      <c r="Q14">
        <v>0</v>
      </c>
      <c r="S14" s="20">
        <f t="shared" si="1"/>
        <v>0</v>
      </c>
      <c r="V14">
        <f t="shared" si="0"/>
        <v>19</v>
      </c>
      <c r="X14">
        <f t="shared" si="2"/>
        <v>0</v>
      </c>
      <c r="Y14">
        <f t="shared" si="3"/>
        <v>12.66</v>
      </c>
      <c r="Z14" s="6">
        <f t="shared" si="4"/>
        <v>371</v>
      </c>
    </row>
    <row r="15" spans="1:34">
      <c r="A15" s="11">
        <v>40318</v>
      </c>
      <c r="B15" s="2"/>
      <c r="C15">
        <v>308</v>
      </c>
      <c r="D15">
        <v>603</v>
      </c>
      <c r="E15">
        <v>3</v>
      </c>
      <c r="G15">
        <v>107.8</v>
      </c>
      <c r="J15" s="11">
        <v>40318</v>
      </c>
      <c r="K15" s="2"/>
      <c r="L15">
        <v>0</v>
      </c>
      <c r="M15">
        <f>SUM('Trap 1:Trap 24'!I15)</f>
        <v>0</v>
      </c>
      <c r="N15">
        <f>SUM('Trap 26:Trap 29 '!K22)</f>
        <v>0</v>
      </c>
      <c r="P15">
        <v>0</v>
      </c>
      <c r="S15" s="20" t="e">
        <f t="shared" si="1"/>
        <v>#DIV/0!</v>
      </c>
      <c r="V15">
        <f t="shared" si="0"/>
        <v>0</v>
      </c>
      <c r="X15">
        <f t="shared" si="2"/>
        <v>0</v>
      </c>
      <c r="Y15">
        <f t="shared" si="3"/>
        <v>3</v>
      </c>
      <c r="Z15" s="6">
        <f t="shared" si="4"/>
        <v>603</v>
      </c>
    </row>
    <row r="16" spans="1:34">
      <c r="A16" s="11">
        <v>40319</v>
      </c>
      <c r="B16" s="2"/>
      <c r="C16">
        <v>264</v>
      </c>
      <c r="D16">
        <v>209</v>
      </c>
      <c r="E16">
        <v>4</v>
      </c>
      <c r="F16">
        <v>69</v>
      </c>
      <c r="G16">
        <v>107.8</v>
      </c>
      <c r="J16" s="11">
        <v>40319</v>
      </c>
      <c r="K16" s="2"/>
      <c r="L16">
        <v>0</v>
      </c>
      <c r="M16">
        <f>SUM('Trap 1:Trap 24'!I16)</f>
        <v>0</v>
      </c>
      <c r="N16">
        <f>SUM('Trap 26:Trap 29 '!K23)</f>
        <v>0</v>
      </c>
      <c r="O16">
        <v>0</v>
      </c>
      <c r="P16">
        <v>0</v>
      </c>
      <c r="S16" s="20" t="e">
        <f t="shared" si="1"/>
        <v>#DIV/0!</v>
      </c>
      <c r="V16">
        <f t="shared" si="0"/>
        <v>0</v>
      </c>
      <c r="X16">
        <f t="shared" si="2"/>
        <v>69</v>
      </c>
      <c r="Y16">
        <f t="shared" si="3"/>
        <v>4</v>
      </c>
      <c r="Z16" s="6">
        <f t="shared" si="4"/>
        <v>209</v>
      </c>
    </row>
    <row r="17" spans="1:26">
      <c r="A17" s="11">
        <v>40320</v>
      </c>
      <c r="B17" s="2"/>
      <c r="C17">
        <v>184</v>
      </c>
      <c r="D17">
        <v>42</v>
      </c>
      <c r="E17">
        <v>15</v>
      </c>
      <c r="F17">
        <v>33.799999999999997</v>
      </c>
      <c r="G17">
        <v>107.8</v>
      </c>
      <c r="J17" s="11">
        <v>40320</v>
      </c>
      <c r="K17" s="2"/>
      <c r="L17">
        <v>0</v>
      </c>
      <c r="M17">
        <f>SUM('Trap 1:Trap 24'!I17)</f>
        <v>0</v>
      </c>
      <c r="N17">
        <f>SUM('Trap 26:Trap 29 '!K24)</f>
        <v>0</v>
      </c>
      <c r="O17">
        <v>1.8</v>
      </c>
      <c r="P17">
        <v>0</v>
      </c>
      <c r="S17" s="20" t="e">
        <f t="shared" si="1"/>
        <v>#DIV/0!</v>
      </c>
      <c r="V17">
        <f t="shared" si="0"/>
        <v>0</v>
      </c>
      <c r="X17">
        <f t="shared" si="2"/>
        <v>31.999999999999996</v>
      </c>
      <c r="Y17">
        <f t="shared" si="3"/>
        <v>15</v>
      </c>
      <c r="Z17" s="6">
        <f t="shared" si="4"/>
        <v>42</v>
      </c>
    </row>
    <row r="18" spans="1:26">
      <c r="A18" s="11">
        <v>40321</v>
      </c>
      <c r="B18" s="2"/>
      <c r="C18">
        <v>155</v>
      </c>
      <c r="D18">
        <v>42</v>
      </c>
      <c r="E18">
        <v>14</v>
      </c>
      <c r="F18">
        <v>33.799999999999997</v>
      </c>
      <c r="G18">
        <v>107.8</v>
      </c>
      <c r="J18" s="11">
        <v>40321</v>
      </c>
      <c r="K18" s="2"/>
      <c r="L18">
        <v>2</v>
      </c>
      <c r="M18">
        <f>SUM('Trap 1:Trap 24'!I18)</f>
        <v>0</v>
      </c>
      <c r="N18">
        <f>SUM('Trap 26:Trap 29 '!K25)</f>
        <v>0</v>
      </c>
      <c r="O18">
        <v>1.8</v>
      </c>
      <c r="P18">
        <v>0</v>
      </c>
      <c r="S18" s="20" t="e">
        <f t="shared" si="1"/>
        <v>#DIV/0!</v>
      </c>
      <c r="V18">
        <f t="shared" si="0"/>
        <v>0</v>
      </c>
      <c r="X18">
        <f t="shared" si="2"/>
        <v>31.999999999999996</v>
      </c>
      <c r="Y18">
        <f t="shared" si="3"/>
        <v>14</v>
      </c>
      <c r="Z18" s="6">
        <f t="shared" si="4"/>
        <v>42</v>
      </c>
    </row>
    <row r="19" spans="1:26">
      <c r="A19" s="11">
        <v>40322</v>
      </c>
      <c r="B19" s="2"/>
      <c r="C19">
        <v>155</v>
      </c>
      <c r="D19">
        <v>42</v>
      </c>
      <c r="E19">
        <v>4.5</v>
      </c>
      <c r="F19">
        <v>33.799999999999997</v>
      </c>
      <c r="G19">
        <v>107.8</v>
      </c>
      <c r="J19" s="11">
        <v>40322</v>
      </c>
      <c r="K19" s="2"/>
      <c r="L19">
        <v>0</v>
      </c>
      <c r="M19">
        <f>SUM('Trap 1:Trap 24'!I19)</f>
        <v>0</v>
      </c>
      <c r="N19">
        <f>SUM('Trap 26:Trap 29 '!K26)</f>
        <v>0</v>
      </c>
      <c r="O19">
        <v>1.8</v>
      </c>
      <c r="P19">
        <v>0</v>
      </c>
      <c r="S19" s="20" t="e">
        <f t="shared" si="1"/>
        <v>#DIV/0!</v>
      </c>
      <c r="V19">
        <f t="shared" si="0"/>
        <v>0</v>
      </c>
      <c r="X19">
        <f t="shared" si="2"/>
        <v>31.999999999999996</v>
      </c>
      <c r="Y19">
        <f t="shared" si="3"/>
        <v>4.5</v>
      </c>
      <c r="Z19" s="6">
        <f t="shared" si="4"/>
        <v>42</v>
      </c>
    </row>
    <row r="20" spans="1:26">
      <c r="A20" s="11">
        <v>40323</v>
      </c>
      <c r="B20" s="2"/>
      <c r="C20">
        <v>155</v>
      </c>
      <c r="D20">
        <v>42</v>
      </c>
      <c r="E20">
        <v>4.5</v>
      </c>
      <c r="F20">
        <v>33.799999999999997</v>
      </c>
      <c r="G20">
        <v>223</v>
      </c>
      <c r="J20" s="11">
        <v>40323</v>
      </c>
      <c r="K20" s="2"/>
      <c r="L20">
        <v>0</v>
      </c>
      <c r="M20">
        <f>SUM('Trap 1:Trap 24'!I20)</f>
        <v>0</v>
      </c>
      <c r="N20">
        <f>SUM('Trap 26:Trap 29 '!K27)</f>
        <v>0</v>
      </c>
      <c r="O20">
        <v>1.8</v>
      </c>
      <c r="P20">
        <v>1</v>
      </c>
      <c r="S20" s="20" t="e">
        <f t="shared" si="1"/>
        <v>#DIV/0!</v>
      </c>
      <c r="V20">
        <f t="shared" si="0"/>
        <v>0</v>
      </c>
      <c r="X20">
        <f t="shared" si="2"/>
        <v>31.999999999999996</v>
      </c>
      <c r="Y20">
        <f t="shared" si="3"/>
        <v>4.5</v>
      </c>
      <c r="Z20" s="6">
        <f t="shared" si="4"/>
        <v>42</v>
      </c>
    </row>
    <row r="21" spans="1:26">
      <c r="A21" s="11">
        <v>40324</v>
      </c>
      <c r="B21" s="2"/>
      <c r="C21">
        <v>155</v>
      </c>
      <c r="D21">
        <v>1686</v>
      </c>
      <c r="E21">
        <v>4.5</v>
      </c>
      <c r="F21">
        <v>33.799999999999997</v>
      </c>
      <c r="G21">
        <v>204</v>
      </c>
      <c r="H21">
        <v>17</v>
      </c>
      <c r="J21" s="11">
        <v>40324</v>
      </c>
      <c r="K21" s="2"/>
      <c r="L21">
        <v>0</v>
      </c>
      <c r="M21">
        <f>SUM('Trap 1:Trap 24'!I21)</f>
        <v>0</v>
      </c>
      <c r="N21">
        <f>SUM('Trap 26:Trap 29 '!K28)</f>
        <v>0</v>
      </c>
      <c r="O21">
        <v>1.8</v>
      </c>
      <c r="P21">
        <v>4</v>
      </c>
      <c r="Q21">
        <v>0</v>
      </c>
      <c r="S21" s="20">
        <f t="shared" si="1"/>
        <v>0</v>
      </c>
      <c r="V21">
        <f t="shared" si="0"/>
        <v>17</v>
      </c>
      <c r="W21">
        <v>200</v>
      </c>
      <c r="X21">
        <f t="shared" si="2"/>
        <v>31.999999999999996</v>
      </c>
      <c r="Y21">
        <f t="shared" si="3"/>
        <v>4.5</v>
      </c>
      <c r="Z21" s="6">
        <f t="shared" si="4"/>
        <v>1686</v>
      </c>
    </row>
    <row r="22" spans="1:26">
      <c r="A22" s="11">
        <v>40325</v>
      </c>
      <c r="B22" s="2"/>
      <c r="C22">
        <v>2807</v>
      </c>
      <c r="D22">
        <v>402</v>
      </c>
      <c r="E22">
        <v>4.5</v>
      </c>
      <c r="F22">
        <v>9</v>
      </c>
      <c r="G22">
        <v>375</v>
      </c>
      <c r="H22">
        <v>17</v>
      </c>
      <c r="J22" s="11">
        <v>40325</v>
      </c>
      <c r="K22" s="2"/>
      <c r="L22">
        <v>24</v>
      </c>
      <c r="M22">
        <f>SUM('Trap 1:Trap 24'!I22)</f>
        <v>0</v>
      </c>
      <c r="N22">
        <f>SUM('Trap 26:Trap 29 '!K29)</f>
        <v>0</v>
      </c>
      <c r="O22">
        <v>2</v>
      </c>
      <c r="P22">
        <v>3</v>
      </c>
      <c r="Q22">
        <v>0</v>
      </c>
      <c r="S22" s="20">
        <f t="shared" si="1"/>
        <v>0</v>
      </c>
      <c r="V22">
        <f t="shared" si="0"/>
        <v>17</v>
      </c>
      <c r="W22">
        <v>372</v>
      </c>
      <c r="X22">
        <f t="shared" si="2"/>
        <v>7</v>
      </c>
      <c r="Y22">
        <f t="shared" si="3"/>
        <v>4.5</v>
      </c>
      <c r="Z22" s="6">
        <f t="shared" si="4"/>
        <v>402</v>
      </c>
    </row>
    <row r="23" spans="1:26">
      <c r="A23" s="11">
        <v>40326</v>
      </c>
      <c r="B23" s="2"/>
      <c r="C23">
        <v>911</v>
      </c>
      <c r="D23">
        <v>127</v>
      </c>
      <c r="E23">
        <v>29</v>
      </c>
      <c r="F23">
        <v>11</v>
      </c>
      <c r="G23">
        <v>380</v>
      </c>
      <c r="H23">
        <v>17</v>
      </c>
      <c r="J23" s="11">
        <v>40326</v>
      </c>
      <c r="K23" s="2"/>
      <c r="L23">
        <v>6</v>
      </c>
      <c r="M23">
        <f>SUM('Trap 1:Trap 24'!I23)</f>
        <v>0</v>
      </c>
      <c r="N23">
        <v>1</v>
      </c>
      <c r="O23">
        <v>2</v>
      </c>
      <c r="P23">
        <v>0</v>
      </c>
      <c r="Q23">
        <v>0</v>
      </c>
      <c r="S23" s="20">
        <f t="shared" si="1"/>
        <v>0</v>
      </c>
      <c r="V23">
        <f t="shared" si="0"/>
        <v>17</v>
      </c>
      <c r="W23">
        <v>380</v>
      </c>
      <c r="X23">
        <f t="shared" si="2"/>
        <v>9</v>
      </c>
      <c r="Y23">
        <f t="shared" si="3"/>
        <v>28</v>
      </c>
      <c r="Z23" s="6">
        <f t="shared" si="4"/>
        <v>127</v>
      </c>
    </row>
    <row r="24" spans="1:26">
      <c r="A24" s="11">
        <v>40327</v>
      </c>
      <c r="B24" s="2"/>
      <c r="C24">
        <v>107</v>
      </c>
      <c r="D24">
        <v>751</v>
      </c>
      <c r="E24">
        <v>54</v>
      </c>
      <c r="F24">
        <v>11</v>
      </c>
      <c r="G24">
        <v>437.25</v>
      </c>
      <c r="H24">
        <v>17</v>
      </c>
      <c r="J24" s="11">
        <v>40327</v>
      </c>
      <c r="K24" s="2"/>
      <c r="L24">
        <v>1</v>
      </c>
      <c r="M24">
        <v>59</v>
      </c>
      <c r="N24">
        <v>1</v>
      </c>
      <c r="O24">
        <v>2</v>
      </c>
      <c r="P24">
        <v>1</v>
      </c>
      <c r="Q24">
        <v>0</v>
      </c>
      <c r="S24" s="20">
        <f t="shared" si="1"/>
        <v>0</v>
      </c>
      <c r="V24">
        <f t="shared" si="0"/>
        <v>17</v>
      </c>
      <c r="W24">
        <v>436.25</v>
      </c>
      <c r="X24">
        <f t="shared" si="2"/>
        <v>9</v>
      </c>
      <c r="Y24">
        <f t="shared" si="3"/>
        <v>53</v>
      </c>
      <c r="Z24" s="6">
        <f t="shared" si="4"/>
        <v>692</v>
      </c>
    </row>
    <row r="25" spans="1:26">
      <c r="A25" s="11">
        <v>40328</v>
      </c>
      <c r="B25" s="2"/>
      <c r="C25">
        <v>691</v>
      </c>
      <c r="D25">
        <v>751</v>
      </c>
      <c r="E25">
        <v>19</v>
      </c>
      <c r="F25">
        <v>23</v>
      </c>
      <c r="G25">
        <v>437.25</v>
      </c>
      <c r="H25">
        <v>17</v>
      </c>
      <c r="J25" s="11">
        <v>40328</v>
      </c>
      <c r="K25" s="2"/>
      <c r="L25">
        <v>5</v>
      </c>
      <c r="M25">
        <v>76</v>
      </c>
      <c r="N25">
        <v>5</v>
      </c>
      <c r="O25">
        <v>4</v>
      </c>
      <c r="P25">
        <v>1</v>
      </c>
      <c r="Q25">
        <v>0</v>
      </c>
      <c r="S25" s="20">
        <f t="shared" si="1"/>
        <v>0</v>
      </c>
      <c r="V25">
        <f t="shared" si="0"/>
        <v>17</v>
      </c>
      <c r="W25">
        <v>436.25</v>
      </c>
      <c r="X25">
        <f t="shared" si="2"/>
        <v>19</v>
      </c>
      <c r="Y25">
        <f t="shared" si="3"/>
        <v>14</v>
      </c>
      <c r="Z25" s="6">
        <f t="shared" si="4"/>
        <v>675</v>
      </c>
    </row>
    <row r="26" spans="1:26">
      <c r="A26" s="11">
        <v>40329</v>
      </c>
      <c r="B26" s="2"/>
      <c r="C26">
        <v>691</v>
      </c>
      <c r="D26">
        <v>751</v>
      </c>
      <c r="E26">
        <v>11.66</v>
      </c>
      <c r="F26">
        <v>23</v>
      </c>
      <c r="G26">
        <v>437.25</v>
      </c>
      <c r="H26">
        <v>17</v>
      </c>
      <c r="J26" s="11">
        <v>40329</v>
      </c>
      <c r="K26" s="2"/>
      <c r="L26">
        <v>0</v>
      </c>
      <c r="M26">
        <v>76</v>
      </c>
      <c r="N26">
        <v>6.66</v>
      </c>
      <c r="O26">
        <v>4</v>
      </c>
      <c r="P26">
        <v>1</v>
      </c>
      <c r="Q26">
        <v>0</v>
      </c>
      <c r="S26" s="20">
        <f t="shared" si="1"/>
        <v>0</v>
      </c>
      <c r="V26">
        <f t="shared" si="0"/>
        <v>17</v>
      </c>
      <c r="W26">
        <v>436.25</v>
      </c>
      <c r="X26">
        <f t="shared" si="2"/>
        <v>19</v>
      </c>
      <c r="Y26">
        <f t="shared" si="3"/>
        <v>5</v>
      </c>
      <c r="Z26" s="6">
        <f t="shared" si="4"/>
        <v>675</v>
      </c>
    </row>
    <row r="27" spans="1:26">
      <c r="A27" s="11">
        <v>40330</v>
      </c>
      <c r="B27" s="2"/>
      <c r="C27">
        <v>691</v>
      </c>
      <c r="D27">
        <v>1353</v>
      </c>
      <c r="E27">
        <v>11.66</v>
      </c>
      <c r="F27">
        <v>23</v>
      </c>
      <c r="G27">
        <v>437.25</v>
      </c>
      <c r="H27">
        <v>80</v>
      </c>
      <c r="J27" s="11">
        <v>40330</v>
      </c>
      <c r="K27" s="2"/>
      <c r="L27">
        <v>0</v>
      </c>
      <c r="M27">
        <v>76</v>
      </c>
      <c r="N27">
        <v>6.66</v>
      </c>
      <c r="O27">
        <v>4</v>
      </c>
      <c r="P27">
        <v>1</v>
      </c>
      <c r="Q27">
        <v>1</v>
      </c>
      <c r="S27" s="20">
        <f t="shared" si="1"/>
        <v>1.2500000000000001E-2</v>
      </c>
      <c r="V27">
        <f t="shared" si="0"/>
        <v>79</v>
      </c>
      <c r="W27">
        <v>436.25</v>
      </c>
      <c r="X27">
        <f t="shared" si="2"/>
        <v>19</v>
      </c>
      <c r="Y27">
        <f t="shared" si="3"/>
        <v>5</v>
      </c>
      <c r="Z27" s="6">
        <f t="shared" si="4"/>
        <v>1277</v>
      </c>
    </row>
    <row r="28" spans="1:26">
      <c r="A28" s="11">
        <v>40331</v>
      </c>
      <c r="B28" s="2"/>
      <c r="C28">
        <v>1632</v>
      </c>
      <c r="D28">
        <v>139</v>
      </c>
      <c r="E28">
        <v>11.66</v>
      </c>
      <c r="F28">
        <v>25</v>
      </c>
      <c r="G28">
        <v>42</v>
      </c>
      <c r="H28">
        <v>120</v>
      </c>
      <c r="J28" s="11">
        <v>40331</v>
      </c>
      <c r="K28" s="2"/>
      <c r="L28">
        <v>22</v>
      </c>
      <c r="M28">
        <v>19</v>
      </c>
      <c r="N28">
        <v>6.66</v>
      </c>
      <c r="O28">
        <v>1</v>
      </c>
      <c r="P28">
        <v>0</v>
      </c>
      <c r="Q28">
        <v>1</v>
      </c>
      <c r="S28" s="20">
        <f t="shared" si="1"/>
        <v>8.3333333333333332E-3</v>
      </c>
      <c r="V28">
        <f t="shared" si="0"/>
        <v>119</v>
      </c>
      <c r="W28">
        <f>G28-P28</f>
        <v>42</v>
      </c>
      <c r="X28">
        <f t="shared" si="2"/>
        <v>24</v>
      </c>
      <c r="Y28">
        <f t="shared" si="3"/>
        <v>5</v>
      </c>
      <c r="Z28" s="6">
        <f t="shared" si="4"/>
        <v>120</v>
      </c>
    </row>
    <row r="29" spans="1:26">
      <c r="A29" s="11">
        <v>40332</v>
      </c>
      <c r="B29" s="2"/>
      <c r="C29">
        <v>195</v>
      </c>
      <c r="D29">
        <v>450</v>
      </c>
      <c r="E29">
        <v>5</v>
      </c>
      <c r="F29">
        <v>2</v>
      </c>
      <c r="G29">
        <v>148</v>
      </c>
      <c r="J29" s="11">
        <v>40332</v>
      </c>
      <c r="K29" s="2"/>
      <c r="L29">
        <v>9</v>
      </c>
      <c r="M29">
        <v>36</v>
      </c>
      <c r="N29">
        <f>SUM('Trap 26:Trap 29 '!K36)</f>
        <v>0</v>
      </c>
      <c r="O29">
        <v>0</v>
      </c>
      <c r="P29">
        <v>1</v>
      </c>
      <c r="S29" s="20" t="e">
        <f t="shared" si="1"/>
        <v>#DIV/0!</v>
      </c>
      <c r="V29">
        <f t="shared" si="0"/>
        <v>0</v>
      </c>
      <c r="W29">
        <f t="shared" ref="W29:W92" si="5">G29-P29</f>
        <v>147</v>
      </c>
      <c r="X29">
        <f t="shared" si="2"/>
        <v>2</v>
      </c>
      <c r="Y29">
        <f t="shared" si="3"/>
        <v>5</v>
      </c>
      <c r="Z29" s="6">
        <f t="shared" si="4"/>
        <v>414</v>
      </c>
    </row>
    <row r="30" spans="1:26">
      <c r="A30" s="11">
        <v>40333</v>
      </c>
      <c r="B30" s="2"/>
      <c r="C30">
        <v>384</v>
      </c>
      <c r="D30">
        <v>562</v>
      </c>
      <c r="E30">
        <v>10</v>
      </c>
      <c r="F30">
        <v>24</v>
      </c>
      <c r="J30" s="11">
        <v>40333</v>
      </c>
      <c r="K30" s="2"/>
      <c r="L30">
        <v>12</v>
      </c>
      <c r="M30">
        <v>50</v>
      </c>
      <c r="N30">
        <f>SUM('Trap 26:Trap 29 '!K37)</f>
        <v>0</v>
      </c>
      <c r="O30">
        <v>1</v>
      </c>
      <c r="S30" s="20" t="e">
        <f t="shared" si="1"/>
        <v>#DIV/0!</v>
      </c>
      <c r="V30">
        <f t="shared" si="0"/>
        <v>0</v>
      </c>
      <c r="W30">
        <f t="shared" si="5"/>
        <v>0</v>
      </c>
      <c r="X30">
        <f t="shared" si="2"/>
        <v>23</v>
      </c>
      <c r="Y30">
        <f t="shared" si="3"/>
        <v>10</v>
      </c>
      <c r="Z30" s="6">
        <f t="shared" si="4"/>
        <v>512</v>
      </c>
    </row>
    <row r="31" spans="1:26">
      <c r="A31" s="11">
        <v>40334</v>
      </c>
      <c r="B31" s="2"/>
      <c r="C31">
        <v>347</v>
      </c>
      <c r="D31">
        <v>83</v>
      </c>
      <c r="E31">
        <v>9</v>
      </c>
      <c r="F31">
        <v>34</v>
      </c>
      <c r="G31">
        <v>240.3</v>
      </c>
      <c r="J31" s="11">
        <v>40334</v>
      </c>
      <c r="K31" s="2"/>
      <c r="L31">
        <v>6</v>
      </c>
      <c r="M31">
        <f>SUM('Trap 1:Trap 24'!I31)</f>
        <v>0</v>
      </c>
      <c r="N31">
        <v>5</v>
      </c>
      <c r="O31">
        <v>13</v>
      </c>
      <c r="P31">
        <v>2</v>
      </c>
      <c r="S31" s="20" t="e">
        <f t="shared" si="1"/>
        <v>#DIV/0!</v>
      </c>
      <c r="V31">
        <f t="shared" si="0"/>
        <v>0</v>
      </c>
      <c r="W31">
        <f t="shared" si="5"/>
        <v>238.3</v>
      </c>
      <c r="X31">
        <f t="shared" si="2"/>
        <v>21</v>
      </c>
      <c r="Y31">
        <f t="shared" si="3"/>
        <v>4</v>
      </c>
      <c r="Z31" s="6">
        <f t="shared" si="4"/>
        <v>83</v>
      </c>
    </row>
    <row r="32" spans="1:26">
      <c r="A32" s="11">
        <v>40335</v>
      </c>
      <c r="B32" s="2"/>
      <c r="C32">
        <v>78</v>
      </c>
      <c r="D32">
        <v>83</v>
      </c>
      <c r="E32">
        <v>5</v>
      </c>
      <c r="F32">
        <v>3.3</v>
      </c>
      <c r="G32">
        <v>240.3</v>
      </c>
      <c r="H32">
        <v>281</v>
      </c>
      <c r="J32" s="11">
        <v>40335</v>
      </c>
      <c r="K32" s="2"/>
      <c r="L32">
        <v>4</v>
      </c>
      <c r="M32">
        <f>SUM('Trap 1:Trap 24'!I32)</f>
        <v>0</v>
      </c>
      <c r="N32">
        <f>SUM('Trap 26:Trap 29 '!K39)</f>
        <v>0</v>
      </c>
      <c r="O32">
        <v>0.3</v>
      </c>
      <c r="P32">
        <v>2</v>
      </c>
      <c r="Q32">
        <v>3</v>
      </c>
      <c r="S32" s="20">
        <f t="shared" si="1"/>
        <v>1.0676156583629894E-2</v>
      </c>
      <c r="V32">
        <f t="shared" si="0"/>
        <v>278</v>
      </c>
      <c r="W32">
        <f t="shared" si="5"/>
        <v>238.3</v>
      </c>
      <c r="X32">
        <f t="shared" si="2"/>
        <v>3</v>
      </c>
      <c r="Y32">
        <f t="shared" si="3"/>
        <v>5</v>
      </c>
      <c r="Z32" s="6">
        <f t="shared" si="4"/>
        <v>83</v>
      </c>
    </row>
    <row r="33" spans="1:26">
      <c r="A33" s="11">
        <v>40336</v>
      </c>
      <c r="B33" s="2"/>
      <c r="C33">
        <v>78</v>
      </c>
      <c r="D33">
        <v>83</v>
      </c>
      <c r="E33">
        <v>20.66</v>
      </c>
      <c r="F33">
        <v>3.3</v>
      </c>
      <c r="G33">
        <v>240.3</v>
      </c>
      <c r="J33" s="11">
        <v>40336</v>
      </c>
      <c r="K33" s="2"/>
      <c r="L33">
        <v>0</v>
      </c>
      <c r="M33">
        <f>SUM('Trap 1:Trap 24'!I33)</f>
        <v>0</v>
      </c>
      <c r="N33">
        <v>5.66</v>
      </c>
      <c r="O33">
        <v>0.3</v>
      </c>
      <c r="P33">
        <v>2</v>
      </c>
      <c r="Q33">
        <v>2</v>
      </c>
      <c r="S33" s="20" t="e">
        <f t="shared" si="1"/>
        <v>#DIV/0!</v>
      </c>
      <c r="V33">
        <f t="shared" si="0"/>
        <v>-2</v>
      </c>
      <c r="W33">
        <f t="shared" si="5"/>
        <v>238.3</v>
      </c>
      <c r="X33">
        <f t="shared" si="2"/>
        <v>3</v>
      </c>
      <c r="Y33">
        <f t="shared" si="3"/>
        <v>15</v>
      </c>
      <c r="Z33" s="6">
        <f t="shared" si="4"/>
        <v>83</v>
      </c>
    </row>
    <row r="34" spans="1:26">
      <c r="A34" s="11">
        <v>40337</v>
      </c>
      <c r="B34" s="2"/>
      <c r="C34">
        <v>78</v>
      </c>
      <c r="D34">
        <v>2174</v>
      </c>
      <c r="E34">
        <v>20.66</v>
      </c>
      <c r="F34">
        <v>3.3</v>
      </c>
      <c r="G34">
        <v>735</v>
      </c>
      <c r="H34">
        <v>114</v>
      </c>
      <c r="J34" s="11">
        <v>40337</v>
      </c>
      <c r="K34" s="2"/>
      <c r="L34">
        <v>0</v>
      </c>
      <c r="M34">
        <f>SUM('Trap 1:Trap 24'!I34)</f>
        <v>0</v>
      </c>
      <c r="N34">
        <v>5.66</v>
      </c>
      <c r="O34">
        <v>0.3</v>
      </c>
      <c r="P34">
        <v>1</v>
      </c>
      <c r="Q34">
        <v>0</v>
      </c>
      <c r="S34" s="20">
        <f t="shared" si="1"/>
        <v>0</v>
      </c>
      <c r="V34">
        <f t="shared" si="0"/>
        <v>114</v>
      </c>
      <c r="W34">
        <f t="shared" si="5"/>
        <v>734</v>
      </c>
      <c r="X34">
        <f t="shared" si="2"/>
        <v>3</v>
      </c>
      <c r="Y34">
        <f t="shared" si="3"/>
        <v>15</v>
      </c>
      <c r="Z34" s="6">
        <f t="shared" si="4"/>
        <v>2174</v>
      </c>
    </row>
    <row r="35" spans="1:26">
      <c r="A35" s="11">
        <v>40338</v>
      </c>
      <c r="B35" s="2"/>
      <c r="C35">
        <v>351</v>
      </c>
      <c r="D35">
        <v>830</v>
      </c>
      <c r="E35">
        <v>20.66</v>
      </c>
      <c r="F35">
        <v>2</v>
      </c>
      <c r="H35">
        <v>462</v>
      </c>
      <c r="J35" s="11">
        <v>40338</v>
      </c>
      <c r="K35" s="2"/>
      <c r="L35">
        <v>12</v>
      </c>
      <c r="M35">
        <f>SUM('Trap 1:Trap 24'!I35)</f>
        <v>0</v>
      </c>
      <c r="N35">
        <v>5.66</v>
      </c>
      <c r="O35">
        <v>0</v>
      </c>
      <c r="Q35">
        <v>1</v>
      </c>
      <c r="S35" s="20">
        <f t="shared" si="1"/>
        <v>2.1645021645021645E-3</v>
      </c>
      <c r="V35">
        <f t="shared" si="0"/>
        <v>461</v>
      </c>
      <c r="W35">
        <f t="shared" si="5"/>
        <v>0</v>
      </c>
      <c r="X35">
        <f t="shared" si="2"/>
        <v>2</v>
      </c>
      <c r="Y35">
        <f t="shared" si="3"/>
        <v>15</v>
      </c>
      <c r="Z35" s="6">
        <f t="shared" si="4"/>
        <v>830</v>
      </c>
    </row>
    <row r="36" spans="1:26">
      <c r="A36" s="11">
        <v>40339</v>
      </c>
      <c r="B36" s="2"/>
      <c r="C36">
        <v>347</v>
      </c>
      <c r="D36">
        <v>989</v>
      </c>
      <c r="E36">
        <v>13</v>
      </c>
      <c r="F36">
        <v>1</v>
      </c>
      <c r="G36">
        <v>231</v>
      </c>
      <c r="H36">
        <v>131</v>
      </c>
      <c r="J36" s="11">
        <v>40339</v>
      </c>
      <c r="K36" s="2"/>
      <c r="L36">
        <v>5</v>
      </c>
      <c r="M36">
        <f>SUM('Trap 1:Trap 24'!I36)</f>
        <v>0</v>
      </c>
      <c r="N36">
        <v>3</v>
      </c>
      <c r="O36">
        <v>0</v>
      </c>
      <c r="P36">
        <v>1</v>
      </c>
      <c r="Q36">
        <v>1</v>
      </c>
      <c r="S36" s="20">
        <f t="shared" si="1"/>
        <v>7.6335877862595417E-3</v>
      </c>
      <c r="V36">
        <f t="shared" si="0"/>
        <v>130</v>
      </c>
      <c r="W36">
        <f t="shared" si="5"/>
        <v>230</v>
      </c>
      <c r="X36">
        <f t="shared" si="2"/>
        <v>1</v>
      </c>
      <c r="Y36">
        <f t="shared" si="3"/>
        <v>10</v>
      </c>
      <c r="Z36" s="6">
        <f t="shared" si="4"/>
        <v>989</v>
      </c>
    </row>
    <row r="37" spans="1:26">
      <c r="A37" s="11">
        <v>40340</v>
      </c>
      <c r="B37" s="2"/>
      <c r="C37">
        <v>207</v>
      </c>
      <c r="D37">
        <v>700</v>
      </c>
      <c r="E37">
        <v>8</v>
      </c>
      <c r="F37">
        <v>2</v>
      </c>
      <c r="G37">
        <f>'2011 County vs. Tarsalis'!E30</f>
        <v>131</v>
      </c>
      <c r="H37">
        <v>131</v>
      </c>
      <c r="J37" s="11">
        <v>40340</v>
      </c>
      <c r="K37" s="2"/>
      <c r="L37">
        <v>0</v>
      </c>
      <c r="M37">
        <f>SUM('Trap 1:Trap 24'!I37)</f>
        <v>2</v>
      </c>
      <c r="N37">
        <v>3</v>
      </c>
      <c r="O37">
        <v>0</v>
      </c>
      <c r="Q37">
        <v>1</v>
      </c>
      <c r="S37" s="20">
        <f t="shared" si="1"/>
        <v>7.6335877862595417E-3</v>
      </c>
      <c r="V37">
        <f t="shared" si="0"/>
        <v>130</v>
      </c>
      <c r="W37">
        <f t="shared" si="5"/>
        <v>131</v>
      </c>
      <c r="X37">
        <f t="shared" si="2"/>
        <v>2</v>
      </c>
      <c r="Y37">
        <f t="shared" si="3"/>
        <v>5</v>
      </c>
      <c r="Z37" s="6">
        <f t="shared" si="4"/>
        <v>698</v>
      </c>
    </row>
    <row r="38" spans="1:26">
      <c r="A38" s="11">
        <v>40341</v>
      </c>
      <c r="B38" s="2"/>
      <c r="C38">
        <v>220</v>
      </c>
      <c r="D38">
        <v>453</v>
      </c>
      <c r="E38">
        <v>7</v>
      </c>
      <c r="F38">
        <v>8</v>
      </c>
      <c r="G38">
        <f>'2011 County vs. Tarsalis'!E31</f>
        <v>131</v>
      </c>
      <c r="H38">
        <v>131</v>
      </c>
      <c r="J38" s="11">
        <v>40341</v>
      </c>
      <c r="K38" s="2"/>
      <c r="L38">
        <v>6</v>
      </c>
      <c r="M38">
        <f>SUM('Trap 1:Trap 24'!I38)</f>
        <v>0.99</v>
      </c>
      <c r="N38">
        <f>SUM('Trap 26:Trap 29 '!K45)</f>
        <v>0</v>
      </c>
      <c r="O38">
        <v>0</v>
      </c>
      <c r="Q38">
        <v>1</v>
      </c>
      <c r="S38" s="20">
        <f t="shared" si="1"/>
        <v>7.6335877862595417E-3</v>
      </c>
      <c r="V38">
        <f t="shared" si="0"/>
        <v>130</v>
      </c>
      <c r="W38">
        <f t="shared" si="5"/>
        <v>131</v>
      </c>
      <c r="X38">
        <f t="shared" si="2"/>
        <v>8</v>
      </c>
      <c r="Y38">
        <f t="shared" si="3"/>
        <v>7</v>
      </c>
      <c r="Z38" s="6">
        <f t="shared" si="4"/>
        <v>452.01</v>
      </c>
    </row>
    <row r="39" spans="1:26">
      <c r="A39" s="11">
        <v>40342</v>
      </c>
      <c r="B39" s="2"/>
      <c r="C39">
        <v>306</v>
      </c>
      <c r="D39">
        <v>453</v>
      </c>
      <c r="E39">
        <v>12</v>
      </c>
      <c r="F39">
        <v>53</v>
      </c>
      <c r="G39">
        <f>'2011 County vs. Tarsalis'!E32</f>
        <v>486</v>
      </c>
      <c r="H39">
        <v>486</v>
      </c>
      <c r="J39" s="11">
        <v>40342</v>
      </c>
      <c r="K39" s="2"/>
      <c r="L39">
        <v>1</v>
      </c>
      <c r="M39">
        <f>SUM('Trap 1:Trap 24'!I39)</f>
        <v>0.99</v>
      </c>
      <c r="N39">
        <v>2</v>
      </c>
      <c r="O39">
        <v>1</v>
      </c>
      <c r="Q39">
        <v>0</v>
      </c>
      <c r="S39" s="20">
        <f t="shared" si="1"/>
        <v>0</v>
      </c>
      <c r="V39">
        <f t="shared" si="0"/>
        <v>486</v>
      </c>
      <c r="W39">
        <f t="shared" si="5"/>
        <v>486</v>
      </c>
      <c r="X39">
        <f t="shared" si="2"/>
        <v>52</v>
      </c>
      <c r="Y39">
        <f t="shared" si="3"/>
        <v>10</v>
      </c>
      <c r="Z39" s="6">
        <f t="shared" si="4"/>
        <v>452.01</v>
      </c>
    </row>
    <row r="40" spans="1:26">
      <c r="A40" s="11">
        <v>40343</v>
      </c>
      <c r="B40" s="2"/>
      <c r="C40">
        <v>306</v>
      </c>
      <c r="D40">
        <v>453</v>
      </c>
      <c r="E40">
        <v>22.33</v>
      </c>
      <c r="F40">
        <v>53</v>
      </c>
      <c r="G40">
        <f>'2011 County vs. Tarsalis'!E33</f>
        <v>209</v>
      </c>
      <c r="H40">
        <v>209</v>
      </c>
      <c r="J40" s="11">
        <v>40343</v>
      </c>
      <c r="K40" s="2"/>
      <c r="L40">
        <v>0</v>
      </c>
      <c r="M40">
        <f>SUM('Trap 1:Trap 24'!I40)</f>
        <v>1.9900000000000002</v>
      </c>
      <c r="N40">
        <v>1.33</v>
      </c>
      <c r="O40">
        <v>1</v>
      </c>
      <c r="Q40">
        <v>0</v>
      </c>
      <c r="S40" s="20">
        <f t="shared" si="1"/>
        <v>0</v>
      </c>
      <c r="V40">
        <f t="shared" si="0"/>
        <v>209</v>
      </c>
      <c r="W40">
        <f t="shared" si="5"/>
        <v>209</v>
      </c>
      <c r="X40">
        <f t="shared" si="2"/>
        <v>52</v>
      </c>
      <c r="Y40">
        <f t="shared" si="3"/>
        <v>21</v>
      </c>
      <c r="Z40" s="6">
        <f t="shared" si="4"/>
        <v>451.01</v>
      </c>
    </row>
    <row r="41" spans="1:26">
      <c r="A41" s="11">
        <v>40344</v>
      </c>
      <c r="B41" s="2"/>
      <c r="C41">
        <v>306</v>
      </c>
      <c r="D41">
        <v>2111</v>
      </c>
      <c r="E41">
        <v>22.33</v>
      </c>
      <c r="F41">
        <v>53</v>
      </c>
      <c r="G41">
        <f>'2011 County vs. Tarsalis'!E34</f>
        <v>136</v>
      </c>
      <c r="H41">
        <v>136</v>
      </c>
      <c r="J41" s="11">
        <v>40344</v>
      </c>
      <c r="K41" s="2"/>
      <c r="L41">
        <v>0</v>
      </c>
      <c r="M41">
        <f>SUM('Trap 1:Trap 24'!I41)</f>
        <v>2</v>
      </c>
      <c r="N41">
        <v>1.33</v>
      </c>
      <c r="O41">
        <v>1</v>
      </c>
      <c r="P41">
        <v>2</v>
      </c>
      <c r="Q41">
        <v>1</v>
      </c>
      <c r="S41" s="20">
        <f t="shared" si="1"/>
        <v>7.3529411764705881E-3</v>
      </c>
      <c r="V41">
        <f t="shared" si="0"/>
        <v>135</v>
      </c>
      <c r="W41">
        <f t="shared" si="5"/>
        <v>134</v>
      </c>
      <c r="X41">
        <f t="shared" si="2"/>
        <v>52</v>
      </c>
      <c r="Y41">
        <f t="shared" si="3"/>
        <v>21</v>
      </c>
      <c r="Z41" s="6">
        <f t="shared" si="4"/>
        <v>2109</v>
      </c>
    </row>
    <row r="42" spans="1:26">
      <c r="A42" s="11">
        <v>40345</v>
      </c>
      <c r="B42" s="2"/>
      <c r="C42">
        <v>533</v>
      </c>
      <c r="D42">
        <v>468</v>
      </c>
      <c r="E42">
        <v>22.33</v>
      </c>
      <c r="F42">
        <v>68</v>
      </c>
      <c r="G42">
        <f>'2011 County vs. Tarsalis'!E35</f>
        <v>173</v>
      </c>
      <c r="H42">
        <v>173</v>
      </c>
      <c r="J42" s="11">
        <v>40345</v>
      </c>
      <c r="K42" s="2"/>
      <c r="L42">
        <v>6</v>
      </c>
      <c r="M42">
        <f>SUM('Trap 1:Trap 24'!I42)</f>
        <v>3</v>
      </c>
      <c r="N42">
        <v>1.33</v>
      </c>
      <c r="O42">
        <v>0</v>
      </c>
      <c r="Q42">
        <v>3</v>
      </c>
      <c r="S42" s="20">
        <f t="shared" si="1"/>
        <v>1.7341040462427744E-2</v>
      </c>
      <c r="V42">
        <f t="shared" si="0"/>
        <v>170</v>
      </c>
      <c r="W42">
        <f t="shared" si="5"/>
        <v>173</v>
      </c>
      <c r="X42">
        <f t="shared" si="2"/>
        <v>68</v>
      </c>
      <c r="Y42">
        <f t="shared" si="3"/>
        <v>21</v>
      </c>
      <c r="Z42" s="6">
        <f t="shared" si="4"/>
        <v>465</v>
      </c>
    </row>
    <row r="43" spans="1:26">
      <c r="A43" s="11">
        <v>40346</v>
      </c>
      <c r="B43" s="2"/>
      <c r="C43">
        <v>272</v>
      </c>
      <c r="D43">
        <v>1449</v>
      </c>
      <c r="E43">
        <v>35</v>
      </c>
      <c r="F43">
        <v>23</v>
      </c>
      <c r="G43">
        <f>'2011 County vs. Tarsalis'!E36</f>
        <v>313.75</v>
      </c>
      <c r="H43">
        <v>313.75</v>
      </c>
      <c r="J43" s="11">
        <v>40346</v>
      </c>
      <c r="K43" s="2"/>
      <c r="L43">
        <v>6</v>
      </c>
      <c r="M43">
        <f>SUM('Trap 1:Trap 24'!I43)</f>
        <v>0</v>
      </c>
      <c r="N43">
        <v>5</v>
      </c>
      <c r="O43">
        <v>1</v>
      </c>
      <c r="Q43">
        <v>2</v>
      </c>
      <c r="S43" s="20">
        <f t="shared" si="1"/>
        <v>6.3745019920318727E-3</v>
      </c>
      <c r="V43">
        <f t="shared" si="0"/>
        <v>311.75</v>
      </c>
      <c r="W43">
        <f t="shared" si="5"/>
        <v>313.75</v>
      </c>
      <c r="X43">
        <f t="shared" si="2"/>
        <v>22</v>
      </c>
      <c r="Y43">
        <f t="shared" si="3"/>
        <v>30</v>
      </c>
      <c r="Z43" s="6">
        <f t="shared" si="4"/>
        <v>1449</v>
      </c>
    </row>
    <row r="44" spans="1:26">
      <c r="A44" s="11">
        <v>40347</v>
      </c>
      <c r="B44" s="2"/>
      <c r="C44">
        <v>373</v>
      </c>
      <c r="D44">
        <v>2025</v>
      </c>
      <c r="E44">
        <v>76</v>
      </c>
      <c r="F44">
        <v>50</v>
      </c>
      <c r="G44">
        <f>'2011 County vs. Tarsalis'!E37</f>
        <v>313.75</v>
      </c>
      <c r="H44">
        <v>313.75</v>
      </c>
      <c r="J44" s="11">
        <v>40347</v>
      </c>
      <c r="K44" s="2"/>
      <c r="L44">
        <v>21</v>
      </c>
      <c r="M44">
        <f>SUM('Trap 1:Trap 24'!I44)</f>
        <v>1</v>
      </c>
      <c r="N44">
        <v>10</v>
      </c>
      <c r="O44">
        <v>1</v>
      </c>
      <c r="Q44">
        <v>2</v>
      </c>
      <c r="S44" s="20">
        <f t="shared" si="1"/>
        <v>6.3745019920318727E-3</v>
      </c>
      <c r="V44">
        <f>H44-Q44</f>
        <v>311.75</v>
      </c>
      <c r="W44">
        <f t="shared" si="5"/>
        <v>313.75</v>
      </c>
      <c r="X44">
        <f t="shared" si="2"/>
        <v>49</v>
      </c>
      <c r="Y44">
        <f t="shared" si="3"/>
        <v>66</v>
      </c>
      <c r="Z44" s="6">
        <f t="shared" si="4"/>
        <v>2024</v>
      </c>
    </row>
    <row r="45" spans="1:26">
      <c r="A45" s="11">
        <v>40348</v>
      </c>
      <c r="B45" s="2"/>
      <c r="C45">
        <v>188</v>
      </c>
      <c r="D45">
        <v>1625</v>
      </c>
      <c r="E45">
        <v>737</v>
      </c>
      <c r="F45">
        <v>32</v>
      </c>
      <c r="G45">
        <f>'2011 County vs. Tarsalis'!E38</f>
        <v>313.75</v>
      </c>
      <c r="H45">
        <v>313.75</v>
      </c>
      <c r="J45" s="11">
        <v>40348</v>
      </c>
      <c r="K45" s="2"/>
      <c r="L45">
        <v>4</v>
      </c>
      <c r="M45">
        <f>SUM('Trap 1:Trap 24'!I45)</f>
        <v>1</v>
      </c>
      <c r="N45">
        <v>6</v>
      </c>
      <c r="O45">
        <v>1</v>
      </c>
      <c r="Q45">
        <v>2</v>
      </c>
      <c r="S45" s="20">
        <f t="shared" si="1"/>
        <v>6.3745019920318727E-3</v>
      </c>
      <c r="V45">
        <f t="shared" si="0"/>
        <v>311.75</v>
      </c>
      <c r="W45">
        <f t="shared" si="5"/>
        <v>313.75</v>
      </c>
      <c r="X45">
        <f t="shared" si="2"/>
        <v>31</v>
      </c>
      <c r="Y45">
        <f t="shared" si="3"/>
        <v>731</v>
      </c>
      <c r="Z45" s="6">
        <f t="shared" si="4"/>
        <v>1624</v>
      </c>
    </row>
    <row r="46" spans="1:26">
      <c r="A46" s="11">
        <v>40349</v>
      </c>
      <c r="B46" s="2"/>
      <c r="C46">
        <v>138</v>
      </c>
      <c r="D46">
        <v>1625</v>
      </c>
      <c r="E46">
        <v>516</v>
      </c>
      <c r="F46">
        <v>34.299999999999997</v>
      </c>
      <c r="G46">
        <f>'2011 County vs. Tarsalis'!E39</f>
        <v>222</v>
      </c>
      <c r="H46">
        <v>222</v>
      </c>
      <c r="J46" s="11">
        <v>40349</v>
      </c>
      <c r="K46" s="2"/>
      <c r="L46">
        <v>9</v>
      </c>
      <c r="M46">
        <f>SUM('Trap 1:Trap 24'!I46)</f>
        <v>0</v>
      </c>
      <c r="N46">
        <v>5</v>
      </c>
      <c r="O46">
        <v>3</v>
      </c>
      <c r="Q46">
        <v>0</v>
      </c>
      <c r="S46" s="20">
        <f t="shared" si="1"/>
        <v>0</v>
      </c>
      <c r="V46">
        <f t="shared" si="0"/>
        <v>222</v>
      </c>
      <c r="W46">
        <f t="shared" si="5"/>
        <v>222</v>
      </c>
      <c r="X46">
        <f t="shared" si="2"/>
        <v>31.299999999999997</v>
      </c>
      <c r="Y46">
        <f t="shared" si="3"/>
        <v>511</v>
      </c>
      <c r="Z46" s="6">
        <f t="shared" si="4"/>
        <v>1625</v>
      </c>
    </row>
    <row r="47" spans="1:26">
      <c r="A47" s="11">
        <v>40350</v>
      </c>
      <c r="B47" s="2"/>
      <c r="C47">
        <v>138</v>
      </c>
      <c r="D47">
        <v>1625</v>
      </c>
      <c r="E47">
        <v>564.33000000000004</v>
      </c>
      <c r="F47">
        <v>34.299999999999997</v>
      </c>
      <c r="G47">
        <f>'2011 County vs. Tarsalis'!E40</f>
        <v>72</v>
      </c>
      <c r="H47">
        <v>72</v>
      </c>
      <c r="J47" s="11">
        <v>40350</v>
      </c>
      <c r="K47" s="2"/>
      <c r="L47">
        <v>0</v>
      </c>
      <c r="M47">
        <f>SUM('Trap 1:Trap 24'!I47)</f>
        <v>0</v>
      </c>
      <c r="N47">
        <v>5.66</v>
      </c>
      <c r="O47">
        <v>2.7</v>
      </c>
      <c r="Q47">
        <v>1</v>
      </c>
      <c r="S47" s="20">
        <f t="shared" si="1"/>
        <v>1.3888888888888888E-2</v>
      </c>
      <c r="V47">
        <f t="shared" si="0"/>
        <v>71</v>
      </c>
      <c r="W47">
        <f t="shared" si="5"/>
        <v>72</v>
      </c>
      <c r="X47">
        <f t="shared" si="2"/>
        <v>31.599999999999998</v>
      </c>
      <c r="Y47">
        <f t="shared" si="3"/>
        <v>558.67000000000007</v>
      </c>
      <c r="Z47" s="6">
        <f t="shared" si="4"/>
        <v>1625</v>
      </c>
    </row>
    <row r="48" spans="1:26">
      <c r="A48" s="11">
        <v>40351</v>
      </c>
      <c r="B48" s="2"/>
      <c r="C48">
        <v>138</v>
      </c>
      <c r="D48">
        <v>6220</v>
      </c>
      <c r="E48">
        <v>564.33000000000004</v>
      </c>
      <c r="F48">
        <v>34.299999999999997</v>
      </c>
      <c r="G48">
        <f>'2011 County vs. Tarsalis'!E41</f>
        <v>39</v>
      </c>
      <c r="H48">
        <v>305</v>
      </c>
      <c r="J48" s="11">
        <v>40351</v>
      </c>
      <c r="K48" s="2"/>
      <c r="L48">
        <v>0</v>
      </c>
      <c r="M48">
        <f>SUM('Trap 1:Trap 24'!I48)</f>
        <v>0</v>
      </c>
      <c r="N48">
        <v>5.66</v>
      </c>
      <c r="O48">
        <v>2.7</v>
      </c>
      <c r="Q48">
        <v>1</v>
      </c>
      <c r="S48" s="20">
        <f t="shared" si="1"/>
        <v>3.2786885245901639E-3</v>
      </c>
      <c r="V48">
        <f t="shared" si="0"/>
        <v>304</v>
      </c>
      <c r="W48">
        <f t="shared" si="5"/>
        <v>39</v>
      </c>
      <c r="X48">
        <f t="shared" si="2"/>
        <v>31.599999999999998</v>
      </c>
      <c r="Y48">
        <f t="shared" si="3"/>
        <v>558.67000000000007</v>
      </c>
      <c r="Z48" s="6">
        <f t="shared" si="4"/>
        <v>6220</v>
      </c>
    </row>
    <row r="49" spans="1:26">
      <c r="A49" s="11">
        <v>40352</v>
      </c>
      <c r="B49" s="2"/>
      <c r="C49">
        <v>506</v>
      </c>
      <c r="D49">
        <v>2215</v>
      </c>
      <c r="E49">
        <v>564.33000000000004</v>
      </c>
      <c r="F49">
        <v>56</v>
      </c>
      <c r="G49">
        <f>'2011 County vs. Tarsalis'!E42</f>
        <v>305</v>
      </c>
      <c r="H49">
        <v>319</v>
      </c>
      <c r="J49" s="11">
        <v>40352</v>
      </c>
      <c r="K49" s="2"/>
      <c r="L49">
        <v>25</v>
      </c>
      <c r="M49">
        <f>SUM('Trap 1:Trap 24'!I49)</f>
        <v>0</v>
      </c>
      <c r="N49">
        <v>5.66</v>
      </c>
      <c r="O49">
        <v>3</v>
      </c>
      <c r="Q49">
        <v>2</v>
      </c>
      <c r="S49" s="20">
        <f t="shared" si="1"/>
        <v>6.269592476489028E-3</v>
      </c>
      <c r="V49">
        <f t="shared" si="0"/>
        <v>317</v>
      </c>
      <c r="W49">
        <f t="shared" si="5"/>
        <v>305</v>
      </c>
      <c r="X49">
        <f t="shared" si="2"/>
        <v>53</v>
      </c>
      <c r="Y49">
        <f t="shared" si="3"/>
        <v>558.67000000000007</v>
      </c>
      <c r="Z49" s="6">
        <f t="shared" si="4"/>
        <v>2215</v>
      </c>
    </row>
    <row r="50" spans="1:26">
      <c r="A50" s="11">
        <v>40353</v>
      </c>
      <c r="B50" s="2"/>
      <c r="C50">
        <v>222</v>
      </c>
      <c r="D50">
        <v>4257</v>
      </c>
      <c r="E50">
        <v>5191</v>
      </c>
      <c r="F50">
        <v>97</v>
      </c>
      <c r="G50">
        <f>'2011 County vs. Tarsalis'!E43</f>
        <v>319</v>
      </c>
      <c r="H50">
        <v>319</v>
      </c>
      <c r="J50" s="11">
        <v>40353</v>
      </c>
      <c r="K50" s="2"/>
      <c r="L50">
        <v>5</v>
      </c>
      <c r="M50">
        <f>SUM('Trap 1:Trap 24'!I50)</f>
        <v>1</v>
      </c>
      <c r="N50">
        <v>27</v>
      </c>
      <c r="O50">
        <v>5</v>
      </c>
      <c r="Q50">
        <v>2</v>
      </c>
      <c r="S50" s="20">
        <f t="shared" si="1"/>
        <v>6.269592476489028E-3</v>
      </c>
      <c r="V50">
        <f t="shared" si="0"/>
        <v>317</v>
      </c>
      <c r="W50">
        <f t="shared" si="5"/>
        <v>319</v>
      </c>
      <c r="X50">
        <f t="shared" si="2"/>
        <v>92</v>
      </c>
      <c r="Y50">
        <f t="shared" si="3"/>
        <v>5164</v>
      </c>
      <c r="Z50" s="6">
        <f t="shared" si="4"/>
        <v>4256</v>
      </c>
    </row>
    <row r="51" spans="1:26">
      <c r="A51" s="11">
        <v>40354</v>
      </c>
      <c r="B51" s="2"/>
      <c r="C51">
        <v>303</v>
      </c>
      <c r="D51">
        <v>1252</v>
      </c>
      <c r="E51">
        <v>1485</v>
      </c>
      <c r="F51">
        <v>83</v>
      </c>
      <c r="G51">
        <f>'2011 County vs. Tarsalis'!E44</f>
        <v>319</v>
      </c>
      <c r="H51">
        <v>319</v>
      </c>
      <c r="J51" s="11">
        <v>40354</v>
      </c>
      <c r="K51" s="2"/>
      <c r="L51">
        <v>3</v>
      </c>
      <c r="M51">
        <f>SUM('Trap 1:Trap 24'!I51)</f>
        <v>1</v>
      </c>
      <c r="N51">
        <v>8</v>
      </c>
      <c r="O51">
        <v>6</v>
      </c>
      <c r="Q51">
        <v>2</v>
      </c>
      <c r="S51" s="20">
        <f t="shared" si="1"/>
        <v>6.269592476489028E-3</v>
      </c>
      <c r="V51">
        <f t="shared" si="0"/>
        <v>317</v>
      </c>
      <c r="W51">
        <f t="shared" si="5"/>
        <v>319</v>
      </c>
      <c r="X51">
        <f t="shared" si="2"/>
        <v>77</v>
      </c>
      <c r="Y51">
        <f t="shared" si="3"/>
        <v>1477</v>
      </c>
      <c r="Z51" s="6">
        <f t="shared" si="4"/>
        <v>1251</v>
      </c>
    </row>
    <row r="52" spans="1:26">
      <c r="A52" s="11">
        <v>40355</v>
      </c>
      <c r="B52" s="2"/>
      <c r="C52">
        <v>437</v>
      </c>
      <c r="D52">
        <v>999</v>
      </c>
      <c r="E52">
        <v>3940</v>
      </c>
      <c r="F52">
        <v>71</v>
      </c>
      <c r="G52">
        <f>'2011 County vs. Tarsalis'!E45</f>
        <v>319</v>
      </c>
      <c r="H52">
        <v>208</v>
      </c>
      <c r="J52" s="11">
        <v>40355</v>
      </c>
      <c r="K52" s="2"/>
      <c r="L52">
        <v>4</v>
      </c>
      <c r="M52">
        <f>SUM('Trap 1:Trap 24'!I52)</f>
        <v>1.9900000000000002</v>
      </c>
      <c r="N52">
        <v>17</v>
      </c>
      <c r="O52">
        <v>5</v>
      </c>
      <c r="Q52">
        <v>2</v>
      </c>
      <c r="S52" s="20">
        <f t="shared" si="1"/>
        <v>9.6153846153846159E-3</v>
      </c>
      <c r="V52">
        <f t="shared" si="0"/>
        <v>206</v>
      </c>
      <c r="W52">
        <f t="shared" si="5"/>
        <v>319</v>
      </c>
      <c r="X52">
        <f t="shared" si="2"/>
        <v>66</v>
      </c>
      <c r="Y52">
        <f t="shared" si="3"/>
        <v>3923</v>
      </c>
      <c r="Z52" s="6">
        <f t="shared" si="4"/>
        <v>997.01</v>
      </c>
    </row>
    <row r="53" spans="1:26">
      <c r="A53" s="11">
        <v>40356</v>
      </c>
      <c r="B53" s="2"/>
      <c r="C53">
        <v>753</v>
      </c>
      <c r="D53">
        <v>999</v>
      </c>
      <c r="E53">
        <v>1378</v>
      </c>
      <c r="F53">
        <v>178</v>
      </c>
      <c r="G53">
        <f>'2011 County vs. Tarsalis'!E46</f>
        <v>208</v>
      </c>
      <c r="H53">
        <v>309</v>
      </c>
      <c r="J53" s="11">
        <v>40356</v>
      </c>
      <c r="K53" s="2"/>
      <c r="L53">
        <v>29</v>
      </c>
      <c r="M53">
        <v>109</v>
      </c>
      <c r="N53">
        <v>16</v>
      </c>
      <c r="O53">
        <v>7</v>
      </c>
      <c r="Q53">
        <v>3</v>
      </c>
      <c r="S53" s="20">
        <f t="shared" si="1"/>
        <v>9.7087378640776691E-3</v>
      </c>
      <c r="V53">
        <f t="shared" si="0"/>
        <v>306</v>
      </c>
      <c r="W53">
        <f t="shared" si="5"/>
        <v>208</v>
      </c>
      <c r="X53">
        <f t="shared" si="2"/>
        <v>171</v>
      </c>
      <c r="Y53">
        <f t="shared" si="3"/>
        <v>1362</v>
      </c>
      <c r="Z53" s="6">
        <f t="shared" si="4"/>
        <v>890</v>
      </c>
    </row>
    <row r="54" spans="1:26">
      <c r="A54" s="11">
        <v>40357</v>
      </c>
      <c r="B54" s="2"/>
      <c r="C54">
        <v>753</v>
      </c>
      <c r="D54">
        <v>999</v>
      </c>
      <c r="E54">
        <v>602.33000000000004</v>
      </c>
      <c r="F54">
        <v>178</v>
      </c>
      <c r="G54">
        <f>'2011 County vs. Tarsalis'!E47</f>
        <v>309</v>
      </c>
      <c r="H54">
        <v>242</v>
      </c>
      <c r="J54" s="11">
        <v>40357</v>
      </c>
      <c r="K54" s="2"/>
      <c r="L54">
        <v>0</v>
      </c>
      <c r="M54">
        <v>109</v>
      </c>
      <c r="N54">
        <v>7.33</v>
      </c>
      <c r="O54">
        <v>4</v>
      </c>
      <c r="Q54">
        <v>16</v>
      </c>
      <c r="S54" s="20">
        <f t="shared" si="1"/>
        <v>6.6115702479338845E-2</v>
      </c>
      <c r="V54">
        <f t="shared" si="0"/>
        <v>226</v>
      </c>
      <c r="W54">
        <f t="shared" si="5"/>
        <v>309</v>
      </c>
      <c r="X54">
        <f t="shared" si="2"/>
        <v>174</v>
      </c>
      <c r="Y54">
        <f t="shared" si="3"/>
        <v>595</v>
      </c>
      <c r="Z54" s="6">
        <f t="shared" si="4"/>
        <v>890</v>
      </c>
    </row>
    <row r="55" spans="1:26">
      <c r="A55" s="11">
        <v>40358</v>
      </c>
      <c r="B55" s="2"/>
      <c r="C55">
        <v>753</v>
      </c>
      <c r="D55">
        <v>1907</v>
      </c>
      <c r="E55">
        <v>602.33000000000004</v>
      </c>
      <c r="F55">
        <v>178</v>
      </c>
      <c r="G55">
        <f>'2011 County vs. Tarsalis'!E48</f>
        <v>242</v>
      </c>
      <c r="H55">
        <v>1523</v>
      </c>
      <c r="J55" s="11">
        <v>40358</v>
      </c>
      <c r="K55" s="2"/>
      <c r="L55">
        <v>0</v>
      </c>
      <c r="M55">
        <v>109</v>
      </c>
      <c r="N55">
        <v>7.33</v>
      </c>
      <c r="O55">
        <v>4</v>
      </c>
      <c r="P55">
        <v>3</v>
      </c>
      <c r="Q55">
        <v>30</v>
      </c>
      <c r="S55" s="20">
        <f t="shared" si="1"/>
        <v>1.9697964543663821E-2</v>
      </c>
      <c r="V55">
        <f t="shared" si="0"/>
        <v>1493</v>
      </c>
      <c r="W55">
        <f t="shared" si="5"/>
        <v>239</v>
      </c>
      <c r="X55">
        <f t="shared" si="2"/>
        <v>174</v>
      </c>
      <c r="Y55">
        <f t="shared" si="3"/>
        <v>595</v>
      </c>
      <c r="Z55" s="6">
        <f t="shared" si="4"/>
        <v>1798</v>
      </c>
    </row>
    <row r="56" spans="1:26">
      <c r="A56" s="11">
        <v>40359</v>
      </c>
      <c r="B56" s="2"/>
      <c r="C56">
        <v>781</v>
      </c>
      <c r="D56">
        <v>1083</v>
      </c>
      <c r="E56">
        <v>602.33000000000004</v>
      </c>
      <c r="F56">
        <v>219</v>
      </c>
      <c r="G56">
        <v>554</v>
      </c>
      <c r="H56">
        <v>1827.5</v>
      </c>
      <c r="J56" s="11">
        <v>40359</v>
      </c>
      <c r="K56" s="2"/>
      <c r="L56">
        <v>12</v>
      </c>
      <c r="M56">
        <v>119</v>
      </c>
      <c r="N56">
        <v>7.33</v>
      </c>
      <c r="O56">
        <v>4</v>
      </c>
      <c r="P56">
        <v>15</v>
      </c>
      <c r="Q56">
        <v>13</v>
      </c>
      <c r="S56" s="20">
        <f t="shared" si="1"/>
        <v>7.1135430916552667E-3</v>
      </c>
      <c r="V56">
        <f t="shared" si="0"/>
        <v>1814.5</v>
      </c>
      <c r="W56">
        <f t="shared" si="5"/>
        <v>539</v>
      </c>
      <c r="X56">
        <f t="shared" si="2"/>
        <v>215</v>
      </c>
      <c r="Y56">
        <f t="shared" si="3"/>
        <v>595</v>
      </c>
      <c r="Z56" s="6">
        <f t="shared" si="4"/>
        <v>964</v>
      </c>
    </row>
    <row r="57" spans="1:26">
      <c r="A57" s="11">
        <v>40360</v>
      </c>
      <c r="B57" s="2"/>
      <c r="C57">
        <v>781</v>
      </c>
      <c r="D57">
        <v>1083</v>
      </c>
      <c r="E57">
        <v>5409</v>
      </c>
      <c r="F57">
        <v>395</v>
      </c>
      <c r="G57">
        <f>'2011 County vs. Tarsalis'!E50</f>
        <v>1827.5</v>
      </c>
      <c r="H57">
        <v>1827.5</v>
      </c>
      <c r="J57" s="11">
        <v>40360</v>
      </c>
      <c r="K57" s="2"/>
      <c r="L57">
        <v>0</v>
      </c>
      <c r="M57">
        <v>208</v>
      </c>
      <c r="N57">
        <v>47</v>
      </c>
      <c r="O57">
        <v>5</v>
      </c>
      <c r="Q57">
        <v>13</v>
      </c>
      <c r="S57" s="20">
        <f t="shared" si="1"/>
        <v>7.1135430916552667E-3</v>
      </c>
      <c r="V57">
        <f t="shared" si="0"/>
        <v>1814.5</v>
      </c>
      <c r="W57">
        <f t="shared" si="5"/>
        <v>1827.5</v>
      </c>
      <c r="X57">
        <f t="shared" si="2"/>
        <v>390</v>
      </c>
      <c r="Y57">
        <f t="shared" si="3"/>
        <v>5362</v>
      </c>
      <c r="Z57" s="6">
        <f t="shared" si="4"/>
        <v>875</v>
      </c>
    </row>
    <row r="58" spans="1:26">
      <c r="A58" s="11">
        <v>40361</v>
      </c>
      <c r="B58" s="2"/>
      <c r="C58">
        <v>706</v>
      </c>
      <c r="D58">
        <v>2452</v>
      </c>
      <c r="E58">
        <v>2353</v>
      </c>
      <c r="F58">
        <v>523.29999999999995</v>
      </c>
      <c r="G58">
        <f>'2011 County vs. Tarsalis'!E51</f>
        <v>1827.5</v>
      </c>
      <c r="H58">
        <v>1827.5</v>
      </c>
      <c r="J58" s="11">
        <v>40361</v>
      </c>
      <c r="K58" s="2"/>
      <c r="L58">
        <v>13</v>
      </c>
      <c r="M58">
        <v>208</v>
      </c>
      <c r="N58">
        <v>24</v>
      </c>
      <c r="O58">
        <v>0</v>
      </c>
      <c r="Q58">
        <v>13</v>
      </c>
      <c r="S58" s="20">
        <f t="shared" si="1"/>
        <v>7.1135430916552667E-3</v>
      </c>
      <c r="V58">
        <f t="shared" si="0"/>
        <v>1814.5</v>
      </c>
      <c r="W58">
        <f t="shared" si="5"/>
        <v>1827.5</v>
      </c>
      <c r="X58">
        <f t="shared" si="2"/>
        <v>523.29999999999995</v>
      </c>
      <c r="Y58">
        <f t="shared" si="3"/>
        <v>2329</v>
      </c>
      <c r="Z58" s="6">
        <f t="shared" si="4"/>
        <v>2244</v>
      </c>
    </row>
    <row r="59" spans="1:26">
      <c r="A59" s="11">
        <v>40362</v>
      </c>
      <c r="B59" s="2"/>
      <c r="C59">
        <v>139</v>
      </c>
      <c r="D59">
        <v>745</v>
      </c>
      <c r="E59">
        <v>2171</v>
      </c>
      <c r="F59">
        <v>523.29999999999995</v>
      </c>
      <c r="G59">
        <f>'2011 County vs. Tarsalis'!E52</f>
        <v>1827.5</v>
      </c>
      <c r="H59">
        <v>1827.5</v>
      </c>
      <c r="J59" s="11">
        <v>40362</v>
      </c>
      <c r="K59" s="2"/>
      <c r="L59">
        <v>4</v>
      </c>
      <c r="M59">
        <v>184</v>
      </c>
      <c r="N59">
        <v>15</v>
      </c>
      <c r="O59">
        <v>4</v>
      </c>
      <c r="Q59">
        <v>13</v>
      </c>
      <c r="S59" s="20">
        <f t="shared" si="1"/>
        <v>7.1135430916552667E-3</v>
      </c>
      <c r="V59">
        <f t="shared" si="0"/>
        <v>1814.5</v>
      </c>
      <c r="W59">
        <f t="shared" si="5"/>
        <v>1827.5</v>
      </c>
      <c r="X59">
        <f t="shared" si="2"/>
        <v>519.29999999999995</v>
      </c>
      <c r="Y59">
        <f t="shared" si="3"/>
        <v>2156</v>
      </c>
      <c r="Z59" s="6">
        <f t="shared" si="4"/>
        <v>561</v>
      </c>
    </row>
    <row r="60" spans="1:26">
      <c r="A60" s="11">
        <v>40363</v>
      </c>
      <c r="B60" s="2"/>
      <c r="C60">
        <v>595</v>
      </c>
      <c r="D60">
        <v>745</v>
      </c>
      <c r="E60">
        <v>2316.5</v>
      </c>
      <c r="F60">
        <v>523.29999999999995</v>
      </c>
      <c r="G60">
        <f>'2011 County vs. Tarsalis'!E53</f>
        <v>1827.5</v>
      </c>
      <c r="H60">
        <v>3679</v>
      </c>
      <c r="J60" s="11">
        <v>40363</v>
      </c>
      <c r="K60" s="2"/>
      <c r="L60">
        <v>6</v>
      </c>
      <c r="M60">
        <v>184</v>
      </c>
      <c r="N60">
        <v>15</v>
      </c>
      <c r="O60">
        <v>4</v>
      </c>
      <c r="Q60">
        <v>33</v>
      </c>
      <c r="S60" s="20">
        <f t="shared" si="1"/>
        <v>8.9698287578146227E-3</v>
      </c>
      <c r="V60">
        <f t="shared" si="0"/>
        <v>3646</v>
      </c>
      <c r="W60">
        <f t="shared" si="5"/>
        <v>1827.5</v>
      </c>
      <c r="X60">
        <f t="shared" si="2"/>
        <v>519.29999999999995</v>
      </c>
      <c r="Y60">
        <f t="shared" si="3"/>
        <v>2301.5</v>
      </c>
      <c r="Z60" s="6">
        <f t="shared" si="4"/>
        <v>561</v>
      </c>
    </row>
    <row r="61" spans="1:26">
      <c r="A61" s="11">
        <v>40364</v>
      </c>
      <c r="B61" s="2"/>
      <c r="C61">
        <v>595</v>
      </c>
      <c r="D61">
        <v>745</v>
      </c>
      <c r="E61">
        <v>2316.5</v>
      </c>
      <c r="F61">
        <v>523.29999999999995</v>
      </c>
      <c r="G61">
        <f>'2011 County vs. Tarsalis'!E54</f>
        <v>3679</v>
      </c>
      <c r="H61">
        <v>0</v>
      </c>
      <c r="J61" s="11">
        <v>40364</v>
      </c>
      <c r="K61" s="2"/>
      <c r="L61">
        <v>0</v>
      </c>
      <c r="M61">
        <v>184</v>
      </c>
      <c r="N61">
        <v>15</v>
      </c>
      <c r="O61">
        <v>4</v>
      </c>
      <c r="S61" s="20" t="e">
        <f t="shared" si="1"/>
        <v>#DIV/0!</v>
      </c>
      <c r="V61">
        <f t="shared" si="0"/>
        <v>0</v>
      </c>
      <c r="W61">
        <f t="shared" si="5"/>
        <v>3679</v>
      </c>
      <c r="X61">
        <f t="shared" si="2"/>
        <v>519.29999999999995</v>
      </c>
      <c r="Y61">
        <f t="shared" si="3"/>
        <v>2301.5</v>
      </c>
      <c r="Z61" s="6">
        <f t="shared" si="4"/>
        <v>561</v>
      </c>
    </row>
    <row r="62" spans="1:26">
      <c r="A62" s="11">
        <v>40365</v>
      </c>
      <c r="B62" s="2"/>
      <c r="C62">
        <v>595</v>
      </c>
      <c r="D62">
        <v>2630</v>
      </c>
      <c r="E62">
        <v>2316.5</v>
      </c>
      <c r="F62">
        <v>523.29999999999995</v>
      </c>
      <c r="G62" t="str">
        <f>'2011 County vs. Tarsalis'!E55</f>
        <v>NA</v>
      </c>
      <c r="H62">
        <v>0</v>
      </c>
      <c r="J62" s="11">
        <v>40365</v>
      </c>
      <c r="K62" s="2"/>
      <c r="L62">
        <v>0</v>
      </c>
      <c r="M62">
        <v>269</v>
      </c>
      <c r="N62">
        <v>15</v>
      </c>
      <c r="O62">
        <v>4</v>
      </c>
      <c r="S62" s="20" t="e">
        <f t="shared" si="1"/>
        <v>#DIV/0!</v>
      </c>
      <c r="V62">
        <f t="shared" si="0"/>
        <v>0</v>
      </c>
      <c r="W62" t="e">
        <f t="shared" si="5"/>
        <v>#VALUE!</v>
      </c>
      <c r="X62">
        <f t="shared" si="2"/>
        <v>519.29999999999995</v>
      </c>
      <c r="Y62">
        <f t="shared" si="3"/>
        <v>2301.5</v>
      </c>
      <c r="Z62" s="6">
        <f t="shared" si="4"/>
        <v>2361</v>
      </c>
    </row>
    <row r="63" spans="1:26">
      <c r="A63" s="11">
        <v>40366</v>
      </c>
      <c r="B63" s="2"/>
      <c r="C63">
        <v>494</v>
      </c>
      <c r="D63">
        <v>569</v>
      </c>
      <c r="E63">
        <v>2316.5</v>
      </c>
      <c r="F63">
        <v>472</v>
      </c>
      <c r="G63" t="str">
        <f>'2011 County vs. Tarsalis'!E56</f>
        <v>NA</v>
      </c>
      <c r="H63">
        <v>4765</v>
      </c>
      <c r="J63" s="11">
        <v>40366</v>
      </c>
      <c r="K63" s="2"/>
      <c r="L63">
        <v>31</v>
      </c>
      <c r="M63">
        <v>133</v>
      </c>
      <c r="N63">
        <v>15</v>
      </c>
      <c r="O63">
        <v>2</v>
      </c>
      <c r="Q63">
        <v>16</v>
      </c>
      <c r="S63" s="20">
        <f t="shared" si="1"/>
        <v>3.3578174186778592E-3</v>
      </c>
      <c r="V63">
        <f t="shared" si="0"/>
        <v>4749</v>
      </c>
      <c r="W63" t="e">
        <f t="shared" si="5"/>
        <v>#VALUE!</v>
      </c>
      <c r="X63">
        <f t="shared" si="2"/>
        <v>470</v>
      </c>
      <c r="Y63">
        <f t="shared" si="3"/>
        <v>2301.5</v>
      </c>
      <c r="Z63" s="6">
        <f t="shared" si="4"/>
        <v>436</v>
      </c>
    </row>
    <row r="64" spans="1:26">
      <c r="A64" s="11">
        <v>40367</v>
      </c>
      <c r="B64" s="2"/>
      <c r="C64">
        <v>433</v>
      </c>
      <c r="D64">
        <v>590</v>
      </c>
      <c r="E64">
        <v>1409</v>
      </c>
      <c r="F64">
        <v>182</v>
      </c>
      <c r="G64">
        <f>'2011 County vs. Tarsalis'!E57</f>
        <v>2160.33</v>
      </c>
      <c r="H64">
        <v>2160.33</v>
      </c>
      <c r="J64" s="11">
        <v>40367</v>
      </c>
      <c r="K64" s="2"/>
      <c r="L64">
        <v>11</v>
      </c>
      <c r="M64">
        <v>420</v>
      </c>
      <c r="N64">
        <v>108</v>
      </c>
      <c r="O64">
        <v>2</v>
      </c>
      <c r="P64">
        <v>40</v>
      </c>
      <c r="Q64">
        <v>12.33</v>
      </c>
      <c r="S64" s="20">
        <f t="shared" si="1"/>
        <v>5.7074613600699899E-3</v>
      </c>
      <c r="V64">
        <f t="shared" si="0"/>
        <v>2148</v>
      </c>
      <c r="W64">
        <f t="shared" si="5"/>
        <v>2120.33</v>
      </c>
      <c r="X64">
        <f t="shared" si="2"/>
        <v>180</v>
      </c>
      <c r="Y64">
        <f t="shared" si="3"/>
        <v>1301</v>
      </c>
      <c r="Z64" s="6">
        <f t="shared" si="4"/>
        <v>170</v>
      </c>
    </row>
    <row r="65" spans="1:26">
      <c r="A65" s="11">
        <v>40368</v>
      </c>
      <c r="B65" s="2"/>
      <c r="C65">
        <v>212</v>
      </c>
      <c r="D65">
        <v>1408</v>
      </c>
      <c r="E65">
        <v>1143</v>
      </c>
      <c r="F65">
        <v>350</v>
      </c>
      <c r="G65">
        <f>'2011 County vs. Tarsalis'!E58</f>
        <v>2160.33</v>
      </c>
      <c r="H65">
        <v>2160.33</v>
      </c>
      <c r="J65" s="11">
        <v>40368</v>
      </c>
      <c r="K65" s="2"/>
      <c r="L65">
        <v>22</v>
      </c>
      <c r="M65">
        <v>429</v>
      </c>
      <c r="N65">
        <v>35</v>
      </c>
      <c r="O65">
        <v>7</v>
      </c>
      <c r="Q65">
        <v>12.33</v>
      </c>
      <c r="S65" s="20">
        <f t="shared" si="1"/>
        <v>5.7074613600699899E-3</v>
      </c>
      <c r="V65">
        <f t="shared" si="0"/>
        <v>2148</v>
      </c>
      <c r="W65">
        <f t="shared" si="5"/>
        <v>2160.33</v>
      </c>
      <c r="X65">
        <f t="shared" si="2"/>
        <v>343</v>
      </c>
      <c r="Y65">
        <f t="shared" si="3"/>
        <v>1108</v>
      </c>
      <c r="Z65" s="6">
        <f t="shared" si="4"/>
        <v>979</v>
      </c>
    </row>
    <row r="66" spans="1:26">
      <c r="A66" s="11">
        <v>40369</v>
      </c>
      <c r="B66" s="2"/>
      <c r="C66">
        <v>175</v>
      </c>
      <c r="D66">
        <v>698</v>
      </c>
      <c r="E66">
        <v>632</v>
      </c>
      <c r="F66">
        <v>320</v>
      </c>
      <c r="G66">
        <f>'2011 County vs. Tarsalis'!E59</f>
        <v>2160.33</v>
      </c>
      <c r="H66">
        <v>2160.33</v>
      </c>
      <c r="J66" s="11">
        <v>40369</v>
      </c>
      <c r="K66" s="2"/>
      <c r="L66">
        <v>11</v>
      </c>
      <c r="M66">
        <v>278</v>
      </c>
      <c r="N66">
        <v>18</v>
      </c>
      <c r="O66">
        <v>6</v>
      </c>
      <c r="Q66">
        <v>12.33</v>
      </c>
      <c r="S66" s="20">
        <f t="shared" si="1"/>
        <v>5.7074613600699899E-3</v>
      </c>
      <c r="V66">
        <f t="shared" si="0"/>
        <v>2148</v>
      </c>
      <c r="W66">
        <f t="shared" si="5"/>
        <v>2160.33</v>
      </c>
      <c r="X66">
        <f t="shared" si="2"/>
        <v>314</v>
      </c>
      <c r="Y66">
        <f t="shared" si="3"/>
        <v>614</v>
      </c>
      <c r="Z66" s="6">
        <f t="shared" si="4"/>
        <v>420</v>
      </c>
    </row>
    <row r="67" spans="1:26">
      <c r="A67" s="11">
        <v>40370</v>
      </c>
      <c r="B67" s="2"/>
      <c r="C67">
        <v>144</v>
      </c>
      <c r="D67">
        <v>698</v>
      </c>
      <c r="E67">
        <v>654</v>
      </c>
      <c r="F67">
        <v>207.3</v>
      </c>
      <c r="G67">
        <f>'2011 County vs. Tarsalis'!E60</f>
        <v>1457</v>
      </c>
      <c r="H67">
        <v>1457</v>
      </c>
      <c r="J67" s="11">
        <v>40370</v>
      </c>
      <c r="K67" s="2"/>
      <c r="L67">
        <v>6</v>
      </c>
      <c r="M67">
        <v>247</v>
      </c>
      <c r="N67">
        <v>21</v>
      </c>
      <c r="O67">
        <v>3.3</v>
      </c>
      <c r="Q67">
        <v>13</v>
      </c>
      <c r="S67" s="20">
        <f t="shared" si="1"/>
        <v>8.9224433768016476E-3</v>
      </c>
      <c r="V67">
        <f t="shared" si="0"/>
        <v>1444</v>
      </c>
      <c r="W67">
        <f t="shared" si="5"/>
        <v>1457</v>
      </c>
      <c r="X67">
        <f t="shared" si="2"/>
        <v>204</v>
      </c>
      <c r="Y67">
        <f t="shared" si="3"/>
        <v>633</v>
      </c>
      <c r="Z67" s="6">
        <f t="shared" si="4"/>
        <v>451</v>
      </c>
    </row>
    <row r="68" spans="1:26">
      <c r="A68" s="11">
        <v>40371</v>
      </c>
      <c r="B68" s="2"/>
      <c r="C68">
        <v>144</v>
      </c>
      <c r="D68">
        <v>698</v>
      </c>
      <c r="E68">
        <v>999.66</v>
      </c>
      <c r="F68">
        <v>207.3</v>
      </c>
      <c r="G68">
        <f>'2011 County vs. Tarsalis'!E61</f>
        <v>1285</v>
      </c>
      <c r="H68">
        <v>1285</v>
      </c>
      <c r="J68" s="11">
        <v>40371</v>
      </c>
      <c r="K68" s="2"/>
      <c r="L68">
        <v>0</v>
      </c>
      <c r="M68">
        <v>247</v>
      </c>
      <c r="N68">
        <v>64.66</v>
      </c>
      <c r="O68">
        <v>3.3</v>
      </c>
      <c r="Q68">
        <v>26</v>
      </c>
      <c r="S68" s="20">
        <f t="shared" si="1"/>
        <v>2.0233463035019456E-2</v>
      </c>
      <c r="V68">
        <f t="shared" si="0"/>
        <v>1259</v>
      </c>
      <c r="W68">
        <f t="shared" si="5"/>
        <v>1285</v>
      </c>
      <c r="X68">
        <f t="shared" si="2"/>
        <v>204</v>
      </c>
      <c r="Y68">
        <f t="shared" si="3"/>
        <v>935</v>
      </c>
      <c r="Z68" s="6">
        <f t="shared" si="4"/>
        <v>451</v>
      </c>
    </row>
    <row r="69" spans="1:26">
      <c r="A69" s="11">
        <v>40372</v>
      </c>
      <c r="B69" s="2"/>
      <c r="C69">
        <v>144</v>
      </c>
      <c r="D69">
        <v>1418</v>
      </c>
      <c r="E69">
        <v>999.66</v>
      </c>
      <c r="F69">
        <v>207.3</v>
      </c>
      <c r="G69">
        <f>'2011 County vs. Tarsalis'!E62</f>
        <v>1205</v>
      </c>
      <c r="H69">
        <v>1205</v>
      </c>
      <c r="J69" s="11">
        <v>40372</v>
      </c>
      <c r="K69" s="2"/>
      <c r="L69">
        <v>0</v>
      </c>
      <c r="M69">
        <v>247</v>
      </c>
      <c r="N69">
        <v>64.66</v>
      </c>
      <c r="O69">
        <v>3.3</v>
      </c>
      <c r="Q69">
        <v>9</v>
      </c>
      <c r="S69" s="20">
        <f t="shared" si="1"/>
        <v>7.4688796680497929E-3</v>
      </c>
      <c r="V69">
        <f t="shared" si="0"/>
        <v>1196</v>
      </c>
      <c r="W69">
        <f t="shared" si="5"/>
        <v>1205</v>
      </c>
      <c r="X69">
        <f t="shared" si="2"/>
        <v>204</v>
      </c>
      <c r="Y69">
        <f t="shared" si="3"/>
        <v>935</v>
      </c>
      <c r="Z69" s="6">
        <f t="shared" si="4"/>
        <v>1171</v>
      </c>
    </row>
    <row r="70" spans="1:26">
      <c r="A70" s="11">
        <v>40373</v>
      </c>
      <c r="B70" s="2"/>
      <c r="C70">
        <v>175</v>
      </c>
      <c r="D70">
        <v>348</v>
      </c>
      <c r="E70">
        <v>999.66</v>
      </c>
      <c r="F70">
        <v>117</v>
      </c>
      <c r="G70">
        <f>'2011 County vs. Tarsalis'!E63</f>
        <v>439</v>
      </c>
      <c r="J70" s="11">
        <v>40373</v>
      </c>
      <c r="K70" s="2"/>
      <c r="L70">
        <v>20</v>
      </c>
      <c r="M70">
        <v>194</v>
      </c>
      <c r="N70">
        <v>64.66</v>
      </c>
      <c r="O70">
        <v>10</v>
      </c>
      <c r="P70">
        <v>114</v>
      </c>
      <c r="S70" s="20" t="e">
        <f t="shared" si="1"/>
        <v>#DIV/0!</v>
      </c>
      <c r="V70">
        <f t="shared" si="0"/>
        <v>0</v>
      </c>
      <c r="W70">
        <f t="shared" si="5"/>
        <v>325</v>
      </c>
      <c r="X70">
        <f t="shared" si="2"/>
        <v>107</v>
      </c>
      <c r="Y70">
        <f t="shared" si="3"/>
        <v>935</v>
      </c>
      <c r="Z70" s="6">
        <f t="shared" si="4"/>
        <v>154</v>
      </c>
    </row>
    <row r="71" spans="1:26">
      <c r="A71" s="11">
        <v>40374</v>
      </c>
      <c r="B71" s="2"/>
      <c r="C71">
        <v>93</v>
      </c>
      <c r="D71">
        <v>420</v>
      </c>
      <c r="E71">
        <v>1482</v>
      </c>
      <c r="F71">
        <v>127</v>
      </c>
      <c r="H71">
        <f>'Web Graph Info.'!I78</f>
        <v>1870.34</v>
      </c>
      <c r="J71" s="11">
        <v>40374</v>
      </c>
      <c r="K71" s="2"/>
      <c r="L71">
        <v>5</v>
      </c>
      <c r="M71">
        <v>355</v>
      </c>
      <c r="N71">
        <v>66</v>
      </c>
      <c r="O71">
        <v>7</v>
      </c>
      <c r="P71">
        <v>116</v>
      </c>
      <c r="Q71">
        <v>23.66</v>
      </c>
      <c r="S71" s="20">
        <f t="shared" si="1"/>
        <v>1.2650106397767251E-2</v>
      </c>
      <c r="V71">
        <f t="shared" si="0"/>
        <v>1846.6799999999998</v>
      </c>
      <c r="W71">
        <f t="shared" si="5"/>
        <v>-116</v>
      </c>
      <c r="X71">
        <f t="shared" si="2"/>
        <v>120</v>
      </c>
      <c r="Y71">
        <f t="shared" si="3"/>
        <v>1416</v>
      </c>
      <c r="Z71" s="6">
        <f t="shared" si="4"/>
        <v>65</v>
      </c>
    </row>
    <row r="72" spans="1:26">
      <c r="A72" s="11">
        <v>40375</v>
      </c>
      <c r="B72" s="2"/>
      <c r="C72">
        <v>96</v>
      </c>
      <c r="D72">
        <v>545</v>
      </c>
      <c r="E72">
        <v>1447</v>
      </c>
      <c r="F72">
        <v>73</v>
      </c>
      <c r="H72">
        <f>'Web Graph Info.'!I79</f>
        <v>1870.34</v>
      </c>
      <c r="J72" s="11">
        <v>40375</v>
      </c>
      <c r="K72" s="2"/>
      <c r="L72">
        <v>7</v>
      </c>
      <c r="M72">
        <v>131</v>
      </c>
      <c r="N72">
        <v>101</v>
      </c>
      <c r="O72">
        <v>2</v>
      </c>
      <c r="Q72">
        <v>23.66</v>
      </c>
      <c r="S72" s="20">
        <f t="shared" si="1"/>
        <v>1.2650106397767251E-2</v>
      </c>
      <c r="V72">
        <f t="shared" si="0"/>
        <v>1846.6799999999998</v>
      </c>
      <c r="W72">
        <f t="shared" si="5"/>
        <v>0</v>
      </c>
      <c r="X72">
        <f t="shared" si="2"/>
        <v>71</v>
      </c>
      <c r="Y72">
        <f t="shared" si="3"/>
        <v>1346</v>
      </c>
      <c r="Z72" s="6">
        <f t="shared" si="4"/>
        <v>414</v>
      </c>
    </row>
    <row r="73" spans="1:26">
      <c r="A73" s="11">
        <v>40376</v>
      </c>
      <c r="B73" s="2"/>
      <c r="C73">
        <v>87</v>
      </c>
      <c r="D73">
        <v>667</v>
      </c>
      <c r="E73">
        <v>391</v>
      </c>
      <c r="F73">
        <v>79</v>
      </c>
      <c r="H73">
        <f>'Web Graph Info.'!I80</f>
        <v>1870.34</v>
      </c>
      <c r="J73" s="11">
        <v>40376</v>
      </c>
      <c r="K73" s="2"/>
      <c r="L73">
        <v>9</v>
      </c>
      <c r="M73">
        <v>34</v>
      </c>
      <c r="N73">
        <v>28</v>
      </c>
      <c r="O73">
        <v>7</v>
      </c>
      <c r="Q73">
        <v>23.66</v>
      </c>
      <c r="S73" s="20">
        <f t="shared" si="1"/>
        <v>1.2650106397767251E-2</v>
      </c>
      <c r="V73">
        <f t="shared" ref="V73:V136" si="6">H73-Q73</f>
        <v>1846.6799999999998</v>
      </c>
      <c r="W73">
        <f t="shared" si="5"/>
        <v>0</v>
      </c>
      <c r="X73">
        <f t="shared" si="2"/>
        <v>72</v>
      </c>
      <c r="Y73">
        <f t="shared" si="3"/>
        <v>363</v>
      </c>
      <c r="Z73" s="6">
        <f t="shared" si="4"/>
        <v>633</v>
      </c>
    </row>
    <row r="74" spans="1:26">
      <c r="A74" s="11">
        <v>40377</v>
      </c>
      <c r="B74" s="2"/>
      <c r="C74">
        <v>89</v>
      </c>
      <c r="D74">
        <v>667</v>
      </c>
      <c r="E74">
        <v>240</v>
      </c>
      <c r="F74">
        <v>88.3</v>
      </c>
      <c r="H74">
        <f>'Web Graph Info.'!I81</f>
        <v>1602</v>
      </c>
      <c r="J74" s="11">
        <v>40377</v>
      </c>
      <c r="K74" s="2"/>
      <c r="L74">
        <v>4</v>
      </c>
      <c r="M74">
        <v>34</v>
      </c>
      <c r="N74">
        <v>30</v>
      </c>
      <c r="O74">
        <v>5.3</v>
      </c>
      <c r="S74" s="20">
        <f t="shared" ref="S74:S137" si="7">Q74/H74</f>
        <v>0</v>
      </c>
      <c r="V74">
        <f t="shared" si="6"/>
        <v>1602</v>
      </c>
      <c r="W74">
        <f t="shared" si="5"/>
        <v>0</v>
      </c>
      <c r="X74">
        <f t="shared" ref="X74:X123" si="8">SUM(F74-O74)</f>
        <v>83</v>
      </c>
      <c r="Y74">
        <f t="shared" ref="Y74:Y123" si="9">SUM(E74-N74)</f>
        <v>210</v>
      </c>
      <c r="Z74" s="6">
        <f t="shared" ref="Z74:Z123" si="10">SUM(D74-M74)</f>
        <v>633</v>
      </c>
    </row>
    <row r="75" spans="1:26">
      <c r="A75" s="11">
        <v>40378</v>
      </c>
      <c r="B75" s="2"/>
      <c r="C75">
        <v>89</v>
      </c>
      <c r="D75">
        <v>667</v>
      </c>
      <c r="E75">
        <v>314</v>
      </c>
      <c r="F75">
        <v>88.3</v>
      </c>
      <c r="H75">
        <f>'Web Graph Info.'!I82</f>
        <v>1209</v>
      </c>
      <c r="J75" s="11">
        <v>40378</v>
      </c>
      <c r="K75" s="2"/>
      <c r="L75">
        <v>0</v>
      </c>
      <c r="M75">
        <v>34</v>
      </c>
      <c r="N75">
        <v>32</v>
      </c>
      <c r="O75">
        <v>5.3</v>
      </c>
      <c r="Q75">
        <v>90</v>
      </c>
      <c r="S75" s="20">
        <f t="shared" si="7"/>
        <v>7.4441687344913146E-2</v>
      </c>
      <c r="V75">
        <f t="shared" si="6"/>
        <v>1119</v>
      </c>
      <c r="W75">
        <f t="shared" si="5"/>
        <v>0</v>
      </c>
      <c r="X75">
        <f t="shared" si="8"/>
        <v>83</v>
      </c>
      <c r="Y75">
        <f t="shared" si="9"/>
        <v>282</v>
      </c>
      <c r="Z75" s="6">
        <f t="shared" si="10"/>
        <v>633</v>
      </c>
    </row>
    <row r="76" spans="1:26">
      <c r="A76" s="11">
        <v>40379</v>
      </c>
      <c r="B76" s="2"/>
      <c r="C76">
        <v>89</v>
      </c>
      <c r="D76">
        <v>923</v>
      </c>
      <c r="E76">
        <v>314</v>
      </c>
      <c r="F76">
        <v>88.3</v>
      </c>
      <c r="H76">
        <v>2023</v>
      </c>
      <c r="J76" s="11">
        <v>40379</v>
      </c>
      <c r="K76" s="2"/>
      <c r="L76">
        <v>0</v>
      </c>
      <c r="M76">
        <v>34</v>
      </c>
      <c r="N76">
        <v>32</v>
      </c>
      <c r="O76">
        <v>5.3</v>
      </c>
      <c r="P76">
        <v>78</v>
      </c>
      <c r="Q76">
        <v>235</v>
      </c>
      <c r="S76" s="20">
        <f t="shared" si="7"/>
        <v>0.11616411270390509</v>
      </c>
      <c r="V76">
        <f t="shared" si="6"/>
        <v>1788</v>
      </c>
      <c r="W76">
        <f t="shared" si="5"/>
        <v>-78</v>
      </c>
      <c r="X76">
        <f t="shared" si="8"/>
        <v>83</v>
      </c>
      <c r="Y76">
        <f t="shared" si="9"/>
        <v>282</v>
      </c>
      <c r="Z76" s="6">
        <f t="shared" si="10"/>
        <v>889</v>
      </c>
    </row>
    <row r="77" spans="1:26">
      <c r="A77" s="11">
        <v>40380</v>
      </c>
      <c r="B77" s="2"/>
      <c r="C77">
        <v>199</v>
      </c>
      <c r="D77">
        <v>322</v>
      </c>
      <c r="E77">
        <v>314</v>
      </c>
      <c r="F77">
        <v>88.3</v>
      </c>
      <c r="H77">
        <f>'Web Graph Info.'!I84</f>
        <v>1919</v>
      </c>
      <c r="J77" s="11">
        <v>40380</v>
      </c>
      <c r="K77" s="2"/>
      <c r="L77">
        <v>9</v>
      </c>
      <c r="M77">
        <v>90</v>
      </c>
      <c r="N77">
        <v>32</v>
      </c>
      <c r="O77">
        <v>11</v>
      </c>
      <c r="P77">
        <v>106</v>
      </c>
      <c r="Q77">
        <v>94</v>
      </c>
      <c r="S77" s="20">
        <f t="shared" si="7"/>
        <v>4.8983845752996351E-2</v>
      </c>
      <c r="V77">
        <f t="shared" si="6"/>
        <v>1825</v>
      </c>
      <c r="W77">
        <f t="shared" si="5"/>
        <v>-106</v>
      </c>
      <c r="X77">
        <f t="shared" si="8"/>
        <v>77.3</v>
      </c>
      <c r="Y77">
        <f t="shared" si="9"/>
        <v>282</v>
      </c>
      <c r="Z77" s="6">
        <f t="shared" si="10"/>
        <v>232</v>
      </c>
    </row>
    <row r="78" spans="1:26">
      <c r="A78" s="11">
        <v>40381</v>
      </c>
      <c r="B78" s="2"/>
      <c r="C78">
        <v>26</v>
      </c>
      <c r="D78">
        <v>146</v>
      </c>
      <c r="E78">
        <v>523</v>
      </c>
      <c r="F78">
        <v>229</v>
      </c>
      <c r="H78">
        <f>'Web Graph Info.'!I85</f>
        <v>914.33</v>
      </c>
      <c r="J78" s="11">
        <v>40381</v>
      </c>
      <c r="K78" s="2"/>
      <c r="L78">
        <v>2</v>
      </c>
      <c r="M78">
        <v>66</v>
      </c>
      <c r="N78">
        <v>32</v>
      </c>
      <c r="O78">
        <v>23</v>
      </c>
      <c r="Q78">
        <v>55.67</v>
      </c>
      <c r="S78" s="20">
        <f t="shared" si="7"/>
        <v>6.0886113328885633E-2</v>
      </c>
      <c r="V78">
        <f t="shared" si="6"/>
        <v>858.66000000000008</v>
      </c>
      <c r="W78">
        <f t="shared" si="5"/>
        <v>0</v>
      </c>
      <c r="X78">
        <f t="shared" si="8"/>
        <v>206</v>
      </c>
      <c r="Y78">
        <f t="shared" si="9"/>
        <v>491</v>
      </c>
      <c r="Z78" s="6">
        <f t="shared" si="10"/>
        <v>80</v>
      </c>
    </row>
    <row r="79" spans="1:26">
      <c r="A79" s="11">
        <v>40382</v>
      </c>
      <c r="B79" s="2"/>
      <c r="C79">
        <v>11</v>
      </c>
      <c r="D79">
        <v>304</v>
      </c>
      <c r="E79">
        <v>504</v>
      </c>
      <c r="F79">
        <v>225</v>
      </c>
      <c r="H79">
        <f>'Web Graph Info.'!I86</f>
        <v>914.33</v>
      </c>
      <c r="J79" s="11">
        <v>40382</v>
      </c>
      <c r="K79" s="2"/>
      <c r="L79">
        <v>1</v>
      </c>
      <c r="M79">
        <v>52</v>
      </c>
      <c r="N79" t="s">
        <v>31</v>
      </c>
      <c r="O79">
        <v>24</v>
      </c>
      <c r="Q79">
        <v>55.67</v>
      </c>
      <c r="S79" s="20">
        <f t="shared" si="7"/>
        <v>6.0886113328885633E-2</v>
      </c>
      <c r="V79">
        <f t="shared" si="6"/>
        <v>858.66000000000008</v>
      </c>
      <c r="W79">
        <f t="shared" si="5"/>
        <v>0</v>
      </c>
      <c r="X79">
        <f t="shared" si="8"/>
        <v>201</v>
      </c>
      <c r="Y79" t="e">
        <f t="shared" si="9"/>
        <v>#VALUE!</v>
      </c>
      <c r="Z79" s="6">
        <f t="shared" si="10"/>
        <v>252</v>
      </c>
    </row>
    <row r="80" spans="1:26">
      <c r="A80" s="11">
        <v>40383</v>
      </c>
      <c r="B80" s="2"/>
      <c r="C80">
        <v>12</v>
      </c>
      <c r="D80">
        <v>352</v>
      </c>
      <c r="E80">
        <v>256</v>
      </c>
      <c r="F80">
        <v>686</v>
      </c>
      <c r="H80">
        <f>'Web Graph Info.'!I87</f>
        <v>914.33</v>
      </c>
      <c r="J80" s="11">
        <v>40383</v>
      </c>
      <c r="K80" s="2"/>
      <c r="L80">
        <v>0</v>
      </c>
      <c r="M80">
        <v>59</v>
      </c>
      <c r="N80">
        <v>14</v>
      </c>
      <c r="O80">
        <v>81.900000000000006</v>
      </c>
      <c r="Q80">
        <v>55.67</v>
      </c>
      <c r="S80" s="20">
        <f t="shared" si="7"/>
        <v>6.0886113328885633E-2</v>
      </c>
      <c r="V80">
        <f t="shared" si="6"/>
        <v>858.66000000000008</v>
      </c>
      <c r="W80">
        <f t="shared" si="5"/>
        <v>0</v>
      </c>
      <c r="X80">
        <f t="shared" si="8"/>
        <v>604.1</v>
      </c>
      <c r="Y80">
        <f t="shared" si="9"/>
        <v>242</v>
      </c>
      <c r="Z80" s="6">
        <f t="shared" si="10"/>
        <v>293</v>
      </c>
    </row>
    <row r="81" spans="1:26">
      <c r="A81" s="11">
        <v>40384</v>
      </c>
      <c r="B81" s="2"/>
      <c r="C81">
        <v>12</v>
      </c>
      <c r="D81">
        <v>352</v>
      </c>
      <c r="E81">
        <v>498</v>
      </c>
      <c r="F81">
        <v>270</v>
      </c>
      <c r="H81">
        <f>'Web Graph Info.'!I88</f>
        <v>3479</v>
      </c>
      <c r="J81" s="11">
        <v>40384</v>
      </c>
      <c r="K81" s="2"/>
      <c r="L81">
        <v>0</v>
      </c>
      <c r="M81">
        <v>153</v>
      </c>
      <c r="N81">
        <v>47</v>
      </c>
      <c r="O81">
        <v>37</v>
      </c>
      <c r="Q81">
        <v>125</v>
      </c>
      <c r="S81" s="20">
        <f t="shared" si="7"/>
        <v>3.5929864903707961E-2</v>
      </c>
      <c r="V81">
        <f t="shared" si="6"/>
        <v>3354</v>
      </c>
      <c r="W81">
        <f t="shared" si="5"/>
        <v>0</v>
      </c>
      <c r="X81">
        <f t="shared" si="8"/>
        <v>233</v>
      </c>
      <c r="Y81">
        <f t="shared" si="9"/>
        <v>451</v>
      </c>
      <c r="Z81" s="6">
        <f t="shared" si="10"/>
        <v>199</v>
      </c>
    </row>
    <row r="82" spans="1:26">
      <c r="A82" s="11">
        <v>40385</v>
      </c>
      <c r="B82" s="2"/>
      <c r="C82">
        <v>12</v>
      </c>
      <c r="D82">
        <v>352</v>
      </c>
      <c r="E82">
        <v>268.33</v>
      </c>
      <c r="F82">
        <v>270</v>
      </c>
      <c r="H82">
        <f>'Web Graph Info.'!I89</f>
        <v>3407</v>
      </c>
      <c r="J82" s="11">
        <v>40385</v>
      </c>
      <c r="K82" s="2"/>
      <c r="L82">
        <v>0</v>
      </c>
      <c r="M82">
        <v>153</v>
      </c>
      <c r="N82">
        <v>31.66</v>
      </c>
      <c r="O82">
        <v>37</v>
      </c>
      <c r="S82" s="20">
        <f t="shared" si="7"/>
        <v>0</v>
      </c>
      <c r="V82">
        <f t="shared" si="6"/>
        <v>3407</v>
      </c>
      <c r="W82">
        <f t="shared" si="5"/>
        <v>0</v>
      </c>
      <c r="X82">
        <f t="shared" si="8"/>
        <v>233</v>
      </c>
      <c r="Y82">
        <f t="shared" si="9"/>
        <v>236.67</v>
      </c>
      <c r="Z82" s="6">
        <f t="shared" si="10"/>
        <v>199</v>
      </c>
    </row>
    <row r="83" spans="1:26">
      <c r="A83" s="11">
        <v>40386</v>
      </c>
      <c r="B83" s="2"/>
      <c r="C83">
        <v>12</v>
      </c>
      <c r="D83">
        <v>660</v>
      </c>
      <c r="E83">
        <v>268.33</v>
      </c>
      <c r="F83">
        <v>270</v>
      </c>
      <c r="H83">
        <f>'Web Graph Info.'!I90</f>
        <v>3385</v>
      </c>
      <c r="J83" s="11">
        <v>40386</v>
      </c>
      <c r="K83" s="2"/>
      <c r="L83">
        <v>0</v>
      </c>
      <c r="M83">
        <v>122</v>
      </c>
      <c r="N83">
        <v>31.66</v>
      </c>
      <c r="O83">
        <v>37</v>
      </c>
      <c r="Q83">
        <v>54</v>
      </c>
      <c r="S83" s="20">
        <f t="shared" si="7"/>
        <v>1.5952732644017725E-2</v>
      </c>
      <c r="V83">
        <f t="shared" si="6"/>
        <v>3331</v>
      </c>
      <c r="W83">
        <f t="shared" si="5"/>
        <v>0</v>
      </c>
      <c r="X83">
        <f t="shared" si="8"/>
        <v>233</v>
      </c>
      <c r="Y83">
        <f t="shared" si="9"/>
        <v>236.67</v>
      </c>
      <c r="Z83" s="6">
        <f t="shared" si="10"/>
        <v>538</v>
      </c>
    </row>
    <row r="84" spans="1:26">
      <c r="A84" s="11">
        <v>40387</v>
      </c>
      <c r="B84" s="2"/>
      <c r="C84">
        <v>105</v>
      </c>
      <c r="D84">
        <v>239</v>
      </c>
      <c r="E84">
        <v>268.33</v>
      </c>
      <c r="F84">
        <v>133</v>
      </c>
      <c r="H84">
        <f>'Web Graph Info.'!I91</f>
        <v>2929</v>
      </c>
      <c r="J84" s="11">
        <v>40387</v>
      </c>
      <c r="K84" s="2"/>
      <c r="L84">
        <v>20</v>
      </c>
      <c r="M84">
        <v>17</v>
      </c>
      <c r="N84">
        <v>31.66</v>
      </c>
      <c r="O84">
        <v>1</v>
      </c>
      <c r="Q84">
        <v>40</v>
      </c>
      <c r="S84" s="20">
        <f t="shared" si="7"/>
        <v>1.3656538067599864E-2</v>
      </c>
      <c r="V84">
        <f t="shared" si="6"/>
        <v>2889</v>
      </c>
      <c r="W84">
        <f t="shared" si="5"/>
        <v>0</v>
      </c>
      <c r="X84">
        <f t="shared" si="8"/>
        <v>132</v>
      </c>
      <c r="Y84">
        <f t="shared" si="9"/>
        <v>236.67</v>
      </c>
      <c r="Z84" s="6">
        <f t="shared" si="10"/>
        <v>222</v>
      </c>
    </row>
    <row r="85" spans="1:26">
      <c r="A85" s="11">
        <v>40388</v>
      </c>
      <c r="B85" s="2"/>
      <c r="C85">
        <v>21</v>
      </c>
      <c r="D85">
        <v>301</v>
      </c>
      <c r="E85">
        <v>295</v>
      </c>
      <c r="F85">
        <v>77</v>
      </c>
      <c r="H85">
        <f>'Web Graph Info.'!I92</f>
        <v>1545.67</v>
      </c>
      <c r="J85" s="11">
        <v>40388</v>
      </c>
      <c r="K85" s="2"/>
      <c r="L85">
        <v>11</v>
      </c>
      <c r="M85">
        <v>30</v>
      </c>
      <c r="N85">
        <v>39</v>
      </c>
      <c r="O85">
        <v>9</v>
      </c>
      <c r="P85">
        <v>136</v>
      </c>
      <c r="Q85">
        <v>17.66</v>
      </c>
      <c r="S85" s="20">
        <f t="shared" si="7"/>
        <v>1.142546597915467E-2</v>
      </c>
      <c r="V85">
        <f t="shared" si="6"/>
        <v>1528.01</v>
      </c>
      <c r="W85">
        <f t="shared" si="5"/>
        <v>-136</v>
      </c>
      <c r="X85">
        <f t="shared" si="8"/>
        <v>68</v>
      </c>
      <c r="Y85">
        <f t="shared" si="9"/>
        <v>256</v>
      </c>
      <c r="Z85" s="6">
        <f t="shared" si="10"/>
        <v>271</v>
      </c>
    </row>
    <row r="86" spans="1:26">
      <c r="A86" s="11">
        <v>40389</v>
      </c>
      <c r="B86" s="2"/>
      <c r="C86">
        <v>54</v>
      </c>
      <c r="D86">
        <v>182</v>
      </c>
      <c r="E86">
        <v>316</v>
      </c>
      <c r="F86">
        <v>53</v>
      </c>
      <c r="H86">
        <f>'Web Graph Info.'!I93</f>
        <v>1545.67</v>
      </c>
      <c r="J86" s="11">
        <v>40389</v>
      </c>
      <c r="K86" s="2"/>
      <c r="L86">
        <v>27</v>
      </c>
      <c r="M86">
        <v>51</v>
      </c>
      <c r="N86">
        <v>37</v>
      </c>
      <c r="O86">
        <v>9</v>
      </c>
      <c r="Q86">
        <v>17.66</v>
      </c>
      <c r="S86" s="20">
        <f t="shared" si="7"/>
        <v>1.142546597915467E-2</v>
      </c>
      <c r="V86">
        <f t="shared" si="6"/>
        <v>1528.01</v>
      </c>
      <c r="W86">
        <f t="shared" si="5"/>
        <v>0</v>
      </c>
      <c r="X86">
        <f t="shared" si="8"/>
        <v>44</v>
      </c>
      <c r="Y86">
        <f t="shared" si="9"/>
        <v>279</v>
      </c>
      <c r="Z86" s="6">
        <f t="shared" si="10"/>
        <v>131</v>
      </c>
    </row>
    <row r="87" spans="1:26">
      <c r="A87" s="11">
        <v>40390</v>
      </c>
      <c r="B87" s="2"/>
      <c r="C87">
        <v>22</v>
      </c>
      <c r="D87">
        <v>265</v>
      </c>
      <c r="E87">
        <v>118</v>
      </c>
      <c r="H87">
        <f>'Web Graph Info.'!I94</f>
        <v>1545.67</v>
      </c>
      <c r="J87" s="11">
        <v>40390</v>
      </c>
      <c r="K87" s="2"/>
      <c r="L87">
        <v>6</v>
      </c>
      <c r="M87">
        <v>146</v>
      </c>
      <c r="N87">
        <v>19</v>
      </c>
      <c r="Q87">
        <v>17.66</v>
      </c>
      <c r="S87" s="20">
        <f t="shared" si="7"/>
        <v>1.142546597915467E-2</v>
      </c>
      <c r="V87">
        <f t="shared" si="6"/>
        <v>1528.01</v>
      </c>
      <c r="W87">
        <f t="shared" si="5"/>
        <v>0</v>
      </c>
      <c r="X87">
        <f t="shared" si="8"/>
        <v>0</v>
      </c>
      <c r="Y87">
        <f t="shared" si="9"/>
        <v>99</v>
      </c>
      <c r="Z87" s="6">
        <f t="shared" si="10"/>
        <v>119</v>
      </c>
    </row>
    <row r="88" spans="1:26">
      <c r="A88" s="11">
        <v>40391</v>
      </c>
      <c r="B88" s="2"/>
      <c r="C88">
        <v>33</v>
      </c>
      <c r="D88">
        <v>265</v>
      </c>
      <c r="E88">
        <v>94</v>
      </c>
      <c r="H88">
        <f>'Web Graph Info.'!I95</f>
        <v>359.5</v>
      </c>
      <c r="J88" s="11">
        <v>40391</v>
      </c>
      <c r="K88" s="2"/>
      <c r="L88">
        <v>5</v>
      </c>
      <c r="M88">
        <v>146</v>
      </c>
      <c r="N88">
        <v>26</v>
      </c>
      <c r="Q88">
        <v>12</v>
      </c>
      <c r="S88" s="20">
        <f t="shared" si="7"/>
        <v>3.3379694019471488E-2</v>
      </c>
      <c r="V88">
        <f t="shared" si="6"/>
        <v>347.5</v>
      </c>
      <c r="W88">
        <f t="shared" si="5"/>
        <v>0</v>
      </c>
      <c r="X88">
        <f t="shared" si="8"/>
        <v>0</v>
      </c>
      <c r="Y88">
        <f t="shared" si="9"/>
        <v>68</v>
      </c>
      <c r="Z88" s="6">
        <f t="shared" si="10"/>
        <v>119</v>
      </c>
    </row>
    <row r="89" spans="1:26">
      <c r="A89" s="11">
        <v>40392</v>
      </c>
      <c r="B89" s="2"/>
      <c r="C89">
        <v>33</v>
      </c>
      <c r="D89">
        <v>265</v>
      </c>
      <c r="E89">
        <v>52</v>
      </c>
      <c r="H89">
        <f>'Web Graph Info.'!I96</f>
        <v>275</v>
      </c>
      <c r="J89" s="11">
        <v>40392</v>
      </c>
      <c r="K89" s="2"/>
      <c r="L89">
        <v>0</v>
      </c>
      <c r="M89">
        <v>146</v>
      </c>
      <c r="N89">
        <v>13.33</v>
      </c>
      <c r="Q89">
        <v>29</v>
      </c>
      <c r="S89" s="20">
        <f t="shared" si="7"/>
        <v>0.10545454545454545</v>
      </c>
      <c r="V89">
        <f t="shared" si="6"/>
        <v>246</v>
      </c>
      <c r="W89">
        <f t="shared" si="5"/>
        <v>0</v>
      </c>
      <c r="X89">
        <f t="shared" si="8"/>
        <v>0</v>
      </c>
      <c r="Y89">
        <f t="shared" si="9"/>
        <v>38.67</v>
      </c>
      <c r="Z89" s="6">
        <f t="shared" si="10"/>
        <v>119</v>
      </c>
    </row>
    <row r="90" spans="1:26">
      <c r="A90" s="11">
        <v>40393</v>
      </c>
      <c r="B90" s="2"/>
      <c r="C90">
        <v>33</v>
      </c>
      <c r="D90">
        <v>814</v>
      </c>
      <c r="E90">
        <v>52</v>
      </c>
      <c r="H90">
        <f>'Web Graph Info.'!I97</f>
        <v>564</v>
      </c>
      <c r="J90" s="11">
        <v>40393</v>
      </c>
      <c r="K90" s="2"/>
      <c r="L90">
        <v>0</v>
      </c>
      <c r="M90">
        <v>343</v>
      </c>
      <c r="N90">
        <v>13.33</v>
      </c>
      <c r="Q90">
        <v>49</v>
      </c>
      <c r="S90" s="20">
        <f t="shared" si="7"/>
        <v>8.6879432624113476E-2</v>
      </c>
      <c r="V90">
        <f t="shared" si="6"/>
        <v>515</v>
      </c>
      <c r="W90">
        <f t="shared" si="5"/>
        <v>0</v>
      </c>
      <c r="X90">
        <f t="shared" si="8"/>
        <v>0</v>
      </c>
      <c r="Y90">
        <f t="shared" si="9"/>
        <v>38.67</v>
      </c>
      <c r="Z90" s="6">
        <f t="shared" si="10"/>
        <v>471</v>
      </c>
    </row>
    <row r="91" spans="1:26">
      <c r="A91" s="11">
        <v>40394</v>
      </c>
      <c r="B91" s="2"/>
      <c r="C91">
        <v>217</v>
      </c>
      <c r="D91">
        <v>213</v>
      </c>
      <c r="E91">
        <v>52</v>
      </c>
      <c r="H91">
        <f>'Web Graph Info.'!I98</f>
        <v>657</v>
      </c>
      <c r="J91" s="11">
        <v>40394</v>
      </c>
      <c r="K91" s="2"/>
      <c r="L91">
        <v>107</v>
      </c>
      <c r="M91">
        <v>95</v>
      </c>
      <c r="N91">
        <v>13.33</v>
      </c>
      <c r="Q91">
        <v>99</v>
      </c>
      <c r="S91" s="20">
        <f t="shared" si="7"/>
        <v>0.15068493150684931</v>
      </c>
      <c r="V91">
        <f t="shared" si="6"/>
        <v>558</v>
      </c>
      <c r="W91">
        <f t="shared" si="5"/>
        <v>0</v>
      </c>
      <c r="X91">
        <f t="shared" si="8"/>
        <v>0</v>
      </c>
      <c r="Y91">
        <f t="shared" si="9"/>
        <v>38.67</v>
      </c>
      <c r="Z91" s="6">
        <f t="shared" si="10"/>
        <v>118</v>
      </c>
    </row>
    <row r="92" spans="1:26">
      <c r="A92" s="11">
        <v>40395</v>
      </c>
      <c r="B92" s="2"/>
      <c r="C92">
        <v>113</v>
      </c>
      <c r="D92">
        <v>274</v>
      </c>
      <c r="E92">
        <v>41</v>
      </c>
      <c r="H92">
        <f>'Web Graph Info.'!I99</f>
        <v>124.11</v>
      </c>
      <c r="J92" s="11">
        <v>40395</v>
      </c>
      <c r="K92" s="2"/>
      <c r="L92">
        <v>58</v>
      </c>
      <c r="M92">
        <v>114</v>
      </c>
      <c r="N92">
        <v>16</v>
      </c>
      <c r="S92" s="20">
        <f t="shared" si="7"/>
        <v>0</v>
      </c>
      <c r="V92">
        <f t="shared" si="6"/>
        <v>124.11</v>
      </c>
      <c r="W92">
        <f t="shared" si="5"/>
        <v>0</v>
      </c>
      <c r="X92">
        <f t="shared" si="8"/>
        <v>0</v>
      </c>
      <c r="Y92">
        <f t="shared" si="9"/>
        <v>25</v>
      </c>
      <c r="Z92" s="6">
        <f t="shared" si="10"/>
        <v>160</v>
      </c>
    </row>
    <row r="93" spans="1:26">
      <c r="A93" s="11">
        <v>40396</v>
      </c>
      <c r="B93" s="2"/>
      <c r="C93">
        <v>135</v>
      </c>
      <c r="D93">
        <v>155</v>
      </c>
      <c r="E93">
        <v>50</v>
      </c>
      <c r="H93">
        <f>'Web Graph Info.'!I100</f>
        <v>124.11</v>
      </c>
      <c r="J93" s="11">
        <v>40396</v>
      </c>
      <c r="K93" s="2"/>
      <c r="L93">
        <v>43</v>
      </c>
      <c r="M93">
        <v>76</v>
      </c>
      <c r="N93">
        <v>15</v>
      </c>
      <c r="S93" s="20">
        <f t="shared" si="7"/>
        <v>0</v>
      </c>
      <c r="V93">
        <f t="shared" si="6"/>
        <v>124.11</v>
      </c>
      <c r="W93">
        <f t="shared" ref="W93:W123" si="11">G93-P93</f>
        <v>0</v>
      </c>
      <c r="X93">
        <f t="shared" si="8"/>
        <v>0</v>
      </c>
      <c r="Y93">
        <f t="shared" si="9"/>
        <v>35</v>
      </c>
      <c r="Z93" s="6">
        <f t="shared" si="10"/>
        <v>79</v>
      </c>
    </row>
    <row r="94" spans="1:26">
      <c r="A94" s="11">
        <v>40397</v>
      </c>
      <c r="B94" s="2"/>
      <c r="C94">
        <v>109</v>
      </c>
      <c r="D94">
        <v>298</v>
      </c>
      <c r="E94">
        <v>87</v>
      </c>
      <c r="H94">
        <f>'Web Graph Info.'!I101</f>
        <v>124.11</v>
      </c>
      <c r="J94" s="11">
        <v>40397</v>
      </c>
      <c r="K94" s="2"/>
      <c r="L94">
        <v>38</v>
      </c>
      <c r="M94">
        <v>95</v>
      </c>
      <c r="N94">
        <v>28</v>
      </c>
      <c r="S94" s="20">
        <f t="shared" si="7"/>
        <v>0</v>
      </c>
      <c r="V94">
        <f t="shared" si="6"/>
        <v>124.11</v>
      </c>
      <c r="W94">
        <f t="shared" si="11"/>
        <v>0</v>
      </c>
      <c r="X94">
        <f t="shared" si="8"/>
        <v>0</v>
      </c>
      <c r="Y94">
        <f t="shared" si="9"/>
        <v>59</v>
      </c>
      <c r="Z94" s="6">
        <f t="shared" si="10"/>
        <v>203</v>
      </c>
    </row>
    <row r="95" spans="1:26">
      <c r="A95" s="11">
        <v>40398</v>
      </c>
      <c r="B95" s="2"/>
      <c r="C95">
        <v>58</v>
      </c>
      <c r="D95">
        <v>298</v>
      </c>
      <c r="E95">
        <v>192</v>
      </c>
      <c r="H95">
        <v>2659</v>
      </c>
      <c r="J95" s="11">
        <v>40398</v>
      </c>
      <c r="K95" s="2"/>
      <c r="L95">
        <v>0</v>
      </c>
      <c r="M95">
        <v>95</v>
      </c>
      <c r="N95">
        <v>37</v>
      </c>
      <c r="Q95">
        <v>83</v>
      </c>
      <c r="S95" s="20">
        <f t="shared" si="7"/>
        <v>3.121474238435502E-2</v>
      </c>
      <c r="V95">
        <f t="shared" si="6"/>
        <v>2576</v>
      </c>
      <c r="W95">
        <f t="shared" si="11"/>
        <v>0</v>
      </c>
      <c r="X95">
        <f t="shared" si="8"/>
        <v>0</v>
      </c>
      <c r="Y95">
        <f t="shared" si="9"/>
        <v>155</v>
      </c>
      <c r="Z95" s="6">
        <f t="shared" si="10"/>
        <v>203</v>
      </c>
    </row>
    <row r="96" spans="1:26">
      <c r="A96" s="11">
        <v>40399</v>
      </c>
      <c r="B96" s="2"/>
      <c r="C96">
        <v>58</v>
      </c>
      <c r="D96">
        <v>298</v>
      </c>
      <c r="E96">
        <v>75</v>
      </c>
      <c r="H96">
        <f>'Web Graph Info.'!I103</f>
        <v>2803</v>
      </c>
      <c r="J96" s="11">
        <v>40399</v>
      </c>
      <c r="K96" s="2"/>
      <c r="L96">
        <v>0</v>
      </c>
      <c r="M96">
        <v>95</v>
      </c>
      <c r="N96">
        <v>24.33</v>
      </c>
      <c r="Q96">
        <v>122</v>
      </c>
      <c r="S96" s="20">
        <f t="shared" si="7"/>
        <v>4.3524794862647161E-2</v>
      </c>
      <c r="V96">
        <f t="shared" si="6"/>
        <v>2681</v>
      </c>
      <c r="W96">
        <f t="shared" si="11"/>
        <v>0</v>
      </c>
      <c r="X96">
        <f t="shared" si="8"/>
        <v>0</v>
      </c>
      <c r="Y96">
        <f t="shared" si="9"/>
        <v>50.67</v>
      </c>
      <c r="Z96" s="6">
        <f t="shared" si="10"/>
        <v>203</v>
      </c>
    </row>
    <row r="97" spans="1:26">
      <c r="A97" s="11">
        <v>40400</v>
      </c>
      <c r="B97" s="2"/>
      <c r="C97">
        <v>58</v>
      </c>
      <c r="D97">
        <v>348</v>
      </c>
      <c r="E97">
        <v>75</v>
      </c>
      <c r="H97">
        <f>'Web Graph Info.'!I104</f>
        <v>2886</v>
      </c>
      <c r="J97" s="11">
        <v>40400</v>
      </c>
      <c r="K97" s="2"/>
      <c r="L97">
        <v>0</v>
      </c>
      <c r="M97">
        <v>125</v>
      </c>
      <c r="N97">
        <v>24.33</v>
      </c>
      <c r="Q97">
        <v>79</v>
      </c>
      <c r="S97" s="20">
        <f t="shared" si="7"/>
        <v>2.7373527373527374E-2</v>
      </c>
      <c r="V97">
        <f t="shared" si="6"/>
        <v>2807</v>
      </c>
      <c r="W97">
        <f t="shared" si="11"/>
        <v>0</v>
      </c>
      <c r="X97">
        <f t="shared" si="8"/>
        <v>0</v>
      </c>
      <c r="Y97">
        <f t="shared" si="9"/>
        <v>50.67</v>
      </c>
      <c r="Z97" s="6">
        <f t="shared" si="10"/>
        <v>223</v>
      </c>
    </row>
    <row r="98" spans="1:26">
      <c r="A98" s="11">
        <v>40401</v>
      </c>
      <c r="B98" s="2"/>
      <c r="C98">
        <v>146</v>
      </c>
      <c r="D98">
        <v>283</v>
      </c>
      <c r="E98">
        <v>75</v>
      </c>
      <c r="H98">
        <f>'Web Graph Info.'!I105</f>
        <v>2155</v>
      </c>
      <c r="J98" s="11">
        <v>40401</v>
      </c>
      <c r="K98" s="2"/>
      <c r="L98">
        <v>38</v>
      </c>
      <c r="M98">
        <v>99</v>
      </c>
      <c r="N98">
        <v>24.33</v>
      </c>
      <c r="Q98">
        <v>39</v>
      </c>
      <c r="S98" s="20">
        <f t="shared" si="7"/>
        <v>1.8097447795823667E-2</v>
      </c>
      <c r="V98">
        <f t="shared" si="6"/>
        <v>2116</v>
      </c>
      <c r="W98">
        <f t="shared" si="11"/>
        <v>0</v>
      </c>
      <c r="X98">
        <f t="shared" si="8"/>
        <v>0</v>
      </c>
      <c r="Y98">
        <f t="shared" si="9"/>
        <v>50.67</v>
      </c>
      <c r="Z98" s="6">
        <f t="shared" si="10"/>
        <v>184</v>
      </c>
    </row>
    <row r="99" spans="1:26">
      <c r="A99" s="11">
        <v>40402</v>
      </c>
      <c r="B99" s="2"/>
      <c r="C99">
        <v>45</v>
      </c>
      <c r="D99">
        <v>138</v>
      </c>
      <c r="E99">
        <v>43</v>
      </c>
      <c r="H99">
        <f>'Web Graph Info.'!I106</f>
        <v>1040.33</v>
      </c>
      <c r="J99" s="11">
        <v>40402</v>
      </c>
      <c r="K99" s="2"/>
      <c r="L99">
        <v>22</v>
      </c>
      <c r="M99">
        <v>33</v>
      </c>
      <c r="N99">
        <v>10</v>
      </c>
      <c r="Q99">
        <v>21.33</v>
      </c>
      <c r="S99" s="20">
        <f t="shared" si="7"/>
        <v>2.0503109590226179E-2</v>
      </c>
      <c r="V99">
        <f t="shared" si="6"/>
        <v>1018.9999999999999</v>
      </c>
      <c r="W99">
        <f t="shared" si="11"/>
        <v>0</v>
      </c>
      <c r="X99">
        <f t="shared" si="8"/>
        <v>0</v>
      </c>
      <c r="Y99">
        <f t="shared" si="9"/>
        <v>33</v>
      </c>
      <c r="Z99" s="6">
        <f t="shared" si="10"/>
        <v>105</v>
      </c>
    </row>
    <row r="100" spans="1:26">
      <c r="A100" s="11">
        <v>40403</v>
      </c>
      <c r="B100" s="2"/>
      <c r="C100">
        <v>85</v>
      </c>
      <c r="D100">
        <v>303</v>
      </c>
      <c r="E100">
        <v>56</v>
      </c>
      <c r="H100">
        <f>'Web Graph Info.'!I107</f>
        <v>1040.33</v>
      </c>
      <c r="J100" s="11">
        <v>40403</v>
      </c>
      <c r="K100" s="2"/>
      <c r="L100">
        <v>30</v>
      </c>
      <c r="M100">
        <v>84</v>
      </c>
      <c r="N100">
        <v>30</v>
      </c>
      <c r="Q100">
        <v>21.33</v>
      </c>
      <c r="S100" s="20">
        <f t="shared" si="7"/>
        <v>2.0503109590226179E-2</v>
      </c>
      <c r="V100">
        <f t="shared" si="6"/>
        <v>1018.9999999999999</v>
      </c>
      <c r="W100">
        <f t="shared" si="11"/>
        <v>0</v>
      </c>
      <c r="X100">
        <f t="shared" si="8"/>
        <v>0</v>
      </c>
      <c r="Y100">
        <f t="shared" si="9"/>
        <v>26</v>
      </c>
      <c r="Z100" s="6">
        <f t="shared" si="10"/>
        <v>219</v>
      </c>
    </row>
    <row r="101" spans="1:26">
      <c r="A101" s="11">
        <v>40404</v>
      </c>
      <c r="B101" s="2"/>
      <c r="C101">
        <v>43</v>
      </c>
      <c r="D101">
        <v>263</v>
      </c>
      <c r="E101">
        <v>67</v>
      </c>
      <c r="H101">
        <f>'Web Graph Info.'!I108</f>
        <v>1040.33</v>
      </c>
      <c r="J101" s="11">
        <v>40404</v>
      </c>
      <c r="K101" s="2"/>
      <c r="L101">
        <v>12</v>
      </c>
      <c r="M101">
        <v>39</v>
      </c>
      <c r="N101">
        <v>26</v>
      </c>
      <c r="P101">
        <v>166.5</v>
      </c>
      <c r="Q101">
        <v>21.33</v>
      </c>
      <c r="S101" s="20">
        <f t="shared" si="7"/>
        <v>2.0503109590226179E-2</v>
      </c>
      <c r="V101">
        <f t="shared" si="6"/>
        <v>1018.9999999999999</v>
      </c>
      <c r="W101">
        <f t="shared" si="11"/>
        <v>-166.5</v>
      </c>
      <c r="X101">
        <f t="shared" si="8"/>
        <v>0</v>
      </c>
      <c r="Y101">
        <f t="shared" si="9"/>
        <v>41</v>
      </c>
      <c r="Z101" s="6">
        <f t="shared" si="10"/>
        <v>224</v>
      </c>
    </row>
    <row r="102" spans="1:26">
      <c r="A102" s="11">
        <v>40405</v>
      </c>
      <c r="B102" s="2"/>
      <c r="C102">
        <v>52</v>
      </c>
      <c r="D102">
        <v>263</v>
      </c>
      <c r="E102">
        <v>40</v>
      </c>
      <c r="H102">
        <f>'Web Graph Info.'!I109</f>
        <v>1162</v>
      </c>
      <c r="J102" s="11">
        <v>40405</v>
      </c>
      <c r="K102" s="2"/>
      <c r="L102">
        <v>30</v>
      </c>
      <c r="M102">
        <v>39</v>
      </c>
      <c r="N102">
        <v>11</v>
      </c>
      <c r="P102">
        <v>166.5</v>
      </c>
      <c r="Q102">
        <v>8</v>
      </c>
      <c r="S102" s="20">
        <f t="shared" si="7"/>
        <v>6.8846815834767644E-3</v>
      </c>
      <c r="V102">
        <f t="shared" si="6"/>
        <v>1154</v>
      </c>
      <c r="W102">
        <f t="shared" si="11"/>
        <v>-166.5</v>
      </c>
      <c r="X102">
        <f t="shared" si="8"/>
        <v>0</v>
      </c>
      <c r="Y102">
        <f t="shared" si="9"/>
        <v>29</v>
      </c>
      <c r="Z102" s="6">
        <f t="shared" si="10"/>
        <v>224</v>
      </c>
    </row>
    <row r="103" spans="1:26">
      <c r="A103" s="11">
        <v>40406</v>
      </c>
      <c r="B103" s="2"/>
      <c r="C103">
        <v>52</v>
      </c>
      <c r="D103">
        <v>263</v>
      </c>
      <c r="E103">
        <v>49.33</v>
      </c>
      <c r="H103">
        <f>'Web Graph Info.'!I110</f>
        <v>1807</v>
      </c>
      <c r="J103" s="11">
        <v>40406</v>
      </c>
      <c r="K103" s="2"/>
      <c r="L103">
        <v>0</v>
      </c>
      <c r="M103">
        <v>39</v>
      </c>
      <c r="N103">
        <v>15.66</v>
      </c>
      <c r="P103">
        <v>166.5</v>
      </c>
      <c r="Q103">
        <v>81</v>
      </c>
      <c r="S103" s="20">
        <f t="shared" si="7"/>
        <v>4.4825677919203097E-2</v>
      </c>
      <c r="V103">
        <f t="shared" si="6"/>
        <v>1726</v>
      </c>
      <c r="W103">
        <f t="shared" si="11"/>
        <v>-166.5</v>
      </c>
      <c r="X103">
        <f t="shared" si="8"/>
        <v>0</v>
      </c>
      <c r="Y103">
        <f t="shared" si="9"/>
        <v>33.67</v>
      </c>
      <c r="Z103" s="6">
        <f t="shared" si="10"/>
        <v>224</v>
      </c>
    </row>
    <row r="104" spans="1:26">
      <c r="A104" s="11">
        <v>40407</v>
      </c>
      <c r="B104" s="2"/>
      <c r="C104">
        <v>52</v>
      </c>
      <c r="D104">
        <v>170</v>
      </c>
      <c r="E104">
        <v>49.33</v>
      </c>
      <c r="H104">
        <f>'Web Graph Info.'!I111</f>
        <v>1282</v>
      </c>
      <c r="J104" s="11">
        <v>40407</v>
      </c>
      <c r="K104" s="2"/>
      <c r="L104">
        <v>0</v>
      </c>
      <c r="M104">
        <v>30</v>
      </c>
      <c r="N104">
        <v>15.66</v>
      </c>
      <c r="P104">
        <v>166.5</v>
      </c>
      <c r="Q104">
        <v>100</v>
      </c>
      <c r="S104" s="20">
        <f t="shared" si="7"/>
        <v>7.8003120124804995E-2</v>
      </c>
      <c r="V104">
        <f t="shared" si="6"/>
        <v>1182</v>
      </c>
      <c r="W104">
        <f t="shared" si="11"/>
        <v>-166.5</v>
      </c>
      <c r="X104">
        <f t="shared" si="8"/>
        <v>0</v>
      </c>
      <c r="Y104">
        <f t="shared" si="9"/>
        <v>33.67</v>
      </c>
      <c r="Z104" s="6">
        <f t="shared" si="10"/>
        <v>140</v>
      </c>
    </row>
    <row r="105" spans="1:26">
      <c r="A105" s="11">
        <v>40408</v>
      </c>
      <c r="B105" s="2"/>
      <c r="C105">
        <v>52</v>
      </c>
      <c r="D105">
        <v>26</v>
      </c>
      <c r="E105">
        <v>49.33</v>
      </c>
      <c r="H105">
        <f>'Web Graph Info.'!I112</f>
        <v>1162</v>
      </c>
      <c r="J105" s="11">
        <v>40408</v>
      </c>
      <c r="K105" s="2"/>
      <c r="L105">
        <v>20</v>
      </c>
      <c r="M105">
        <v>3</v>
      </c>
      <c r="N105">
        <v>15.66</v>
      </c>
      <c r="P105">
        <v>380</v>
      </c>
      <c r="Q105">
        <v>132</v>
      </c>
      <c r="S105" s="20">
        <f t="shared" si="7"/>
        <v>0.11359724612736662</v>
      </c>
      <c r="V105">
        <f t="shared" si="6"/>
        <v>1030</v>
      </c>
      <c r="W105">
        <f t="shared" si="11"/>
        <v>-380</v>
      </c>
      <c r="X105">
        <f t="shared" si="8"/>
        <v>0</v>
      </c>
      <c r="Y105">
        <f t="shared" si="9"/>
        <v>33.67</v>
      </c>
      <c r="Z105" s="6">
        <f t="shared" si="10"/>
        <v>23</v>
      </c>
    </row>
    <row r="106" spans="1:26">
      <c r="A106" s="11">
        <v>40409</v>
      </c>
      <c r="B106" s="2"/>
      <c r="C106">
        <v>24</v>
      </c>
      <c r="D106">
        <v>77</v>
      </c>
      <c r="E106">
        <v>244</v>
      </c>
      <c r="H106">
        <f>'Web Graph Info.'!I113</f>
        <v>782.67</v>
      </c>
      <c r="J106" s="11">
        <v>40409</v>
      </c>
      <c r="K106" s="2"/>
      <c r="L106">
        <v>8</v>
      </c>
      <c r="M106">
        <v>21</v>
      </c>
      <c r="N106">
        <v>42</v>
      </c>
      <c r="P106">
        <v>162</v>
      </c>
      <c r="Q106">
        <v>86.67</v>
      </c>
      <c r="S106" s="20">
        <f t="shared" si="7"/>
        <v>0.1107363256544904</v>
      </c>
      <c r="V106">
        <f t="shared" si="6"/>
        <v>696</v>
      </c>
      <c r="W106">
        <f t="shared" si="11"/>
        <v>-162</v>
      </c>
      <c r="X106">
        <f t="shared" si="8"/>
        <v>0</v>
      </c>
      <c r="Y106">
        <f t="shared" si="9"/>
        <v>202</v>
      </c>
      <c r="Z106" s="6">
        <f t="shared" si="10"/>
        <v>56</v>
      </c>
    </row>
    <row r="107" spans="1:26">
      <c r="A107" s="11">
        <v>40410</v>
      </c>
      <c r="B107" s="2"/>
      <c r="C107">
        <v>39</v>
      </c>
      <c r="D107">
        <v>225</v>
      </c>
      <c r="E107">
        <v>461</v>
      </c>
      <c r="H107">
        <f>'Web Graph Info.'!I114</f>
        <v>782.67</v>
      </c>
      <c r="J107" s="11">
        <v>40410</v>
      </c>
      <c r="K107" s="2"/>
      <c r="L107">
        <v>6</v>
      </c>
      <c r="M107">
        <v>58</v>
      </c>
      <c r="N107">
        <v>37</v>
      </c>
      <c r="P107">
        <v>312</v>
      </c>
      <c r="Q107">
        <v>86.67</v>
      </c>
      <c r="S107" s="20">
        <f t="shared" si="7"/>
        <v>0.1107363256544904</v>
      </c>
      <c r="V107">
        <f t="shared" si="6"/>
        <v>696</v>
      </c>
      <c r="W107">
        <f t="shared" si="11"/>
        <v>-312</v>
      </c>
      <c r="X107">
        <f t="shared" si="8"/>
        <v>0</v>
      </c>
      <c r="Y107">
        <f t="shared" si="9"/>
        <v>424</v>
      </c>
      <c r="Z107" s="6">
        <f t="shared" si="10"/>
        <v>167</v>
      </c>
    </row>
    <row r="108" spans="1:26">
      <c r="A108" s="11">
        <v>40411</v>
      </c>
      <c r="B108" s="2"/>
      <c r="C108">
        <v>32</v>
      </c>
      <c r="D108">
        <v>249</v>
      </c>
      <c r="E108">
        <v>149</v>
      </c>
      <c r="H108">
        <f>'Web Graph Info.'!I115</f>
        <v>782.67</v>
      </c>
      <c r="J108" s="11">
        <v>40411</v>
      </c>
      <c r="K108" s="2"/>
      <c r="L108">
        <v>8</v>
      </c>
      <c r="M108">
        <v>58</v>
      </c>
      <c r="N108">
        <v>6</v>
      </c>
      <c r="Q108">
        <v>86.67</v>
      </c>
      <c r="S108" s="20">
        <f t="shared" si="7"/>
        <v>0.1107363256544904</v>
      </c>
      <c r="V108">
        <f t="shared" si="6"/>
        <v>696</v>
      </c>
      <c r="W108">
        <f t="shared" si="11"/>
        <v>0</v>
      </c>
      <c r="X108">
        <f t="shared" si="8"/>
        <v>0</v>
      </c>
      <c r="Y108">
        <f t="shared" si="9"/>
        <v>143</v>
      </c>
      <c r="Z108" s="6">
        <f t="shared" si="10"/>
        <v>191</v>
      </c>
    </row>
    <row r="109" spans="1:26">
      <c r="A109" s="11">
        <v>40412</v>
      </c>
      <c r="B109" s="2"/>
      <c r="C109">
        <v>27</v>
      </c>
      <c r="D109">
        <v>249</v>
      </c>
      <c r="E109">
        <v>279</v>
      </c>
      <c r="H109">
        <f>'Web Graph Info.'!I116</f>
        <v>478</v>
      </c>
      <c r="J109" s="11">
        <v>40412</v>
      </c>
      <c r="K109" s="2"/>
      <c r="L109">
        <v>6</v>
      </c>
      <c r="M109">
        <v>106</v>
      </c>
      <c r="N109">
        <v>22</v>
      </c>
      <c r="Q109">
        <v>72</v>
      </c>
      <c r="S109" s="20">
        <f t="shared" si="7"/>
        <v>0.15062761506276151</v>
      </c>
      <c r="V109">
        <f t="shared" si="6"/>
        <v>406</v>
      </c>
      <c r="W109">
        <f t="shared" si="11"/>
        <v>0</v>
      </c>
      <c r="X109">
        <f t="shared" si="8"/>
        <v>0</v>
      </c>
      <c r="Y109">
        <f t="shared" si="9"/>
        <v>257</v>
      </c>
      <c r="Z109" s="6">
        <f t="shared" si="10"/>
        <v>143</v>
      </c>
    </row>
    <row r="110" spans="1:26">
      <c r="A110" s="11">
        <v>40413</v>
      </c>
      <c r="B110" s="2"/>
      <c r="C110">
        <v>27</v>
      </c>
      <c r="D110">
        <v>249</v>
      </c>
      <c r="E110">
        <v>279</v>
      </c>
      <c r="H110">
        <f>'Web Graph Info.'!I117</f>
        <v>1527</v>
      </c>
      <c r="J110" s="11">
        <v>40413</v>
      </c>
      <c r="K110" s="2"/>
      <c r="L110">
        <v>6</v>
      </c>
      <c r="M110">
        <v>106</v>
      </c>
      <c r="N110">
        <v>22</v>
      </c>
      <c r="Q110">
        <v>186</v>
      </c>
      <c r="S110" s="20">
        <f t="shared" si="7"/>
        <v>0.12180746561886051</v>
      </c>
      <c r="V110">
        <f t="shared" si="6"/>
        <v>1341</v>
      </c>
      <c r="W110">
        <f t="shared" si="11"/>
        <v>0</v>
      </c>
      <c r="X110">
        <f t="shared" si="8"/>
        <v>0</v>
      </c>
      <c r="Y110">
        <f t="shared" si="9"/>
        <v>257</v>
      </c>
      <c r="Z110" s="6">
        <f t="shared" si="10"/>
        <v>143</v>
      </c>
    </row>
    <row r="111" spans="1:26">
      <c r="A111" s="11">
        <v>40414</v>
      </c>
      <c r="B111" s="2"/>
      <c r="C111">
        <v>27</v>
      </c>
      <c r="D111">
        <v>558</v>
      </c>
      <c r="E111">
        <v>279</v>
      </c>
      <c r="H111">
        <f>'Web Graph Info.'!I118</f>
        <v>882</v>
      </c>
      <c r="J111" s="11">
        <v>40414</v>
      </c>
      <c r="K111" s="2"/>
      <c r="L111">
        <v>6</v>
      </c>
      <c r="M111">
        <v>106</v>
      </c>
      <c r="N111">
        <v>22</v>
      </c>
      <c r="Q111">
        <v>132</v>
      </c>
      <c r="S111" s="20">
        <f t="shared" si="7"/>
        <v>0.14965986394557823</v>
      </c>
      <c r="V111">
        <f t="shared" si="6"/>
        <v>750</v>
      </c>
      <c r="W111">
        <f t="shared" si="11"/>
        <v>0</v>
      </c>
      <c r="X111">
        <f t="shared" si="8"/>
        <v>0</v>
      </c>
      <c r="Y111">
        <f t="shared" si="9"/>
        <v>257</v>
      </c>
      <c r="Z111" s="6">
        <f t="shared" si="10"/>
        <v>452</v>
      </c>
    </row>
    <row r="112" spans="1:26">
      <c r="A112" s="11">
        <v>40415</v>
      </c>
      <c r="B112" s="2"/>
      <c r="C112">
        <v>341</v>
      </c>
      <c r="D112">
        <v>121</v>
      </c>
      <c r="E112">
        <v>279</v>
      </c>
      <c r="H112">
        <f>'Web Graph Info.'!I119</f>
        <v>1172</v>
      </c>
      <c r="J112" s="11">
        <v>40415</v>
      </c>
      <c r="K112" s="2"/>
      <c r="L112">
        <v>67</v>
      </c>
      <c r="M112">
        <v>10</v>
      </c>
      <c r="N112">
        <v>22</v>
      </c>
      <c r="Q112">
        <v>91</v>
      </c>
      <c r="S112" s="20">
        <f t="shared" si="7"/>
        <v>7.7645051194539252E-2</v>
      </c>
      <c r="V112">
        <f t="shared" si="6"/>
        <v>1081</v>
      </c>
      <c r="W112">
        <f t="shared" si="11"/>
        <v>0</v>
      </c>
      <c r="X112">
        <f t="shared" si="8"/>
        <v>0</v>
      </c>
      <c r="Y112">
        <f t="shared" si="9"/>
        <v>257</v>
      </c>
      <c r="Z112" s="6">
        <f t="shared" si="10"/>
        <v>111</v>
      </c>
    </row>
    <row r="113" spans="1:26">
      <c r="A113" s="11">
        <v>40416</v>
      </c>
      <c r="B113" s="2"/>
      <c r="C113">
        <v>138</v>
      </c>
      <c r="D113">
        <v>131</v>
      </c>
      <c r="E113">
        <v>315</v>
      </c>
      <c r="H113">
        <f>'Web Graph Info.'!I120</f>
        <v>535.16</v>
      </c>
      <c r="J113" s="11">
        <v>40416</v>
      </c>
      <c r="K113" s="2"/>
      <c r="L113">
        <v>16</v>
      </c>
      <c r="M113">
        <v>7</v>
      </c>
      <c r="N113">
        <v>18</v>
      </c>
      <c r="Q113">
        <v>62</v>
      </c>
      <c r="S113" s="20">
        <f t="shared" si="7"/>
        <v>0.11585320278047688</v>
      </c>
      <c r="V113">
        <f t="shared" si="6"/>
        <v>473.15999999999997</v>
      </c>
      <c r="W113">
        <f t="shared" si="11"/>
        <v>0</v>
      </c>
      <c r="X113">
        <f t="shared" si="8"/>
        <v>0</v>
      </c>
      <c r="Y113">
        <f t="shared" si="9"/>
        <v>297</v>
      </c>
      <c r="Z113" s="6">
        <f t="shared" si="10"/>
        <v>124</v>
      </c>
    </row>
    <row r="114" spans="1:26">
      <c r="A114" s="11">
        <v>40417</v>
      </c>
      <c r="B114" s="2"/>
      <c r="C114">
        <v>89</v>
      </c>
      <c r="D114">
        <v>107</v>
      </c>
      <c r="E114">
        <v>393</v>
      </c>
      <c r="H114">
        <f>'Web Graph Info.'!I121</f>
        <v>535.16</v>
      </c>
      <c r="J114" s="11">
        <v>40417</v>
      </c>
      <c r="K114" s="2"/>
      <c r="L114">
        <v>6</v>
      </c>
      <c r="M114">
        <v>4</v>
      </c>
      <c r="N114">
        <v>8</v>
      </c>
      <c r="Q114">
        <v>62</v>
      </c>
      <c r="S114" s="20">
        <f t="shared" si="7"/>
        <v>0.11585320278047688</v>
      </c>
      <c r="V114">
        <f t="shared" si="6"/>
        <v>473.15999999999997</v>
      </c>
      <c r="W114">
        <f t="shared" si="11"/>
        <v>0</v>
      </c>
      <c r="X114">
        <f t="shared" si="8"/>
        <v>0</v>
      </c>
      <c r="Y114">
        <f t="shared" si="9"/>
        <v>385</v>
      </c>
      <c r="Z114" s="6">
        <f t="shared" si="10"/>
        <v>103</v>
      </c>
    </row>
    <row r="115" spans="1:26">
      <c r="A115" s="11">
        <v>40418</v>
      </c>
      <c r="B115" s="2"/>
      <c r="C115">
        <v>215</v>
      </c>
      <c r="D115">
        <v>101</v>
      </c>
      <c r="E115">
        <v>283</v>
      </c>
      <c r="H115">
        <f>'Web Graph Info.'!I122</f>
        <v>535.16</v>
      </c>
      <c r="J115" s="11">
        <v>40418</v>
      </c>
      <c r="K115" s="2"/>
      <c r="L115">
        <v>5</v>
      </c>
      <c r="M115">
        <v>9</v>
      </c>
      <c r="N115">
        <v>8</v>
      </c>
      <c r="Q115">
        <v>62</v>
      </c>
      <c r="S115" s="20">
        <f t="shared" si="7"/>
        <v>0.11585320278047688</v>
      </c>
      <c r="V115">
        <f t="shared" si="6"/>
        <v>473.15999999999997</v>
      </c>
      <c r="W115">
        <f t="shared" si="11"/>
        <v>0</v>
      </c>
      <c r="X115">
        <f t="shared" si="8"/>
        <v>0</v>
      </c>
      <c r="Y115">
        <f t="shared" si="9"/>
        <v>275</v>
      </c>
      <c r="Z115" s="6">
        <f t="shared" si="10"/>
        <v>92</v>
      </c>
    </row>
    <row r="116" spans="1:26">
      <c r="A116" s="11">
        <v>40419</v>
      </c>
      <c r="B116" s="2"/>
      <c r="C116">
        <v>0</v>
      </c>
      <c r="D116">
        <v>589</v>
      </c>
      <c r="E116">
        <v>165</v>
      </c>
      <c r="H116">
        <f>'Web Graph Info.'!I123</f>
        <v>175</v>
      </c>
      <c r="J116" s="11">
        <v>40419</v>
      </c>
      <c r="K116" s="2"/>
      <c r="L116">
        <v>0</v>
      </c>
      <c r="M116">
        <v>15</v>
      </c>
      <c r="N116">
        <v>4</v>
      </c>
      <c r="Q116">
        <v>30</v>
      </c>
      <c r="S116" s="20">
        <f t="shared" si="7"/>
        <v>0.17142857142857143</v>
      </c>
      <c r="V116">
        <f t="shared" si="6"/>
        <v>145</v>
      </c>
      <c r="W116">
        <f t="shared" si="11"/>
        <v>0</v>
      </c>
      <c r="X116">
        <f t="shared" si="8"/>
        <v>0</v>
      </c>
      <c r="Y116">
        <f t="shared" si="9"/>
        <v>161</v>
      </c>
      <c r="Z116" s="6">
        <f t="shared" si="10"/>
        <v>574</v>
      </c>
    </row>
    <row r="117" spans="1:26">
      <c r="A117" s="11">
        <v>40420</v>
      </c>
      <c r="B117" s="2"/>
      <c r="C117">
        <v>0</v>
      </c>
      <c r="D117">
        <v>589</v>
      </c>
      <c r="E117">
        <v>317.5</v>
      </c>
      <c r="H117">
        <f>'Web Graph Info.'!I124</f>
        <v>76</v>
      </c>
      <c r="J117" s="11">
        <v>40420</v>
      </c>
      <c r="K117" s="2"/>
      <c r="L117">
        <v>0</v>
      </c>
      <c r="M117">
        <v>15</v>
      </c>
      <c r="N117">
        <v>38.5</v>
      </c>
      <c r="Q117">
        <v>9</v>
      </c>
      <c r="S117" s="20">
        <f t="shared" si="7"/>
        <v>0.11842105263157894</v>
      </c>
      <c r="V117">
        <f t="shared" si="6"/>
        <v>67</v>
      </c>
      <c r="W117">
        <f t="shared" si="11"/>
        <v>0</v>
      </c>
      <c r="X117">
        <f t="shared" si="8"/>
        <v>0</v>
      </c>
      <c r="Y117">
        <f t="shared" si="9"/>
        <v>279</v>
      </c>
      <c r="Z117" s="6">
        <f t="shared" si="10"/>
        <v>574</v>
      </c>
    </row>
    <row r="118" spans="1:26">
      <c r="A118" s="11">
        <v>40421</v>
      </c>
      <c r="B118" s="2"/>
      <c r="C118">
        <v>0</v>
      </c>
      <c r="D118">
        <v>589</v>
      </c>
      <c r="E118">
        <v>317.5</v>
      </c>
      <c r="H118">
        <f>'Web Graph Info.'!I125</f>
        <v>112</v>
      </c>
      <c r="J118" s="11">
        <v>40421</v>
      </c>
      <c r="K118" s="2"/>
      <c r="L118">
        <v>0</v>
      </c>
      <c r="M118">
        <v>15</v>
      </c>
      <c r="N118">
        <v>38.5</v>
      </c>
      <c r="S118" s="20">
        <f t="shared" si="7"/>
        <v>0</v>
      </c>
      <c r="V118">
        <f t="shared" si="6"/>
        <v>112</v>
      </c>
      <c r="W118">
        <f t="shared" si="11"/>
        <v>0</v>
      </c>
      <c r="X118">
        <f t="shared" si="8"/>
        <v>0</v>
      </c>
      <c r="Y118">
        <f t="shared" si="9"/>
        <v>279</v>
      </c>
      <c r="Z118" s="6">
        <f t="shared" si="10"/>
        <v>574</v>
      </c>
    </row>
    <row r="119" spans="1:26">
      <c r="A119" s="11">
        <v>40422</v>
      </c>
      <c r="B119" s="2"/>
      <c r="C119">
        <v>0</v>
      </c>
      <c r="D119">
        <v>180</v>
      </c>
      <c r="E119">
        <v>317.5</v>
      </c>
      <c r="H119">
        <f>'Web Graph Info.'!I126</f>
        <v>431</v>
      </c>
      <c r="J119" s="11">
        <v>40422</v>
      </c>
      <c r="K119" s="2"/>
      <c r="L119">
        <v>0</v>
      </c>
      <c r="M119">
        <v>15</v>
      </c>
      <c r="N119">
        <v>38.5</v>
      </c>
      <c r="Q119">
        <v>20</v>
      </c>
      <c r="S119" s="20">
        <f t="shared" si="7"/>
        <v>4.6403712296983757E-2</v>
      </c>
      <c r="V119">
        <f t="shared" si="6"/>
        <v>411</v>
      </c>
      <c r="W119">
        <f t="shared" si="11"/>
        <v>0</v>
      </c>
      <c r="X119">
        <f t="shared" si="8"/>
        <v>0</v>
      </c>
      <c r="Y119">
        <f t="shared" si="9"/>
        <v>279</v>
      </c>
      <c r="Z119" s="6">
        <f t="shared" si="10"/>
        <v>165</v>
      </c>
    </row>
    <row r="120" spans="1:26">
      <c r="A120" s="11">
        <v>40423</v>
      </c>
      <c r="B120" s="2"/>
      <c r="C120">
        <v>0</v>
      </c>
      <c r="D120">
        <v>180</v>
      </c>
      <c r="E120">
        <v>317.5</v>
      </c>
      <c r="H120">
        <f>'Web Graph Info.'!I127</f>
        <v>739</v>
      </c>
      <c r="J120" s="11">
        <v>40423</v>
      </c>
      <c r="K120" s="2"/>
      <c r="L120">
        <v>0</v>
      </c>
      <c r="M120">
        <v>15</v>
      </c>
      <c r="N120">
        <v>38.5</v>
      </c>
      <c r="Q120">
        <v>18.5</v>
      </c>
      <c r="S120" s="20">
        <f t="shared" si="7"/>
        <v>2.503382949932341E-2</v>
      </c>
      <c r="V120">
        <f t="shared" si="6"/>
        <v>720.5</v>
      </c>
      <c r="W120">
        <f t="shared" si="11"/>
        <v>0</v>
      </c>
      <c r="X120">
        <f t="shared" si="8"/>
        <v>0</v>
      </c>
      <c r="Y120">
        <f t="shared" si="9"/>
        <v>279</v>
      </c>
      <c r="Z120" s="6">
        <f t="shared" si="10"/>
        <v>165</v>
      </c>
    </row>
    <row r="121" spans="1:26">
      <c r="A121" s="11">
        <v>40424</v>
      </c>
      <c r="B121" s="2"/>
      <c r="C121">
        <v>0</v>
      </c>
      <c r="D121">
        <v>129</v>
      </c>
      <c r="E121">
        <v>51</v>
      </c>
      <c r="H121">
        <f>'Web Graph Info.'!I128</f>
        <v>739</v>
      </c>
      <c r="J121" s="11">
        <v>40424</v>
      </c>
      <c r="K121" s="2"/>
      <c r="L121">
        <v>0</v>
      </c>
      <c r="M121">
        <v>23</v>
      </c>
      <c r="N121">
        <v>14</v>
      </c>
      <c r="Q121">
        <v>18.5</v>
      </c>
      <c r="S121" s="20">
        <f t="shared" si="7"/>
        <v>2.503382949932341E-2</v>
      </c>
      <c r="V121">
        <f t="shared" si="6"/>
        <v>720.5</v>
      </c>
      <c r="W121">
        <f t="shared" si="11"/>
        <v>0</v>
      </c>
      <c r="X121">
        <f t="shared" si="8"/>
        <v>0</v>
      </c>
      <c r="Y121">
        <f t="shared" si="9"/>
        <v>37</v>
      </c>
      <c r="Z121" s="6">
        <f t="shared" si="10"/>
        <v>106</v>
      </c>
    </row>
    <row r="122" spans="1:26">
      <c r="A122" s="11">
        <v>40425</v>
      </c>
      <c r="B122" s="2"/>
      <c r="C122">
        <v>0</v>
      </c>
      <c r="D122">
        <v>195</v>
      </c>
      <c r="E122">
        <v>65</v>
      </c>
      <c r="H122">
        <f>'Web Graph Info.'!I129</f>
        <v>739</v>
      </c>
      <c r="J122" s="11">
        <v>40425</v>
      </c>
      <c r="K122" s="2"/>
      <c r="L122">
        <v>0</v>
      </c>
      <c r="M122">
        <v>23</v>
      </c>
      <c r="N122">
        <v>20</v>
      </c>
      <c r="Q122">
        <v>18.5</v>
      </c>
      <c r="S122" s="20">
        <f t="shared" si="7"/>
        <v>2.503382949932341E-2</v>
      </c>
      <c r="V122">
        <f t="shared" si="6"/>
        <v>720.5</v>
      </c>
      <c r="W122">
        <f t="shared" si="11"/>
        <v>0</v>
      </c>
      <c r="X122">
        <f t="shared" si="8"/>
        <v>0</v>
      </c>
      <c r="Y122">
        <f t="shared" si="9"/>
        <v>45</v>
      </c>
      <c r="Z122" s="6">
        <f t="shared" si="10"/>
        <v>172</v>
      </c>
    </row>
    <row r="123" spans="1:26">
      <c r="A123" s="11">
        <v>40426</v>
      </c>
      <c r="B123" s="2"/>
      <c r="E123">
        <v>73</v>
      </c>
      <c r="H123">
        <f>'Web Graph Info.'!I130</f>
        <v>739</v>
      </c>
      <c r="J123" s="11">
        <v>40426</v>
      </c>
      <c r="K123" s="2"/>
      <c r="N123">
        <v>12</v>
      </c>
      <c r="Q123">
        <v>18.5</v>
      </c>
      <c r="S123" s="20">
        <f t="shared" si="7"/>
        <v>2.503382949932341E-2</v>
      </c>
      <c r="V123">
        <f t="shared" si="6"/>
        <v>720.5</v>
      </c>
      <c r="W123">
        <f t="shared" si="11"/>
        <v>0</v>
      </c>
      <c r="X123">
        <f t="shared" si="8"/>
        <v>0</v>
      </c>
      <c r="Y123">
        <f t="shared" si="9"/>
        <v>61</v>
      </c>
      <c r="Z123" s="6">
        <f t="shared" si="10"/>
        <v>0</v>
      </c>
    </row>
    <row r="124" spans="1:26">
      <c r="A124" s="11">
        <v>40427</v>
      </c>
      <c r="B124" s="2"/>
      <c r="H124">
        <f>'Web Graph Info.'!I131</f>
        <v>157</v>
      </c>
      <c r="J124" s="11">
        <v>40427</v>
      </c>
      <c r="Q124">
        <v>18</v>
      </c>
      <c r="S124" s="20">
        <f t="shared" si="7"/>
        <v>0.11464968152866242</v>
      </c>
      <c r="V124">
        <f t="shared" si="6"/>
        <v>139</v>
      </c>
    </row>
    <row r="125" spans="1:26">
      <c r="A125" s="11">
        <v>40428</v>
      </c>
      <c r="B125" s="2"/>
      <c r="H125">
        <f>'Web Graph Info.'!I132</f>
        <v>89</v>
      </c>
      <c r="J125" s="11">
        <v>40428</v>
      </c>
      <c r="Q125">
        <v>6</v>
      </c>
      <c r="S125" s="20">
        <f t="shared" si="7"/>
        <v>6.741573033707865E-2</v>
      </c>
      <c r="V125">
        <f t="shared" si="6"/>
        <v>83</v>
      </c>
    </row>
    <row r="126" spans="1:26">
      <c r="A126" s="11">
        <v>40429</v>
      </c>
      <c r="B126" s="2"/>
      <c r="H126">
        <f>'Web Graph Info.'!I133</f>
        <v>112</v>
      </c>
      <c r="J126" s="11">
        <v>40429</v>
      </c>
      <c r="Q126">
        <v>4</v>
      </c>
      <c r="S126" s="20">
        <f t="shared" si="7"/>
        <v>3.5714285714285712E-2</v>
      </c>
      <c r="V126">
        <f t="shared" si="6"/>
        <v>108</v>
      </c>
    </row>
    <row r="127" spans="1:26">
      <c r="A127" s="11">
        <v>40430</v>
      </c>
      <c r="B127" s="2"/>
      <c r="H127">
        <f>'Web Graph Info.'!I134</f>
        <v>132</v>
      </c>
      <c r="J127" s="11">
        <v>40430</v>
      </c>
      <c r="Q127">
        <v>10</v>
      </c>
      <c r="S127" s="20">
        <f t="shared" si="7"/>
        <v>7.575757575757576E-2</v>
      </c>
      <c r="V127">
        <f t="shared" si="6"/>
        <v>122</v>
      </c>
    </row>
    <row r="128" spans="1:26">
      <c r="A128" s="11">
        <v>40431</v>
      </c>
      <c r="B128" s="2"/>
      <c r="H128">
        <f>'Web Graph Info.'!I135</f>
        <v>132</v>
      </c>
      <c r="J128" s="11">
        <v>40431</v>
      </c>
      <c r="Q128">
        <v>10</v>
      </c>
      <c r="S128" s="20">
        <f t="shared" si="7"/>
        <v>7.575757575757576E-2</v>
      </c>
      <c r="V128">
        <f t="shared" si="6"/>
        <v>122</v>
      </c>
    </row>
    <row r="129" spans="1:22">
      <c r="A129" s="11">
        <v>40432</v>
      </c>
      <c r="H129">
        <f>'Web Graph Info.'!I136</f>
        <v>132</v>
      </c>
      <c r="J129" s="11">
        <v>40432</v>
      </c>
      <c r="Q129">
        <v>10</v>
      </c>
      <c r="S129" s="20">
        <f t="shared" si="7"/>
        <v>7.575757575757576E-2</v>
      </c>
      <c r="V129">
        <f t="shared" si="6"/>
        <v>122</v>
      </c>
    </row>
    <row r="130" spans="1:22">
      <c r="A130" s="11">
        <v>40433</v>
      </c>
      <c r="B130" s="2"/>
      <c r="H130">
        <f>'Web Graph Info.'!I137</f>
        <v>62</v>
      </c>
      <c r="J130" s="11">
        <v>40433</v>
      </c>
      <c r="Q130">
        <v>7</v>
      </c>
      <c r="S130" s="20">
        <f t="shared" si="7"/>
        <v>0.11290322580645161</v>
      </c>
      <c r="V130">
        <f t="shared" si="6"/>
        <v>55</v>
      </c>
    </row>
    <row r="131" spans="1:22">
      <c r="A131" s="11">
        <v>40434</v>
      </c>
      <c r="B131" s="2"/>
      <c r="H131">
        <f>'Web Graph Info.'!I138</f>
        <v>32</v>
      </c>
      <c r="J131" s="11">
        <v>40434</v>
      </c>
      <c r="Q131">
        <v>1</v>
      </c>
      <c r="S131" s="20">
        <f t="shared" si="7"/>
        <v>3.125E-2</v>
      </c>
      <c r="V131">
        <f t="shared" si="6"/>
        <v>31</v>
      </c>
    </row>
    <row r="132" spans="1:22">
      <c r="A132" s="11">
        <v>40435</v>
      </c>
      <c r="B132" s="2"/>
      <c r="H132">
        <f>'Web Graph Info.'!I139</f>
        <v>20</v>
      </c>
      <c r="J132" s="11">
        <v>40435</v>
      </c>
      <c r="Q132">
        <v>3</v>
      </c>
      <c r="S132" s="20">
        <f t="shared" si="7"/>
        <v>0.15</v>
      </c>
      <c r="V132">
        <f t="shared" si="6"/>
        <v>17</v>
      </c>
    </row>
    <row r="133" spans="1:22">
      <c r="A133" s="11">
        <v>40436</v>
      </c>
      <c r="B133" s="2"/>
      <c r="H133">
        <f>'Web Graph Info.'!I140</f>
        <v>31</v>
      </c>
      <c r="J133" s="11">
        <v>40436</v>
      </c>
      <c r="Q133">
        <v>1</v>
      </c>
      <c r="S133" s="20">
        <f t="shared" si="7"/>
        <v>3.2258064516129031E-2</v>
      </c>
      <c r="V133">
        <f t="shared" si="6"/>
        <v>30</v>
      </c>
    </row>
    <row r="134" spans="1:22">
      <c r="A134" s="11">
        <v>40437</v>
      </c>
      <c r="B134" s="2"/>
      <c r="H134">
        <f>'Web Graph Info.'!I141</f>
        <v>0</v>
      </c>
      <c r="J134" s="11">
        <v>40437</v>
      </c>
      <c r="S134" s="20" t="e">
        <f t="shared" si="7"/>
        <v>#DIV/0!</v>
      </c>
      <c r="V134">
        <f t="shared" si="6"/>
        <v>0</v>
      </c>
    </row>
    <row r="135" spans="1:22">
      <c r="A135" s="11">
        <v>40438</v>
      </c>
      <c r="B135" s="2"/>
      <c r="H135">
        <f>'Web Graph Info.'!I142</f>
        <v>0</v>
      </c>
      <c r="J135" s="11">
        <v>40438</v>
      </c>
      <c r="S135" s="20" t="e">
        <f t="shared" si="7"/>
        <v>#DIV/0!</v>
      </c>
      <c r="V135">
        <f t="shared" si="6"/>
        <v>0</v>
      </c>
    </row>
    <row r="136" spans="1:22">
      <c r="A136" s="11">
        <v>40439</v>
      </c>
      <c r="B136" s="2"/>
      <c r="H136">
        <f>'Web Graph Info.'!I143</f>
        <v>0</v>
      </c>
      <c r="J136" s="11">
        <v>40439</v>
      </c>
      <c r="S136" s="20" t="e">
        <f t="shared" si="7"/>
        <v>#DIV/0!</v>
      </c>
      <c r="V136">
        <f t="shared" si="6"/>
        <v>0</v>
      </c>
    </row>
    <row r="137" spans="1:22">
      <c r="A137" s="11">
        <v>40440</v>
      </c>
      <c r="B137" s="2"/>
      <c r="H137">
        <f>'Web Graph Info.'!I144</f>
        <v>0</v>
      </c>
      <c r="J137" s="11">
        <v>40440</v>
      </c>
      <c r="S137" s="20" t="e">
        <f t="shared" si="7"/>
        <v>#DIV/0!</v>
      </c>
      <c r="V137">
        <f t="shared" ref="V137:V142" si="12">H137-Q137</f>
        <v>0</v>
      </c>
    </row>
    <row r="138" spans="1:22">
      <c r="A138" s="11">
        <v>40441</v>
      </c>
      <c r="B138" s="2"/>
      <c r="H138">
        <f>'Web Graph Info.'!I145</f>
        <v>0</v>
      </c>
      <c r="J138" s="11">
        <v>40441</v>
      </c>
      <c r="S138" s="20" t="e">
        <f t="shared" ref="S138:S142" si="13">Q138/H138</f>
        <v>#DIV/0!</v>
      </c>
      <c r="V138">
        <f t="shared" si="12"/>
        <v>0</v>
      </c>
    </row>
    <row r="139" spans="1:22">
      <c r="A139" s="11">
        <v>40442</v>
      </c>
      <c r="B139" s="2"/>
      <c r="H139">
        <f>'Web Graph Info.'!I146</f>
        <v>0</v>
      </c>
      <c r="J139" s="11">
        <v>40442</v>
      </c>
      <c r="S139" s="20" t="e">
        <f t="shared" si="13"/>
        <v>#DIV/0!</v>
      </c>
      <c r="V139">
        <f t="shared" si="12"/>
        <v>0</v>
      </c>
    </row>
    <row r="140" spans="1:22">
      <c r="A140" s="11">
        <v>40443</v>
      </c>
      <c r="B140" s="2"/>
      <c r="H140">
        <f>'Web Graph Info.'!I147</f>
        <v>0</v>
      </c>
      <c r="J140" s="11">
        <v>40443</v>
      </c>
      <c r="S140" s="20" t="e">
        <f t="shared" si="13"/>
        <v>#DIV/0!</v>
      </c>
      <c r="V140">
        <f t="shared" si="12"/>
        <v>0</v>
      </c>
    </row>
    <row r="141" spans="1:22">
      <c r="A141" s="11">
        <v>40444</v>
      </c>
      <c r="B141" s="2"/>
      <c r="H141">
        <f>'Web Graph Info.'!I148</f>
        <v>0</v>
      </c>
      <c r="J141" s="11">
        <v>40444</v>
      </c>
      <c r="S141" s="20" t="e">
        <f t="shared" si="13"/>
        <v>#DIV/0!</v>
      </c>
      <c r="V141">
        <f t="shared" si="12"/>
        <v>0</v>
      </c>
    </row>
    <row r="142" spans="1:22">
      <c r="A142" s="11">
        <v>40445</v>
      </c>
      <c r="B142" s="2"/>
      <c r="H142">
        <f>'Web Graph Info.'!I149</f>
        <v>0</v>
      </c>
      <c r="J142" s="11">
        <v>40445</v>
      </c>
      <c r="S142" s="20" t="e">
        <f t="shared" si="13"/>
        <v>#DIV/0!</v>
      </c>
      <c r="V142">
        <f t="shared" si="12"/>
        <v>0</v>
      </c>
    </row>
    <row r="143" spans="1:22">
      <c r="A143" s="11"/>
      <c r="B143" s="2"/>
    </row>
    <row r="144" spans="1:22">
      <c r="A144" s="11"/>
      <c r="B144" s="2"/>
    </row>
    <row r="145" spans="1:14">
      <c r="A145" s="15" t="s">
        <v>36</v>
      </c>
      <c r="B145" s="2"/>
      <c r="D145" s="10">
        <f>SUM(D9:D128)</f>
        <v>80732</v>
      </c>
      <c r="E145" s="10">
        <f>SUM(E9:E128)</f>
        <v>57001.870000000024</v>
      </c>
      <c r="F145" s="10" t="s">
        <v>30</v>
      </c>
      <c r="G145" s="10"/>
      <c r="H145" s="10"/>
      <c r="I145" s="10"/>
      <c r="J145" s="10" t="s">
        <v>30</v>
      </c>
      <c r="K145" s="10" t="s">
        <v>30</v>
      </c>
      <c r="L145" s="10">
        <f>SUM(L9:L128)</f>
        <v>1004</v>
      </c>
      <c r="M145" s="10">
        <f>SUM(M9:M128)</f>
        <v>8149.96</v>
      </c>
      <c r="N145" s="10">
        <f>SUM(N9:N128)</f>
        <v>2089.84</v>
      </c>
    </row>
    <row r="146" spans="1:14">
      <c r="A146" s="11"/>
      <c r="B146" s="2"/>
    </row>
    <row r="147" spans="1:14">
      <c r="A147" s="11"/>
      <c r="B147" s="2"/>
    </row>
    <row r="148" spans="1:14">
      <c r="A148" s="11"/>
      <c r="B148" s="2"/>
    </row>
    <row r="149" spans="1:14">
      <c r="A149" s="11"/>
      <c r="B149" s="2"/>
    </row>
    <row r="150" spans="1:14">
      <c r="A150" s="11"/>
      <c r="B150" s="2"/>
    </row>
    <row r="151" spans="1:14">
      <c r="A151" s="11"/>
      <c r="B151" s="2"/>
    </row>
    <row r="152" spans="1:14">
      <c r="A152" s="11"/>
      <c r="B152" s="2"/>
    </row>
    <row r="153" spans="1:14">
      <c r="A153" s="11"/>
      <c r="B153" s="2"/>
    </row>
    <row r="154" spans="1:14">
      <c r="A154" s="11"/>
      <c r="B154" s="2"/>
    </row>
    <row r="155" spans="1:14">
      <c r="A155" s="11"/>
      <c r="B155" s="2"/>
    </row>
    <row r="156" spans="1:14">
      <c r="A156" s="11"/>
      <c r="B156" s="2"/>
    </row>
    <row r="157" spans="1:14">
      <c r="A157" s="11"/>
      <c r="B157" s="2"/>
    </row>
    <row r="158" spans="1:14">
      <c r="A158" s="11"/>
      <c r="B158" s="2"/>
    </row>
    <row r="159" spans="1:14">
      <c r="A159" s="11"/>
      <c r="B159" s="2"/>
    </row>
    <row r="160" spans="1:14">
      <c r="A160" s="11"/>
      <c r="B160" s="2"/>
    </row>
    <row r="161" spans="1:2">
      <c r="A161" s="11"/>
      <c r="B161" s="2"/>
    </row>
    <row r="162" spans="1:2">
      <c r="A162" s="11"/>
      <c r="B162" s="2"/>
    </row>
    <row r="163" spans="1:2">
      <c r="A163" s="11"/>
      <c r="B163" s="2"/>
    </row>
    <row r="164" spans="1:2">
      <c r="A164" s="11"/>
      <c r="B164" s="2"/>
    </row>
    <row r="165" spans="1:2">
      <c r="A165" s="11"/>
      <c r="B165" s="2"/>
    </row>
    <row r="166" spans="1:2">
      <c r="A166" s="11"/>
      <c r="B166" s="2"/>
    </row>
    <row r="167" spans="1:2">
      <c r="A167" s="11"/>
      <c r="B167" s="2"/>
    </row>
    <row r="168" spans="1:2">
      <c r="A168" s="11"/>
      <c r="B168" s="2"/>
    </row>
    <row r="169" spans="1:2">
      <c r="A169" s="11"/>
      <c r="B169" s="2"/>
    </row>
    <row r="170" spans="1:2">
      <c r="A170" s="11"/>
      <c r="B170" s="2"/>
    </row>
    <row r="171" spans="1:2">
      <c r="A171" s="11"/>
      <c r="B171" s="2"/>
    </row>
    <row r="172" spans="1:2">
      <c r="A172" s="11"/>
      <c r="B172" s="2"/>
    </row>
    <row r="173" spans="1:2">
      <c r="A173" s="11"/>
      <c r="B173" s="2"/>
    </row>
    <row r="174" spans="1:2">
      <c r="A174" s="11"/>
      <c r="B174" s="2"/>
    </row>
    <row r="175" spans="1:2">
      <c r="A175" s="11"/>
      <c r="B175" s="2"/>
    </row>
    <row r="176" spans="1:2">
      <c r="A176" s="11"/>
      <c r="B176" s="2"/>
    </row>
  </sheetData>
  <mergeCells count="7">
    <mergeCell ref="C7:D7"/>
    <mergeCell ref="L7:M7"/>
    <mergeCell ref="AF7:AF8"/>
    <mergeCell ref="AH7:AH8"/>
    <mergeCell ref="AA7:AC7"/>
    <mergeCell ref="AD7:AE7"/>
    <mergeCell ref="S7:T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X165"/>
  <sheetViews>
    <sheetView zoomScale="70" zoomScaleNormal="70" workbookViewId="0">
      <pane ySplit="8" topLeftCell="A111" activePane="bottomLeft" state="frozen"/>
      <selection pane="bottomLeft" activeCell="B142" sqref="B142:S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166</v>
      </c>
      <c r="B1" s="68"/>
      <c r="C1" s="68"/>
      <c r="E1" s="10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167</v>
      </c>
      <c r="B3" s="73"/>
      <c r="C3" s="73"/>
      <c r="E3" s="71" t="s">
        <v>168</v>
      </c>
      <c r="F3" s="71"/>
      <c r="H3" s="1"/>
      <c r="I3"/>
      <c r="N3" s="1"/>
      <c r="O3"/>
      <c r="Q3" s="1"/>
      <c r="R3"/>
      <c r="S3" s="1"/>
      <c r="T3"/>
    </row>
    <row r="4" spans="1:22">
      <c r="A4" s="73" t="s">
        <v>159</v>
      </c>
      <c r="B4" s="73"/>
      <c r="C4" s="73"/>
      <c r="D4" s="73"/>
      <c r="E4" t="s">
        <v>169</v>
      </c>
      <c r="H4" s="1"/>
      <c r="I4"/>
      <c r="N4" s="1"/>
      <c r="O4"/>
      <c r="Q4" s="1"/>
      <c r="R4"/>
      <c r="S4" s="1"/>
      <c r="T4"/>
    </row>
    <row r="5" spans="1:22">
      <c r="A5" s="73" t="s">
        <v>170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3">
        <f t="shared" ref="T9:T72" si="0">SUM(B9:S9)</f>
        <v>0</v>
      </c>
      <c r="U9" s="4">
        <v>0</v>
      </c>
      <c r="V9" s="63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0</v>
      </c>
      <c r="U22" s="4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</v>
      </c>
      <c r="U23" s="4">
        <v>0</v>
      </c>
      <c r="V23" s="63">
        <f t="shared" si="1"/>
        <v>0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</v>
      </c>
      <c r="U24" s="4">
        <v>0</v>
      </c>
      <c r="V24" s="63">
        <f t="shared" si="1"/>
        <v>0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</v>
      </c>
      <c r="U25" s="4">
        <v>0</v>
      </c>
      <c r="V25" s="63">
        <f t="shared" si="1"/>
        <v>0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</v>
      </c>
      <c r="U26" s="4">
        <v>0</v>
      </c>
      <c r="V26" s="63">
        <f t="shared" si="1"/>
        <v>0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3">
        <f t="shared" si="0"/>
        <v>0</v>
      </c>
      <c r="U27" s="4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 s="4">
        <v>0</v>
      </c>
      <c r="V28" s="63">
        <f t="shared" si="1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 s="4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 t="shared" si="1"/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3">
        <f t="shared" si="0"/>
        <v>0</v>
      </c>
      <c r="U31" s="4">
        <v>0</v>
      </c>
      <c r="V31" s="63">
        <f t="shared" si="1"/>
        <v>0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3">
        <f t="shared" si="0"/>
        <v>0</v>
      </c>
      <c r="U32" s="4">
        <v>0</v>
      </c>
      <c r="V32" s="63">
        <f t="shared" si="1"/>
        <v>0</v>
      </c>
    </row>
    <row r="33" spans="1:24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3">
        <f t="shared" si="0"/>
        <v>0</v>
      </c>
      <c r="U33" s="4">
        <v>0</v>
      </c>
      <c r="V33" s="63">
        <f t="shared" si="1"/>
        <v>0</v>
      </c>
    </row>
    <row r="34" spans="1:24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3">
        <f t="shared" si="0"/>
        <v>0</v>
      </c>
      <c r="U34" s="4">
        <v>0</v>
      </c>
      <c r="V34" s="63">
        <f t="shared" si="1"/>
        <v>0</v>
      </c>
    </row>
    <row r="35" spans="1:24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3">
        <f t="shared" si="0"/>
        <v>0</v>
      </c>
      <c r="U35" s="4">
        <v>0</v>
      </c>
      <c r="V35" s="63">
        <f t="shared" si="1"/>
        <v>0</v>
      </c>
    </row>
    <row r="36" spans="1:24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2</v>
      </c>
      <c r="P36" s="4">
        <v>0</v>
      </c>
      <c r="Q36" s="12">
        <v>0</v>
      </c>
      <c r="R36" s="4">
        <v>0</v>
      </c>
      <c r="S36" s="12">
        <v>0</v>
      </c>
      <c r="T36" s="63">
        <f t="shared" si="0"/>
        <v>2</v>
      </c>
      <c r="U36" s="4">
        <v>0</v>
      </c>
      <c r="V36" s="63">
        <f t="shared" si="1"/>
        <v>2</v>
      </c>
    </row>
    <row r="37" spans="1:24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63">
        <f t="shared" si="0"/>
        <v>0</v>
      </c>
      <c r="U37" s="4">
        <v>0</v>
      </c>
      <c r="V37" s="63">
        <f t="shared" si="1"/>
        <v>0</v>
      </c>
    </row>
    <row r="38" spans="1:24">
      <c r="A38" s="11">
        <v>40697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1">
        <v>0</v>
      </c>
      <c r="O38" s="4">
        <v>0.33</v>
      </c>
      <c r="P38" s="4">
        <v>0</v>
      </c>
      <c r="Q38" s="1">
        <v>0</v>
      </c>
      <c r="R38" s="4">
        <v>0</v>
      </c>
      <c r="S38" s="1">
        <v>0</v>
      </c>
      <c r="T38" s="63">
        <f t="shared" si="0"/>
        <v>0.33</v>
      </c>
      <c r="U38" s="4">
        <v>0</v>
      </c>
      <c r="V38" s="63">
        <f t="shared" si="1"/>
        <v>0.33</v>
      </c>
    </row>
    <row r="39" spans="1:24">
      <c r="A39" s="11">
        <v>40698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1">
        <v>0</v>
      </c>
      <c r="O39" s="4">
        <v>0.33</v>
      </c>
      <c r="P39" s="4">
        <v>0</v>
      </c>
      <c r="Q39" s="1">
        <v>0</v>
      </c>
      <c r="R39" s="4">
        <v>0</v>
      </c>
      <c r="S39" s="1">
        <v>0</v>
      </c>
      <c r="T39" s="63">
        <f t="shared" si="0"/>
        <v>0.33</v>
      </c>
      <c r="U39" s="4">
        <v>0</v>
      </c>
      <c r="V39" s="63">
        <f t="shared" si="1"/>
        <v>0.33</v>
      </c>
    </row>
    <row r="40" spans="1:24">
      <c r="A40" s="11">
        <v>40699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1">
        <v>0</v>
      </c>
      <c r="O40" s="4">
        <v>0.33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0.33</v>
      </c>
      <c r="U40" s="4">
        <v>0</v>
      </c>
      <c r="V40" s="63">
        <f t="shared" si="1"/>
        <v>0.33</v>
      </c>
    </row>
    <row r="41" spans="1:24">
      <c r="A41" s="11">
        <v>40700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0</v>
      </c>
      <c r="R41" s="4">
        <v>0</v>
      </c>
      <c r="S41" s="4">
        <v>0</v>
      </c>
      <c r="T41" s="63">
        <f t="shared" si="0"/>
        <v>1</v>
      </c>
      <c r="U41" s="4">
        <v>0</v>
      </c>
      <c r="V41" s="63">
        <f t="shared" si="1"/>
        <v>1</v>
      </c>
    </row>
    <row r="42" spans="1:24">
      <c r="A42" s="11">
        <v>40701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3">
        <f t="shared" si="0"/>
        <v>0</v>
      </c>
      <c r="U42" s="4">
        <v>0</v>
      </c>
      <c r="V42" s="63">
        <f t="shared" si="1"/>
        <v>0</v>
      </c>
    </row>
    <row r="43" spans="1:24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1</v>
      </c>
      <c r="P43" s="4">
        <v>0</v>
      </c>
      <c r="Q43" s="1">
        <v>0</v>
      </c>
      <c r="R43" s="4">
        <v>0</v>
      </c>
      <c r="S43" s="1">
        <v>0</v>
      </c>
      <c r="T43" s="63">
        <f t="shared" si="0"/>
        <v>1</v>
      </c>
      <c r="U43" s="4">
        <v>0</v>
      </c>
      <c r="V43" s="63">
        <f t="shared" si="1"/>
        <v>1</v>
      </c>
    </row>
    <row r="44" spans="1:24">
      <c r="A44" s="11">
        <v>40703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63">
        <f t="shared" si="0"/>
        <v>1</v>
      </c>
      <c r="U44" s="4">
        <v>0</v>
      </c>
      <c r="V44" s="63">
        <f t="shared" si="1"/>
        <v>1</v>
      </c>
    </row>
    <row r="45" spans="1:24">
      <c r="A45" s="11">
        <v>40704</v>
      </c>
      <c r="B45">
        <v>0</v>
      </c>
      <c r="C45">
        <v>0.33</v>
      </c>
      <c r="D45">
        <v>0</v>
      </c>
      <c r="E45">
        <v>0</v>
      </c>
      <c r="F45">
        <v>0</v>
      </c>
      <c r="G45">
        <v>0</v>
      </c>
      <c r="H45" s="1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1">
        <v>0</v>
      </c>
      <c r="O45" s="4">
        <v>0</v>
      </c>
      <c r="P45" s="4">
        <v>0</v>
      </c>
      <c r="Q45" s="1">
        <v>0</v>
      </c>
      <c r="R45" s="4">
        <v>0</v>
      </c>
      <c r="S45" s="1">
        <v>0</v>
      </c>
      <c r="T45" s="63">
        <f t="shared" si="0"/>
        <v>0.33</v>
      </c>
      <c r="U45" s="4">
        <v>0</v>
      </c>
      <c r="V45" s="63">
        <f t="shared" si="1"/>
        <v>0.33</v>
      </c>
    </row>
    <row r="46" spans="1:24">
      <c r="A46" s="11">
        <v>40705</v>
      </c>
      <c r="B46">
        <v>0</v>
      </c>
      <c r="C46">
        <v>0.33</v>
      </c>
      <c r="D46">
        <v>0</v>
      </c>
      <c r="E46">
        <v>0</v>
      </c>
      <c r="F46">
        <v>0</v>
      </c>
      <c r="G46">
        <v>0</v>
      </c>
      <c r="H46" s="1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1">
        <v>0</v>
      </c>
      <c r="O46" s="4">
        <v>0</v>
      </c>
      <c r="P46" s="4">
        <v>0</v>
      </c>
      <c r="Q46" s="1">
        <v>0</v>
      </c>
      <c r="R46" s="4">
        <v>0</v>
      </c>
      <c r="S46" s="1">
        <v>0</v>
      </c>
      <c r="T46" s="63">
        <f t="shared" si="0"/>
        <v>0.33</v>
      </c>
      <c r="U46" s="4">
        <v>0</v>
      </c>
      <c r="V46" s="63">
        <f t="shared" si="1"/>
        <v>0.33</v>
      </c>
    </row>
    <row r="47" spans="1:24">
      <c r="A47" s="11">
        <v>40706</v>
      </c>
      <c r="B47">
        <v>0</v>
      </c>
      <c r="C47">
        <v>0.33</v>
      </c>
      <c r="D47">
        <v>0</v>
      </c>
      <c r="E47">
        <v>0</v>
      </c>
      <c r="F47">
        <v>0</v>
      </c>
      <c r="G47">
        <v>0</v>
      </c>
      <c r="H47" s="1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1">
        <v>0</v>
      </c>
      <c r="O47" s="4">
        <v>0</v>
      </c>
      <c r="P47" s="4">
        <v>0</v>
      </c>
      <c r="Q47" s="1">
        <v>0</v>
      </c>
      <c r="R47" s="4">
        <v>0</v>
      </c>
      <c r="S47" s="1">
        <v>0</v>
      </c>
      <c r="T47" s="63">
        <f t="shared" si="0"/>
        <v>0.33</v>
      </c>
      <c r="U47" s="4">
        <v>0</v>
      </c>
      <c r="V47" s="63">
        <f t="shared" si="1"/>
        <v>0.33</v>
      </c>
    </row>
    <row r="48" spans="1:24">
      <c r="A48" s="11">
        <v>40707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4">
        <v>0</v>
      </c>
      <c r="T48" s="63">
        <f t="shared" si="0"/>
        <v>1</v>
      </c>
      <c r="U48" s="4">
        <v>0</v>
      </c>
      <c r="V48" s="63">
        <f t="shared" si="1"/>
        <v>1</v>
      </c>
      <c r="W48" s="4"/>
      <c r="X48" s="4"/>
    </row>
    <row r="49" spans="1:22">
      <c r="A49" s="11">
        <v>40708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 s="63">
        <f t="shared" si="0"/>
        <v>1</v>
      </c>
      <c r="U49" s="4">
        <v>0</v>
      </c>
      <c r="V49" s="63">
        <f t="shared" si="1"/>
        <v>1</v>
      </c>
    </row>
    <row r="50" spans="1:22">
      <c r="A50" s="11">
        <v>40709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1">
        <v>0</v>
      </c>
      <c r="O50" s="4">
        <v>0</v>
      </c>
      <c r="P50" s="4">
        <v>0</v>
      </c>
      <c r="Q50" s="1">
        <v>0</v>
      </c>
      <c r="R50" s="4">
        <v>0</v>
      </c>
      <c r="S50" s="1">
        <v>0</v>
      </c>
      <c r="T50" s="63">
        <v>0</v>
      </c>
      <c r="U50" s="4">
        <v>0</v>
      </c>
      <c r="V50" s="63">
        <f t="shared" si="1"/>
        <v>0</v>
      </c>
    </row>
    <row r="51" spans="1:22">
      <c r="A51" s="11">
        <v>40710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63">
        <f t="shared" si="0"/>
        <v>0</v>
      </c>
      <c r="U51" s="4">
        <v>0</v>
      </c>
      <c r="V51" s="63">
        <f t="shared" si="1"/>
        <v>0</v>
      </c>
    </row>
    <row r="52" spans="1:22">
      <c r="A52" s="11">
        <v>40711</v>
      </c>
      <c r="B52">
        <v>0.67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0.33</v>
      </c>
      <c r="P52">
        <v>0</v>
      </c>
      <c r="Q52">
        <v>0</v>
      </c>
      <c r="R52">
        <v>0</v>
      </c>
      <c r="S52">
        <v>0</v>
      </c>
      <c r="T52" s="63">
        <f t="shared" si="0"/>
        <v>1</v>
      </c>
      <c r="U52" s="4">
        <v>0.33</v>
      </c>
      <c r="V52" s="63">
        <f t="shared" si="1"/>
        <v>1.33</v>
      </c>
    </row>
    <row r="53" spans="1:22">
      <c r="A53" s="11">
        <v>40712</v>
      </c>
      <c r="B53">
        <v>0.67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0.33</v>
      </c>
      <c r="P53">
        <v>0</v>
      </c>
      <c r="Q53">
        <v>0</v>
      </c>
      <c r="R53">
        <v>0</v>
      </c>
      <c r="S53">
        <v>0</v>
      </c>
      <c r="T53" s="63">
        <f t="shared" si="0"/>
        <v>1</v>
      </c>
      <c r="U53" s="4">
        <v>0.33</v>
      </c>
      <c r="V53" s="63">
        <f t="shared" si="1"/>
        <v>1.33</v>
      </c>
    </row>
    <row r="54" spans="1:22">
      <c r="A54" s="11">
        <v>40713</v>
      </c>
      <c r="B54">
        <v>0.67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0.33</v>
      </c>
      <c r="P54">
        <v>0</v>
      </c>
      <c r="Q54">
        <v>0</v>
      </c>
      <c r="R54">
        <v>0</v>
      </c>
      <c r="S54">
        <v>0</v>
      </c>
      <c r="T54" s="63">
        <f t="shared" si="0"/>
        <v>1</v>
      </c>
      <c r="U54" s="4">
        <v>0.33</v>
      </c>
      <c r="V54" s="63">
        <f t="shared" si="1"/>
        <v>1.33</v>
      </c>
    </row>
    <row r="55" spans="1:22">
      <c r="A55" s="11">
        <v>40714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 s="63">
        <f t="shared" si="0"/>
        <v>1</v>
      </c>
      <c r="U55" s="4">
        <v>0</v>
      </c>
      <c r="V55" s="63">
        <f t="shared" si="1"/>
        <v>1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0</v>
      </c>
      <c r="U56" s="4">
        <v>0</v>
      </c>
      <c r="V56" s="63">
        <f t="shared" si="1"/>
        <v>0</v>
      </c>
    </row>
    <row r="57" spans="1:22">
      <c r="A57" s="11">
        <v>40716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f t="shared" si="0"/>
        <v>0</v>
      </c>
      <c r="U57" s="4">
        <v>0</v>
      </c>
      <c r="V57" s="63">
        <f t="shared" si="1"/>
        <v>0</v>
      </c>
    </row>
    <row r="58" spans="1:22">
      <c r="A58" s="11">
        <v>40717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3">
        <f t="shared" si="0"/>
        <v>1</v>
      </c>
      <c r="U58" s="4">
        <v>0</v>
      </c>
      <c r="V58" s="63">
        <f t="shared" si="1"/>
        <v>1</v>
      </c>
    </row>
    <row r="59" spans="1:22">
      <c r="A59" s="11">
        <v>40718</v>
      </c>
      <c r="B59">
        <v>0.67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3">
        <f t="shared" si="0"/>
        <v>0.67</v>
      </c>
      <c r="U59" s="4">
        <v>0</v>
      </c>
      <c r="V59" s="63">
        <f t="shared" si="1"/>
        <v>0.67</v>
      </c>
    </row>
    <row r="60" spans="1:22">
      <c r="A60" s="11">
        <v>40719</v>
      </c>
      <c r="B60">
        <v>0.67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3">
        <f t="shared" si="0"/>
        <v>0.67</v>
      </c>
      <c r="U60" s="4">
        <v>0</v>
      </c>
      <c r="V60" s="63">
        <f t="shared" si="1"/>
        <v>0.67</v>
      </c>
    </row>
    <row r="61" spans="1:22">
      <c r="A61" s="11">
        <v>40720</v>
      </c>
      <c r="B61">
        <v>0.67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3">
        <f t="shared" si="0"/>
        <v>0.67</v>
      </c>
      <c r="U61" s="4">
        <v>0</v>
      </c>
      <c r="V61" s="63">
        <f t="shared" si="1"/>
        <v>0.67</v>
      </c>
    </row>
    <row r="62" spans="1:22">
      <c r="A62" s="11">
        <v>40721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3">
        <f t="shared" si="0"/>
        <v>0</v>
      </c>
      <c r="U62" s="4">
        <v>1</v>
      </c>
      <c r="V62" s="63">
        <f t="shared" si="1"/>
        <v>1</v>
      </c>
    </row>
    <row r="63" spans="1:22">
      <c r="A63" s="11">
        <v>40722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63">
        <f t="shared" si="0"/>
        <v>0</v>
      </c>
      <c r="U63" s="4">
        <v>0</v>
      </c>
      <c r="V63" s="63">
        <f t="shared" si="1"/>
        <v>0</v>
      </c>
    </row>
    <row r="64" spans="1:22">
      <c r="A64" s="11">
        <v>40723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3">
        <f t="shared" si="0"/>
        <v>0</v>
      </c>
      <c r="U64" s="4">
        <v>0</v>
      </c>
      <c r="V64" s="63">
        <f t="shared" si="1"/>
        <v>0</v>
      </c>
    </row>
    <row r="65" spans="1:22">
      <c r="A65" s="11">
        <v>40724</v>
      </c>
      <c r="B65">
        <v>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3">
        <f t="shared" si="0"/>
        <v>10</v>
      </c>
      <c r="U65" s="4">
        <v>1</v>
      </c>
      <c r="V65" s="63">
        <f t="shared" si="1"/>
        <v>11</v>
      </c>
    </row>
    <row r="66" spans="1:22">
      <c r="A66" s="11">
        <v>40725</v>
      </c>
      <c r="B66">
        <v>3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3">
        <f t="shared" si="0"/>
        <v>5</v>
      </c>
      <c r="U66" s="4">
        <v>1.25</v>
      </c>
      <c r="V66" s="63">
        <f t="shared" si="1"/>
        <v>6.25</v>
      </c>
    </row>
    <row r="67" spans="1:22">
      <c r="A67" s="11">
        <v>40726</v>
      </c>
      <c r="B67">
        <v>3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3">
        <f t="shared" si="0"/>
        <v>5</v>
      </c>
      <c r="U67" s="4">
        <v>1.25</v>
      </c>
      <c r="V67" s="63">
        <f t="shared" si="1"/>
        <v>6.25</v>
      </c>
    </row>
    <row r="68" spans="1:22">
      <c r="A68" s="11">
        <v>40727</v>
      </c>
      <c r="B68">
        <v>3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3">
        <f t="shared" si="0"/>
        <v>5</v>
      </c>
      <c r="U68" s="4">
        <v>1.25</v>
      </c>
      <c r="V68" s="63">
        <f t="shared" si="1"/>
        <v>6.25</v>
      </c>
    </row>
    <row r="69" spans="1:22">
      <c r="A69" s="11">
        <v>40728</v>
      </c>
      <c r="B69">
        <v>3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3">
        <f t="shared" si="0"/>
        <v>5</v>
      </c>
      <c r="U69" s="4">
        <v>1.25</v>
      </c>
      <c r="V69" s="63">
        <f t="shared" si="1"/>
        <v>6.25</v>
      </c>
    </row>
    <row r="70" spans="1:22">
      <c r="A70" s="11">
        <v>40729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 s="63">
        <f t="shared" si="0"/>
        <v>2</v>
      </c>
      <c r="U70" s="4">
        <v>4</v>
      </c>
      <c r="V70" s="63">
        <f t="shared" si="1"/>
        <v>6</v>
      </c>
    </row>
    <row r="71" spans="1:22">
      <c r="A71" s="11">
        <v>40730</v>
      </c>
      <c r="B71">
        <v>3</v>
      </c>
      <c r="C71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3">
        <f t="shared" si="0"/>
        <v>15</v>
      </c>
      <c r="U71" s="4">
        <v>1</v>
      </c>
      <c r="V71" s="63">
        <f t="shared" si="1"/>
        <v>16</v>
      </c>
    </row>
    <row r="72" spans="1:22">
      <c r="A72" s="11">
        <v>40731</v>
      </c>
      <c r="B72">
        <v>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3">
        <f t="shared" si="0"/>
        <v>5</v>
      </c>
      <c r="U72" s="4">
        <v>2</v>
      </c>
      <c r="V72" s="63">
        <f t="shared" si="1"/>
        <v>7</v>
      </c>
    </row>
    <row r="73" spans="1:22">
      <c r="A73" s="11">
        <v>40732</v>
      </c>
      <c r="B73">
        <v>6</v>
      </c>
      <c r="C73">
        <v>0.66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63">
        <f t="shared" ref="T73:T136" si="2">SUM(B73:S73)</f>
        <v>6.66</v>
      </c>
      <c r="U73" s="4">
        <v>2.66</v>
      </c>
      <c r="V73" s="63">
        <f t="shared" si="1"/>
        <v>9.32</v>
      </c>
    </row>
    <row r="74" spans="1:22">
      <c r="A74" s="11">
        <v>40733</v>
      </c>
      <c r="B74">
        <v>6</v>
      </c>
      <c r="C74">
        <v>0.66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3">
        <f t="shared" si="2"/>
        <v>6.66</v>
      </c>
      <c r="U74" s="4">
        <v>2.66</v>
      </c>
      <c r="V74" s="63">
        <f t="shared" ref="V74:V137" si="3">SUM(T74:U74)</f>
        <v>9.32</v>
      </c>
    </row>
    <row r="75" spans="1:22">
      <c r="A75" s="11">
        <v>40734</v>
      </c>
      <c r="B75">
        <v>6</v>
      </c>
      <c r="C75">
        <v>0.66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63">
        <f t="shared" si="2"/>
        <v>6.66</v>
      </c>
      <c r="U75" s="4">
        <v>2.66</v>
      </c>
      <c r="V75" s="63">
        <f t="shared" si="3"/>
        <v>9.32</v>
      </c>
    </row>
    <row r="76" spans="1:22">
      <c r="A76" s="11">
        <v>40735</v>
      </c>
      <c r="B76">
        <v>8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 s="63">
        <f t="shared" si="2"/>
        <v>10</v>
      </c>
      <c r="U76" s="4">
        <v>1</v>
      </c>
      <c r="V76" s="63">
        <f t="shared" si="3"/>
        <v>11</v>
      </c>
    </row>
    <row r="77" spans="1:22">
      <c r="A77" s="11">
        <v>40736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63">
        <f t="shared" si="2"/>
        <v>1</v>
      </c>
      <c r="U77" s="4">
        <v>0</v>
      </c>
      <c r="V77" s="63">
        <f t="shared" si="3"/>
        <v>1</v>
      </c>
    </row>
    <row r="78" spans="1:22">
      <c r="A78" s="11">
        <v>40737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63">
        <f t="shared" si="2"/>
        <v>0</v>
      </c>
      <c r="U78" s="4">
        <v>0</v>
      </c>
      <c r="V78" s="63">
        <f t="shared" si="3"/>
        <v>0</v>
      </c>
    </row>
    <row r="79" spans="1:22">
      <c r="A79" s="11">
        <v>40738</v>
      </c>
      <c r="B79">
        <v>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3">
        <f t="shared" si="2"/>
        <v>2</v>
      </c>
      <c r="U79" s="4">
        <v>0</v>
      </c>
      <c r="V79" s="63">
        <f t="shared" si="3"/>
        <v>2</v>
      </c>
    </row>
    <row r="80" spans="1:22">
      <c r="A80" s="11">
        <v>40739</v>
      </c>
      <c r="B80">
        <v>3</v>
      </c>
      <c r="C80">
        <v>0.66</v>
      </c>
      <c r="D80">
        <v>0</v>
      </c>
      <c r="E80">
        <v>0.33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0.33</v>
      </c>
      <c r="P80">
        <v>0</v>
      </c>
      <c r="Q80">
        <v>0</v>
      </c>
      <c r="R80">
        <v>0</v>
      </c>
      <c r="S80">
        <v>0</v>
      </c>
      <c r="T80" s="63">
        <f t="shared" si="2"/>
        <v>5.32</v>
      </c>
      <c r="U80" s="4">
        <v>0</v>
      </c>
      <c r="V80" s="63">
        <f t="shared" si="3"/>
        <v>5.32</v>
      </c>
    </row>
    <row r="81" spans="1:22">
      <c r="A81" s="11">
        <v>40740</v>
      </c>
      <c r="B81">
        <v>3</v>
      </c>
      <c r="C81">
        <v>0.66</v>
      </c>
      <c r="D81">
        <v>0</v>
      </c>
      <c r="E81">
        <v>0.33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0.33</v>
      </c>
      <c r="P81">
        <v>0</v>
      </c>
      <c r="Q81">
        <v>0</v>
      </c>
      <c r="R81">
        <v>0</v>
      </c>
      <c r="S81">
        <v>0</v>
      </c>
      <c r="T81" s="63">
        <f t="shared" si="2"/>
        <v>5.32</v>
      </c>
      <c r="U81" s="4">
        <v>0</v>
      </c>
      <c r="V81" s="63">
        <f t="shared" si="3"/>
        <v>5.32</v>
      </c>
    </row>
    <row r="82" spans="1:22">
      <c r="A82" s="11">
        <v>40741</v>
      </c>
      <c r="B82">
        <v>3</v>
      </c>
      <c r="C82">
        <v>0.66</v>
      </c>
      <c r="D82">
        <v>0</v>
      </c>
      <c r="E82">
        <v>0.33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0.33</v>
      </c>
      <c r="P82">
        <v>0</v>
      </c>
      <c r="Q82">
        <v>0</v>
      </c>
      <c r="R82">
        <v>0</v>
      </c>
      <c r="S82">
        <v>0</v>
      </c>
      <c r="T82" s="63">
        <f t="shared" si="2"/>
        <v>5.32</v>
      </c>
      <c r="U82" s="4">
        <v>0</v>
      </c>
      <c r="V82" s="63">
        <f t="shared" si="3"/>
        <v>5.32</v>
      </c>
    </row>
    <row r="83" spans="1:22">
      <c r="A83" s="11">
        <v>40742</v>
      </c>
      <c r="B83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63">
        <f t="shared" si="2"/>
        <v>4</v>
      </c>
      <c r="U83" s="4">
        <v>0</v>
      </c>
      <c r="V83" s="63">
        <f t="shared" si="3"/>
        <v>4</v>
      </c>
    </row>
    <row r="84" spans="1:22">
      <c r="A84" s="11">
        <v>40743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 s="63">
        <f t="shared" si="2"/>
        <v>4</v>
      </c>
      <c r="U84" s="4">
        <v>2</v>
      </c>
      <c r="V84" s="63">
        <f t="shared" si="3"/>
        <v>6</v>
      </c>
    </row>
    <row r="85" spans="1:22">
      <c r="A85" s="11">
        <v>40744</v>
      </c>
      <c r="B85">
        <v>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63">
        <f t="shared" si="2"/>
        <v>11</v>
      </c>
      <c r="U85" s="4">
        <v>2</v>
      </c>
      <c r="V85" s="63">
        <f t="shared" si="3"/>
        <v>13</v>
      </c>
    </row>
    <row r="86" spans="1:22">
      <c r="A86" s="11">
        <v>40745</v>
      </c>
      <c r="B86">
        <v>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3">
        <f t="shared" si="2"/>
        <v>2</v>
      </c>
      <c r="U86" s="4">
        <v>0</v>
      </c>
      <c r="V86" s="63">
        <f t="shared" si="3"/>
        <v>2</v>
      </c>
    </row>
    <row r="87" spans="1:22">
      <c r="A87" s="11">
        <v>40746</v>
      </c>
      <c r="B87">
        <v>2.66</v>
      </c>
      <c r="C87">
        <v>0.66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3">
        <f t="shared" si="2"/>
        <v>4.32</v>
      </c>
      <c r="U87" s="4">
        <v>0.33</v>
      </c>
      <c r="V87" s="63">
        <f t="shared" si="3"/>
        <v>4.6500000000000004</v>
      </c>
    </row>
    <row r="88" spans="1:22">
      <c r="A88" s="11">
        <v>40747</v>
      </c>
      <c r="B88">
        <v>2.66</v>
      </c>
      <c r="C88">
        <v>0.66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3">
        <f t="shared" si="2"/>
        <v>4.32</v>
      </c>
      <c r="U88" s="4">
        <v>0.33</v>
      </c>
      <c r="V88" s="63">
        <f t="shared" si="3"/>
        <v>4.6500000000000004</v>
      </c>
    </row>
    <row r="89" spans="1:22">
      <c r="A89" s="11">
        <v>40748</v>
      </c>
      <c r="B89">
        <v>2.66</v>
      </c>
      <c r="C89">
        <v>0.66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3">
        <f t="shared" si="2"/>
        <v>4.32</v>
      </c>
      <c r="U89" s="4">
        <v>0.33</v>
      </c>
      <c r="V89" s="63">
        <f t="shared" si="3"/>
        <v>4.6500000000000004</v>
      </c>
    </row>
    <row r="90" spans="1:22">
      <c r="A90" s="11">
        <v>40749</v>
      </c>
      <c r="B90">
        <v>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3">
        <f t="shared" si="2"/>
        <v>4</v>
      </c>
      <c r="U90" s="4">
        <v>0</v>
      </c>
      <c r="V90" s="63">
        <f t="shared" si="3"/>
        <v>4</v>
      </c>
    </row>
    <row r="91" spans="1:22">
      <c r="A91" s="11">
        <v>40750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3">
        <f t="shared" si="2"/>
        <v>1</v>
      </c>
      <c r="U91" s="4">
        <v>0</v>
      </c>
      <c r="V91" s="63">
        <f t="shared" si="3"/>
        <v>1</v>
      </c>
    </row>
    <row r="92" spans="1:22">
      <c r="A92" s="11">
        <v>40751</v>
      </c>
      <c r="B92">
        <v>5</v>
      </c>
      <c r="C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3">
        <f t="shared" si="2"/>
        <v>8</v>
      </c>
      <c r="U92" s="4">
        <v>3</v>
      </c>
      <c r="V92" s="63">
        <f t="shared" si="3"/>
        <v>11</v>
      </c>
    </row>
    <row r="93" spans="1:22">
      <c r="A93" s="11">
        <v>40752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3">
        <f t="shared" si="2"/>
        <v>1</v>
      </c>
      <c r="U93" s="4">
        <v>1</v>
      </c>
      <c r="V93" s="63">
        <f t="shared" si="3"/>
        <v>2</v>
      </c>
    </row>
    <row r="94" spans="1:22">
      <c r="A94" s="11">
        <v>40753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0.33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3">
        <f t="shared" si="2"/>
        <v>0.33</v>
      </c>
      <c r="U94" s="4">
        <v>0.66</v>
      </c>
      <c r="V94" s="63">
        <f t="shared" si="3"/>
        <v>0.99</v>
      </c>
    </row>
    <row r="95" spans="1:22">
      <c r="A95" s="11">
        <v>40754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0.33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3">
        <f t="shared" si="2"/>
        <v>0.33</v>
      </c>
      <c r="U95" s="4">
        <v>0.66</v>
      </c>
      <c r="V95" s="63">
        <f t="shared" si="3"/>
        <v>0.99</v>
      </c>
    </row>
    <row r="96" spans="1:22">
      <c r="A96" s="11">
        <v>40755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0.33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3">
        <f t="shared" si="2"/>
        <v>0.33</v>
      </c>
      <c r="U96" s="4">
        <v>0.66</v>
      </c>
      <c r="V96" s="63">
        <f t="shared" si="3"/>
        <v>0.99</v>
      </c>
    </row>
    <row r="97" spans="1:22">
      <c r="A97" s="11">
        <v>40756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3">
        <f t="shared" si="2"/>
        <v>0</v>
      </c>
      <c r="U97" s="4">
        <v>0</v>
      </c>
      <c r="V97" s="63">
        <f t="shared" si="3"/>
        <v>0</v>
      </c>
    </row>
    <row r="98" spans="1:22">
      <c r="A98" s="11">
        <v>40757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3">
        <f t="shared" si="2"/>
        <v>0</v>
      </c>
      <c r="U98" s="4">
        <v>0</v>
      </c>
      <c r="V98" s="63">
        <f t="shared" si="3"/>
        <v>0</v>
      </c>
    </row>
    <row r="99" spans="1:22">
      <c r="A99" s="11">
        <v>40758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3">
        <f t="shared" si="2"/>
        <v>0</v>
      </c>
      <c r="U99" s="4">
        <v>0</v>
      </c>
      <c r="V99" s="63">
        <f t="shared" si="3"/>
        <v>0</v>
      </c>
    </row>
    <row r="100" spans="1:22">
      <c r="A100" s="11">
        <v>40759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2"/>
        <v>2</v>
      </c>
      <c r="U100" s="4">
        <v>0</v>
      </c>
      <c r="V100" s="63">
        <f t="shared" si="3"/>
        <v>2</v>
      </c>
    </row>
    <row r="101" spans="1:22">
      <c r="A101" s="11">
        <v>40760</v>
      </c>
      <c r="B101">
        <v>1</v>
      </c>
      <c r="C101">
        <v>0.33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0.66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0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2"/>
        <v>1.9900000000000002</v>
      </c>
      <c r="U101" s="4">
        <v>0.33</v>
      </c>
      <c r="V101" s="63">
        <f t="shared" si="3"/>
        <v>2.3200000000000003</v>
      </c>
    </row>
    <row r="102" spans="1:22">
      <c r="A102" s="11">
        <v>40761</v>
      </c>
      <c r="B102">
        <v>1</v>
      </c>
      <c r="C102">
        <v>0.33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0.66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0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2"/>
        <v>1.9900000000000002</v>
      </c>
      <c r="U102" s="4">
        <v>0.33</v>
      </c>
      <c r="V102" s="63">
        <f t="shared" si="3"/>
        <v>2.3200000000000003</v>
      </c>
    </row>
    <row r="103" spans="1:22">
      <c r="A103" s="11">
        <v>40762</v>
      </c>
      <c r="B103">
        <v>1</v>
      </c>
      <c r="C103">
        <v>0.33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0.66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0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2"/>
        <v>1.9900000000000002</v>
      </c>
      <c r="U103" s="4">
        <v>0.33</v>
      </c>
      <c r="V103" s="63">
        <f t="shared" si="3"/>
        <v>2.3200000000000003</v>
      </c>
    </row>
    <row r="104" spans="1:22">
      <c r="A104" s="11">
        <v>40763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2"/>
        <v>0</v>
      </c>
      <c r="U104" s="4">
        <v>1</v>
      </c>
      <c r="V104" s="63">
        <f t="shared" si="3"/>
        <v>1</v>
      </c>
    </row>
    <row r="105" spans="1:22">
      <c r="A105" s="11">
        <v>40764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 s="4">
        <v>0</v>
      </c>
      <c r="I105" s="4">
        <v>1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2"/>
        <v>2</v>
      </c>
      <c r="U105" s="4">
        <v>2</v>
      </c>
      <c r="V105" s="63">
        <f t="shared" si="3"/>
        <v>4</v>
      </c>
    </row>
    <row r="106" spans="1:22">
      <c r="A106" s="11">
        <v>40765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63">
        <f t="shared" si="2"/>
        <v>2</v>
      </c>
      <c r="U106" s="4">
        <v>1</v>
      </c>
      <c r="V106" s="63">
        <f t="shared" si="3"/>
        <v>3</v>
      </c>
    </row>
    <row r="107" spans="1:22">
      <c r="A107" s="11">
        <v>40766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3">
        <f t="shared" si="2"/>
        <v>0</v>
      </c>
      <c r="U107" s="4">
        <v>0</v>
      </c>
      <c r="V107" s="63">
        <f t="shared" si="3"/>
        <v>0</v>
      </c>
    </row>
    <row r="108" spans="1:22">
      <c r="A108" s="11">
        <v>40767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3">
        <f t="shared" si="2"/>
        <v>0</v>
      </c>
      <c r="U108" s="4">
        <v>0</v>
      </c>
      <c r="V108" s="63">
        <f t="shared" si="3"/>
        <v>0</v>
      </c>
    </row>
    <row r="109" spans="1:22">
      <c r="A109" s="11">
        <v>40768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3">
        <f t="shared" si="2"/>
        <v>0</v>
      </c>
      <c r="U109" s="4">
        <v>0</v>
      </c>
      <c r="V109" s="63">
        <f t="shared" si="3"/>
        <v>0</v>
      </c>
    </row>
    <row r="110" spans="1:22">
      <c r="A110" s="11">
        <v>40769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3">
        <f t="shared" si="2"/>
        <v>0</v>
      </c>
      <c r="U110" s="4">
        <v>0</v>
      </c>
      <c r="V110" s="63">
        <f t="shared" si="3"/>
        <v>0</v>
      </c>
    </row>
    <row r="111" spans="1:22">
      <c r="A111" s="11">
        <v>40770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3">
        <f t="shared" si="2"/>
        <v>0</v>
      </c>
      <c r="U111" s="4">
        <v>0</v>
      </c>
      <c r="V111" s="63">
        <f t="shared" si="3"/>
        <v>0</v>
      </c>
    </row>
    <row r="112" spans="1:22">
      <c r="A112" s="11">
        <v>40771</v>
      </c>
      <c r="B112">
        <v>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 t="shared" si="2"/>
        <v>2</v>
      </c>
      <c r="U112" s="4">
        <v>0</v>
      </c>
      <c r="V112" s="63">
        <f t="shared" si="3"/>
        <v>2</v>
      </c>
    </row>
    <row r="113" spans="1:22">
      <c r="A113" s="11">
        <v>40772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2"/>
        <v>0</v>
      </c>
      <c r="U113" s="4">
        <v>0</v>
      </c>
      <c r="V113" s="63">
        <f t="shared" si="3"/>
        <v>0</v>
      </c>
    </row>
    <row r="114" spans="1:22">
      <c r="A114" s="11">
        <v>40773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3">
        <f t="shared" si="2"/>
        <v>1</v>
      </c>
      <c r="U114" s="4">
        <v>1</v>
      </c>
      <c r="V114" s="63">
        <f t="shared" si="3"/>
        <v>2</v>
      </c>
    </row>
    <row r="115" spans="1:22">
      <c r="A115" s="11">
        <v>40774</v>
      </c>
      <c r="B115">
        <v>0.33</v>
      </c>
      <c r="C115">
        <v>0</v>
      </c>
      <c r="D115">
        <v>0</v>
      </c>
      <c r="E115">
        <v>0.33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3">
        <f t="shared" si="2"/>
        <v>0.66</v>
      </c>
      <c r="U115" s="4">
        <v>0.33</v>
      </c>
      <c r="V115" s="63">
        <f t="shared" si="3"/>
        <v>0.99</v>
      </c>
    </row>
    <row r="116" spans="1:22">
      <c r="A116" s="11">
        <v>40775</v>
      </c>
      <c r="B116">
        <v>0.33</v>
      </c>
      <c r="C116">
        <v>0</v>
      </c>
      <c r="D116">
        <v>0</v>
      </c>
      <c r="E116">
        <v>0.33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3">
        <f t="shared" si="2"/>
        <v>0.66</v>
      </c>
      <c r="U116" s="4">
        <v>0.33</v>
      </c>
      <c r="V116" s="63">
        <f t="shared" si="3"/>
        <v>0.99</v>
      </c>
    </row>
    <row r="117" spans="1:22">
      <c r="A117" s="11">
        <v>40776</v>
      </c>
      <c r="B117">
        <v>0.33</v>
      </c>
      <c r="C117">
        <v>0</v>
      </c>
      <c r="D117">
        <v>0</v>
      </c>
      <c r="E117">
        <v>0.33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3">
        <f t="shared" si="2"/>
        <v>0.66</v>
      </c>
      <c r="U117" s="4">
        <v>0.33</v>
      </c>
      <c r="V117" s="63">
        <f t="shared" si="3"/>
        <v>0.99</v>
      </c>
    </row>
    <row r="118" spans="1:22">
      <c r="A118" s="11">
        <v>40777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1">
        <v>0</v>
      </c>
      <c r="O118" s="4">
        <v>1</v>
      </c>
      <c r="P118" s="4">
        <v>0</v>
      </c>
      <c r="Q118" s="1">
        <v>0</v>
      </c>
      <c r="R118" s="4">
        <v>0</v>
      </c>
      <c r="S118" s="1">
        <v>0</v>
      </c>
      <c r="T118" s="63">
        <f t="shared" si="2"/>
        <v>2</v>
      </c>
      <c r="U118" s="4">
        <v>0</v>
      </c>
      <c r="V118" s="63">
        <f t="shared" si="3"/>
        <v>2</v>
      </c>
    </row>
    <row r="119" spans="1:22">
      <c r="A119" s="11">
        <v>40778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3</v>
      </c>
      <c r="J119" s="4">
        <v>0</v>
      </c>
      <c r="K119" s="4">
        <v>0</v>
      </c>
      <c r="L119" s="4">
        <v>0</v>
      </c>
      <c r="M119" s="4">
        <v>0</v>
      </c>
      <c r="N119" s="1">
        <v>0</v>
      </c>
      <c r="O119" s="4">
        <v>0</v>
      </c>
      <c r="P119" s="4">
        <v>0</v>
      </c>
      <c r="Q119" s="1">
        <v>0</v>
      </c>
      <c r="R119" s="4">
        <v>0</v>
      </c>
      <c r="S119" s="1">
        <v>0</v>
      </c>
      <c r="T119" s="63">
        <f t="shared" si="2"/>
        <v>4</v>
      </c>
      <c r="U119" s="4">
        <v>0</v>
      </c>
      <c r="V119" s="63">
        <f t="shared" si="3"/>
        <v>4</v>
      </c>
    </row>
    <row r="120" spans="1:22">
      <c r="A120" s="11">
        <v>40779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63">
        <f t="shared" si="2"/>
        <v>1</v>
      </c>
      <c r="U120" s="4">
        <v>0</v>
      </c>
      <c r="V120" s="63">
        <f t="shared" si="3"/>
        <v>1</v>
      </c>
    </row>
    <row r="121" spans="1:22">
      <c r="A121" s="11">
        <v>40780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63">
        <f t="shared" si="2"/>
        <v>1</v>
      </c>
      <c r="U121" s="4">
        <v>0</v>
      </c>
      <c r="V121" s="63">
        <f t="shared" si="3"/>
        <v>1</v>
      </c>
    </row>
    <row r="122" spans="1:22">
      <c r="A122" s="11">
        <v>40781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4">
        <v>0</v>
      </c>
      <c r="I122" s="4">
        <v>0.33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63">
        <f t="shared" si="2"/>
        <v>0.33</v>
      </c>
      <c r="U122" s="4">
        <v>0</v>
      </c>
      <c r="V122" s="63">
        <f t="shared" si="3"/>
        <v>0.33</v>
      </c>
    </row>
    <row r="123" spans="1:22">
      <c r="A123" s="11">
        <v>40782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 s="4">
        <v>0</v>
      </c>
      <c r="I123" s="4">
        <v>0.33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63">
        <f t="shared" si="2"/>
        <v>0.33</v>
      </c>
      <c r="U123" s="4">
        <v>0</v>
      </c>
      <c r="V123" s="63">
        <f t="shared" si="3"/>
        <v>0.33</v>
      </c>
    </row>
    <row r="124" spans="1:22">
      <c r="A124" s="11">
        <v>40783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 s="4">
        <v>0</v>
      </c>
      <c r="I124" s="4">
        <v>0.33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63">
        <f t="shared" si="2"/>
        <v>0.33</v>
      </c>
      <c r="U124" s="4">
        <v>0</v>
      </c>
      <c r="V124" s="63">
        <f t="shared" si="3"/>
        <v>0.33</v>
      </c>
    </row>
    <row r="125" spans="1:22">
      <c r="A125" s="11">
        <v>40784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63">
        <f t="shared" si="2"/>
        <v>0</v>
      </c>
      <c r="U125" s="4">
        <v>0</v>
      </c>
      <c r="V125" s="63">
        <f t="shared" si="3"/>
        <v>0</v>
      </c>
    </row>
    <row r="126" spans="1:22">
      <c r="A126" s="11">
        <v>40785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63">
        <f t="shared" si="2"/>
        <v>1</v>
      </c>
      <c r="U126" s="4">
        <v>0</v>
      </c>
      <c r="V126" s="63">
        <f t="shared" si="3"/>
        <v>1</v>
      </c>
    </row>
    <row r="127" spans="1:2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63">
        <f t="shared" si="2"/>
        <v>0</v>
      </c>
      <c r="U127" s="4">
        <v>0</v>
      </c>
      <c r="V127" s="63">
        <f t="shared" si="3"/>
        <v>0</v>
      </c>
    </row>
    <row r="128" spans="1:22">
      <c r="A128" s="11">
        <v>40787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>
        <v>0</v>
      </c>
      <c r="Q128" s="4">
        <v>0</v>
      </c>
      <c r="R128" s="4">
        <v>0</v>
      </c>
      <c r="S128" s="4">
        <v>0</v>
      </c>
      <c r="T128" s="63">
        <f t="shared" si="2"/>
        <v>1</v>
      </c>
      <c r="U128" s="4">
        <v>0</v>
      </c>
      <c r="V128" s="63">
        <f t="shared" si="3"/>
        <v>1</v>
      </c>
    </row>
    <row r="129" spans="1:22">
      <c r="A129" s="11">
        <v>40788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4">
        <v>0</v>
      </c>
      <c r="I129" s="4">
        <v>0.25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0.5</v>
      </c>
      <c r="P129" s="4">
        <v>0</v>
      </c>
      <c r="Q129" s="4">
        <v>0</v>
      </c>
      <c r="R129" s="4">
        <v>0</v>
      </c>
      <c r="S129" s="4">
        <v>0</v>
      </c>
      <c r="T129" s="63">
        <f t="shared" si="2"/>
        <v>0.75</v>
      </c>
      <c r="U129" s="4">
        <v>0</v>
      </c>
      <c r="V129" s="63">
        <f t="shared" si="3"/>
        <v>0.75</v>
      </c>
    </row>
    <row r="130" spans="1:22">
      <c r="A130" s="11">
        <v>40789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4">
        <v>0</v>
      </c>
      <c r="I130" s="4">
        <v>0.25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0.5</v>
      </c>
      <c r="P130" s="4">
        <v>0</v>
      </c>
      <c r="Q130" s="4">
        <v>0</v>
      </c>
      <c r="R130" s="4">
        <v>0</v>
      </c>
      <c r="S130" s="4">
        <v>0</v>
      </c>
      <c r="T130" s="63">
        <f t="shared" si="2"/>
        <v>0.75</v>
      </c>
      <c r="U130" s="4">
        <v>0</v>
      </c>
      <c r="V130" s="63">
        <f t="shared" si="3"/>
        <v>0.75</v>
      </c>
    </row>
    <row r="131" spans="1:22">
      <c r="A131" s="11">
        <v>40790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4">
        <v>0</v>
      </c>
      <c r="I131" s="4">
        <v>0.25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0.5</v>
      </c>
      <c r="P131" s="4">
        <v>0</v>
      </c>
      <c r="Q131" s="4">
        <v>0</v>
      </c>
      <c r="R131" s="4">
        <v>0</v>
      </c>
      <c r="S131" s="4">
        <v>0</v>
      </c>
      <c r="T131" s="63">
        <f t="shared" si="2"/>
        <v>0.75</v>
      </c>
      <c r="U131" s="4">
        <v>0</v>
      </c>
      <c r="V131" s="63">
        <f t="shared" si="3"/>
        <v>0.75</v>
      </c>
    </row>
    <row r="132" spans="1:22">
      <c r="A132" s="11">
        <v>40791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s="4">
        <v>0</v>
      </c>
      <c r="I132" s="4">
        <v>0.25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0.5</v>
      </c>
      <c r="P132" s="4">
        <v>0</v>
      </c>
      <c r="Q132" s="4">
        <v>0</v>
      </c>
      <c r="R132" s="4">
        <v>0</v>
      </c>
      <c r="S132" s="4">
        <v>0</v>
      </c>
      <c r="T132" s="63">
        <f t="shared" si="2"/>
        <v>0.75</v>
      </c>
      <c r="U132" s="4">
        <v>0</v>
      </c>
      <c r="V132" s="63">
        <f t="shared" si="3"/>
        <v>0.75</v>
      </c>
    </row>
    <row r="133" spans="1:22">
      <c r="A133" s="11">
        <v>40792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63">
        <f t="shared" si="2"/>
        <v>0</v>
      </c>
      <c r="U133" s="4">
        <v>1</v>
      </c>
      <c r="V133" s="63">
        <f t="shared" si="3"/>
        <v>1</v>
      </c>
    </row>
    <row r="134" spans="1:22">
      <c r="A134" s="11">
        <v>40793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4">
        <v>0</v>
      </c>
      <c r="T134" s="63">
        <f t="shared" si="2"/>
        <v>1</v>
      </c>
      <c r="U134" s="4">
        <v>0</v>
      </c>
      <c r="V134" s="63">
        <f t="shared" si="3"/>
        <v>1</v>
      </c>
    </row>
    <row r="135" spans="1:22">
      <c r="A135" s="11">
        <v>40794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63">
        <f t="shared" si="2"/>
        <v>1</v>
      </c>
      <c r="U135" s="4">
        <v>0</v>
      </c>
      <c r="V135" s="63">
        <f t="shared" si="3"/>
        <v>1</v>
      </c>
    </row>
    <row r="136" spans="1:22">
      <c r="A136" s="11">
        <v>40795</v>
      </c>
      <c r="B136">
        <v>0.67</v>
      </c>
      <c r="C136">
        <v>0</v>
      </c>
      <c r="D136">
        <v>0</v>
      </c>
      <c r="E136">
        <v>0</v>
      </c>
      <c r="F136">
        <v>0</v>
      </c>
      <c r="G136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63">
        <f t="shared" si="2"/>
        <v>0.67</v>
      </c>
      <c r="U136" s="4">
        <v>0.33</v>
      </c>
      <c r="V136" s="63">
        <f t="shared" si="3"/>
        <v>1</v>
      </c>
    </row>
    <row r="137" spans="1:22">
      <c r="A137" s="11">
        <v>40796</v>
      </c>
      <c r="B137">
        <v>0.67</v>
      </c>
      <c r="C137">
        <v>0</v>
      </c>
      <c r="D137">
        <v>0</v>
      </c>
      <c r="E137">
        <v>0</v>
      </c>
      <c r="F137">
        <v>0</v>
      </c>
      <c r="G137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63">
        <f t="shared" ref="T137:T152" si="4">SUM(B137:S137)</f>
        <v>0.67</v>
      </c>
      <c r="U137" s="4">
        <v>0.33</v>
      </c>
      <c r="V137" s="63">
        <f t="shared" si="3"/>
        <v>1</v>
      </c>
    </row>
    <row r="138" spans="1:22">
      <c r="A138" s="11">
        <v>40797</v>
      </c>
      <c r="B138">
        <v>0.67</v>
      </c>
      <c r="C138">
        <v>0</v>
      </c>
      <c r="D138">
        <v>0</v>
      </c>
      <c r="E138">
        <v>0</v>
      </c>
      <c r="F138">
        <v>0</v>
      </c>
      <c r="G138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63">
        <f t="shared" si="4"/>
        <v>0.67</v>
      </c>
      <c r="U138" s="4">
        <v>0.33</v>
      </c>
      <c r="V138" s="63">
        <f t="shared" ref="V138:V152" si="5">SUM(T138:U138)</f>
        <v>1</v>
      </c>
    </row>
    <row r="139" spans="1:22">
      <c r="A139" s="11">
        <v>40798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4">
        <v>0</v>
      </c>
      <c r="T139" s="63">
        <f t="shared" si="4"/>
        <v>1</v>
      </c>
      <c r="U139" s="4">
        <v>0</v>
      </c>
      <c r="V139" s="63">
        <f t="shared" si="5"/>
        <v>1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4"/>
        <v>0</v>
      </c>
      <c r="U140" s="4">
        <v>0</v>
      </c>
      <c r="V140" s="63">
        <f t="shared" si="5"/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3">
        <f t="shared" si="4"/>
        <v>0</v>
      </c>
      <c r="U141" s="4">
        <v>0</v>
      </c>
      <c r="V141" s="63">
        <f t="shared" si="5"/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3">
        <f t="shared" si="4"/>
        <v>0</v>
      </c>
      <c r="U142" s="4">
        <v>0</v>
      </c>
      <c r="V142" s="63">
        <f t="shared" si="5"/>
        <v>0</v>
      </c>
    </row>
    <row r="143" spans="1:22">
      <c r="A143" s="11">
        <v>40802</v>
      </c>
      <c r="B143"/>
      <c r="I143"/>
      <c r="O143"/>
      <c r="R143"/>
      <c r="T143" s="63">
        <f t="shared" si="4"/>
        <v>0</v>
      </c>
      <c r="U143" s="4">
        <v>0</v>
      </c>
      <c r="V143" s="63">
        <f t="shared" si="5"/>
        <v>0</v>
      </c>
    </row>
    <row r="144" spans="1:22">
      <c r="A144" s="11">
        <v>40803</v>
      </c>
      <c r="B144"/>
      <c r="H144" s="12"/>
      <c r="I144" s="8"/>
      <c r="J144" s="4"/>
      <c r="K144" s="4"/>
      <c r="L144" s="4"/>
      <c r="M144" s="4"/>
      <c r="N144" s="12"/>
      <c r="O144" s="8"/>
      <c r="P144" s="4"/>
      <c r="Q144" s="12"/>
      <c r="R144" s="8"/>
      <c r="S144" s="12"/>
      <c r="T144" s="63">
        <f t="shared" si="4"/>
        <v>0</v>
      </c>
      <c r="U144" s="4">
        <v>0</v>
      </c>
      <c r="V144" s="63">
        <f t="shared" si="5"/>
        <v>0</v>
      </c>
    </row>
    <row r="145" spans="1:22">
      <c r="A145" s="11">
        <v>40804</v>
      </c>
      <c r="B145"/>
      <c r="H145" s="12"/>
      <c r="I145" s="8"/>
      <c r="J145" s="4"/>
      <c r="K145" s="4"/>
      <c r="L145" s="4"/>
      <c r="M145" s="4"/>
      <c r="N145" s="12"/>
      <c r="O145" s="8"/>
      <c r="P145" s="4"/>
      <c r="Q145" s="12"/>
      <c r="R145" s="8"/>
      <c r="S145" s="12"/>
      <c r="T145" s="63">
        <f t="shared" si="4"/>
        <v>0</v>
      </c>
      <c r="U145" s="4">
        <v>0</v>
      </c>
      <c r="V145" s="63">
        <f t="shared" si="5"/>
        <v>0</v>
      </c>
    </row>
    <row r="146" spans="1:22">
      <c r="A146" s="11">
        <v>40805</v>
      </c>
      <c r="B146"/>
      <c r="H146" s="12"/>
      <c r="I146" s="8"/>
      <c r="J146" s="4"/>
      <c r="K146" s="4"/>
      <c r="L146" s="4"/>
      <c r="M146" s="4"/>
      <c r="N146" s="12"/>
      <c r="O146" s="8"/>
      <c r="P146" s="4"/>
      <c r="Q146" s="12"/>
      <c r="R146" s="8"/>
      <c r="S146" s="12"/>
      <c r="T146" s="63">
        <f t="shared" si="4"/>
        <v>0</v>
      </c>
      <c r="U146" s="4">
        <v>0</v>
      </c>
      <c r="V146" s="63">
        <f t="shared" si="5"/>
        <v>0</v>
      </c>
    </row>
    <row r="147" spans="1:22">
      <c r="A147" s="11">
        <v>40806</v>
      </c>
      <c r="B147"/>
      <c r="H147" s="12"/>
      <c r="I147" s="8"/>
      <c r="J147" s="4"/>
      <c r="K147" s="4"/>
      <c r="L147" s="4"/>
      <c r="M147" s="4"/>
      <c r="N147" s="12"/>
      <c r="O147" s="8"/>
      <c r="P147" s="4"/>
      <c r="Q147" s="12"/>
      <c r="R147" s="8"/>
      <c r="S147" s="12"/>
      <c r="T147" s="63">
        <f t="shared" si="4"/>
        <v>0</v>
      </c>
      <c r="U147" s="4">
        <v>0</v>
      </c>
      <c r="V147" s="63">
        <f t="shared" si="5"/>
        <v>0</v>
      </c>
    </row>
    <row r="148" spans="1:22">
      <c r="A148" s="11">
        <v>40807</v>
      </c>
      <c r="B148"/>
      <c r="H148" s="12"/>
      <c r="I148" s="8"/>
      <c r="J148" s="4"/>
      <c r="K148" s="4"/>
      <c r="L148" s="4"/>
      <c r="M148" s="4"/>
      <c r="N148" s="12"/>
      <c r="O148" s="8"/>
      <c r="P148" s="4"/>
      <c r="Q148" s="12"/>
      <c r="R148" s="8"/>
      <c r="S148" s="12"/>
      <c r="T148" s="63">
        <f t="shared" si="4"/>
        <v>0</v>
      </c>
      <c r="U148" s="4">
        <v>0</v>
      </c>
      <c r="V148" s="63">
        <f t="shared" si="5"/>
        <v>0</v>
      </c>
    </row>
    <row r="149" spans="1:22">
      <c r="A149" s="11">
        <v>40808</v>
      </c>
      <c r="B149"/>
      <c r="H149" s="12"/>
      <c r="I149" s="8"/>
      <c r="J149" s="4"/>
      <c r="K149" s="4"/>
      <c r="L149" s="4"/>
      <c r="M149" s="4"/>
      <c r="N149" s="12"/>
      <c r="O149" s="8"/>
      <c r="P149" s="4"/>
      <c r="Q149" s="12"/>
      <c r="R149" s="8"/>
      <c r="S149" s="12"/>
      <c r="T149" s="63">
        <f t="shared" si="4"/>
        <v>0</v>
      </c>
      <c r="U149" s="4">
        <v>0</v>
      </c>
      <c r="V149" s="63">
        <f t="shared" si="5"/>
        <v>0</v>
      </c>
    </row>
    <row r="150" spans="1:22">
      <c r="A150" s="11">
        <v>40809</v>
      </c>
      <c r="B150"/>
      <c r="H150" s="12"/>
      <c r="I150" s="8"/>
      <c r="J150" s="4"/>
      <c r="K150" s="4"/>
      <c r="L150" s="4"/>
      <c r="M150" s="4"/>
      <c r="N150" s="12"/>
      <c r="O150" s="8"/>
      <c r="P150" s="4"/>
      <c r="Q150" s="12"/>
      <c r="R150" s="8"/>
      <c r="S150" s="12"/>
      <c r="T150" s="63">
        <f t="shared" si="4"/>
        <v>0</v>
      </c>
      <c r="U150" s="4">
        <v>0</v>
      </c>
      <c r="V150" s="63">
        <f t="shared" si="5"/>
        <v>0</v>
      </c>
    </row>
    <row r="151" spans="1:22">
      <c r="A151" s="11">
        <v>40810</v>
      </c>
      <c r="B151"/>
      <c r="H151" s="12"/>
      <c r="I151" s="8"/>
      <c r="J151" s="4"/>
      <c r="K151" s="4"/>
      <c r="L151" s="4"/>
      <c r="M151" s="4"/>
      <c r="N151" s="12"/>
      <c r="O151" s="8"/>
      <c r="P151" s="4"/>
      <c r="Q151" s="12"/>
      <c r="R151" s="8"/>
      <c r="S151" s="12"/>
      <c r="T151" s="63">
        <f t="shared" si="4"/>
        <v>0</v>
      </c>
      <c r="U151" s="4">
        <v>0</v>
      </c>
      <c r="V151" s="63">
        <f t="shared" si="5"/>
        <v>0</v>
      </c>
    </row>
    <row r="152" spans="1:22">
      <c r="A152" s="11">
        <v>40811</v>
      </c>
      <c r="B152"/>
      <c r="H152" s="12"/>
      <c r="I152" s="8"/>
      <c r="J152" s="4"/>
      <c r="K152" s="4"/>
      <c r="L152" s="4"/>
      <c r="M152" s="4"/>
      <c r="N152" s="12"/>
      <c r="O152" s="8"/>
      <c r="P152" s="4"/>
      <c r="Q152" s="12"/>
      <c r="R152" s="8"/>
      <c r="S152" s="12"/>
      <c r="T152" s="63">
        <f t="shared" si="4"/>
        <v>0</v>
      </c>
      <c r="U152" s="4">
        <v>0</v>
      </c>
      <c r="V152" s="63">
        <f t="shared" si="5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  <c r="V153" s="63">
        <f>SUM(T153:U153)</f>
        <v>0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  <c r="V154" s="63">
        <f>SUM(T154:U154)</f>
        <v>0</v>
      </c>
    </row>
    <row r="155" spans="1:22">
      <c r="A155" t="s">
        <v>68</v>
      </c>
      <c r="B155">
        <f>SUM(B9:B129)</f>
        <v>118.98999999999998</v>
      </c>
      <c r="C155">
        <f t="shared" ref="C155:S155" si="6">SUM(C9:C129)</f>
        <v>31.919999999999998</v>
      </c>
      <c r="D155">
        <f t="shared" si="6"/>
        <v>0</v>
      </c>
      <c r="E155">
        <f t="shared" si="6"/>
        <v>1.9800000000000002</v>
      </c>
      <c r="F155">
        <f t="shared" si="6"/>
        <v>0</v>
      </c>
      <c r="G155">
        <f t="shared" si="6"/>
        <v>0</v>
      </c>
      <c r="H155">
        <f t="shared" si="6"/>
        <v>0</v>
      </c>
      <c r="I155">
        <f t="shared" si="6"/>
        <v>25.209999999999994</v>
      </c>
      <c r="J155">
        <f t="shared" si="6"/>
        <v>0</v>
      </c>
      <c r="K155">
        <f t="shared" si="6"/>
        <v>0</v>
      </c>
      <c r="L155">
        <f t="shared" si="6"/>
        <v>1</v>
      </c>
      <c r="M155">
        <f t="shared" si="6"/>
        <v>0</v>
      </c>
      <c r="N155">
        <f t="shared" si="6"/>
        <v>0</v>
      </c>
      <c r="O155">
        <f t="shared" si="6"/>
        <v>14.47</v>
      </c>
      <c r="P155">
        <f t="shared" si="6"/>
        <v>0</v>
      </c>
      <c r="Q155">
        <f t="shared" si="6"/>
        <v>0</v>
      </c>
      <c r="R155">
        <f t="shared" si="6"/>
        <v>2</v>
      </c>
      <c r="S155">
        <f t="shared" si="6"/>
        <v>0</v>
      </c>
      <c r="T155">
        <f>SUM(T12:T132)</f>
        <v>196.82000000000005</v>
      </c>
      <c r="U155">
        <f>SUM(U10:U132)</f>
        <v>41.919999999999973</v>
      </c>
      <c r="V155">
        <f>SUM(V10:V154)</f>
        <v>245.74000000000007</v>
      </c>
    </row>
    <row r="156" spans="1:22">
      <c r="B156"/>
      <c r="H156" s="1"/>
      <c r="I156"/>
      <c r="N156" s="1"/>
      <c r="O156"/>
      <c r="Q156" s="1"/>
      <c r="R156"/>
      <c r="S156" s="1"/>
      <c r="T156"/>
      <c r="V156" s="63">
        <f>SUM(T156:U156)</f>
        <v>0</v>
      </c>
    </row>
    <row r="157" spans="1:22">
      <c r="B157"/>
      <c r="H157" s="1"/>
      <c r="I157"/>
      <c r="N157" s="1"/>
      <c r="O157"/>
      <c r="Q157" s="1"/>
      <c r="R157"/>
      <c r="S157" s="1"/>
      <c r="T157"/>
      <c r="V157" s="63">
        <f>SUM(T157:U157)</f>
        <v>0</v>
      </c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30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 t="s">
        <v>30</v>
      </c>
    </row>
  </sheetData>
  <mergeCells count="18">
    <mergeCell ref="V163:V164"/>
    <mergeCell ref="T7:T8"/>
    <mergeCell ref="V7:V8"/>
    <mergeCell ref="B153:H153"/>
    <mergeCell ref="I153:N153"/>
    <mergeCell ref="E3:F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T9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V165"/>
  <sheetViews>
    <sheetView zoomScale="70" zoomScaleNormal="70" workbookViewId="0">
      <pane ySplit="8" topLeftCell="A105" activePane="bottomLeft" state="frozen"/>
      <selection pane="bottomLeft" activeCell="U142" sqref="U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171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172</v>
      </c>
      <c r="B3" s="73"/>
      <c r="C3" s="73"/>
      <c r="E3" s="66"/>
      <c r="F3" s="66"/>
      <c r="H3" s="1"/>
      <c r="I3"/>
      <c r="N3" s="1"/>
      <c r="O3"/>
      <c r="Q3" s="1"/>
      <c r="R3"/>
      <c r="S3" s="1"/>
      <c r="T3"/>
    </row>
    <row r="4" spans="1:22">
      <c r="A4" s="73" t="s">
        <v>173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174</v>
      </c>
      <c r="B5" s="73"/>
      <c r="C5" s="73"/>
      <c r="D5" t="s">
        <v>175</v>
      </c>
      <c r="H5" s="1"/>
      <c r="I5"/>
      <c r="N5" s="1"/>
      <c r="O5"/>
      <c r="Q5" s="1"/>
      <c r="R5"/>
      <c r="S5" s="1"/>
      <c r="T5"/>
    </row>
    <row r="6" spans="1:22">
      <c r="A6" t="s">
        <v>176</v>
      </c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3">
        <f t="shared" ref="T9:T72" si="0">SUM(B9:S9)</f>
        <v>0</v>
      </c>
      <c r="U9" s="4">
        <v>0</v>
      </c>
      <c r="V9" s="63">
        <f>SUM(T9:U9)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SUM(T10:U10)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0</v>
      </c>
      <c r="U22" s="4">
        <v>0</v>
      </c>
      <c r="V22" s="63">
        <f t="shared" si="1"/>
        <v>0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</v>
      </c>
      <c r="U23" s="4">
        <v>0</v>
      </c>
      <c r="V23" s="63">
        <f t="shared" si="1"/>
        <v>0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</v>
      </c>
      <c r="U24" s="4">
        <v>0</v>
      </c>
      <c r="V24" s="63">
        <f t="shared" si="1"/>
        <v>0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</v>
      </c>
      <c r="U25" s="4">
        <v>0</v>
      </c>
      <c r="V25" s="63">
        <f t="shared" si="1"/>
        <v>0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</v>
      </c>
      <c r="U26" s="4">
        <v>0</v>
      </c>
      <c r="V26" s="63">
        <f t="shared" si="1"/>
        <v>0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3">
        <f t="shared" si="0"/>
        <v>0</v>
      </c>
      <c r="U27" s="4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 s="4">
        <v>0</v>
      </c>
      <c r="V28" s="63">
        <f t="shared" si="1"/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 s="4">
        <v>0</v>
      </c>
      <c r="V29" s="63">
        <f t="shared" si="1"/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 t="shared" si="1"/>
        <v>0</v>
      </c>
    </row>
    <row r="31" spans="1:22">
      <c r="A31" s="11">
        <v>40690</v>
      </c>
      <c r="B31" t="s">
        <v>31</v>
      </c>
      <c r="C31" t="s">
        <v>31</v>
      </c>
      <c r="D31" t="s">
        <v>31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s="63">
        <f t="shared" si="0"/>
        <v>0</v>
      </c>
      <c r="U31" s="4">
        <v>0</v>
      </c>
      <c r="V31" s="63">
        <f t="shared" si="1"/>
        <v>0</v>
      </c>
    </row>
    <row r="32" spans="1:22">
      <c r="A32" s="11">
        <v>40691</v>
      </c>
      <c r="B32" t="s">
        <v>31</v>
      </c>
      <c r="C32" t="s">
        <v>31</v>
      </c>
      <c r="D32" t="s">
        <v>31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s="63">
        <f t="shared" si="0"/>
        <v>0</v>
      </c>
      <c r="U32" s="4">
        <v>0</v>
      </c>
      <c r="V32" s="63">
        <f t="shared" si="1"/>
        <v>0</v>
      </c>
    </row>
    <row r="33" spans="1:22">
      <c r="A33" s="11">
        <v>40692</v>
      </c>
      <c r="B33" t="s">
        <v>31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s="63">
        <f t="shared" si="0"/>
        <v>0</v>
      </c>
      <c r="U33" s="4">
        <v>0</v>
      </c>
      <c r="V33" s="63">
        <f t="shared" si="1"/>
        <v>0</v>
      </c>
    </row>
    <row r="34" spans="1:22">
      <c r="A34" s="11">
        <v>40693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s="63">
        <f t="shared" si="0"/>
        <v>0</v>
      </c>
      <c r="U34" s="4">
        <v>0</v>
      </c>
      <c r="V34" s="63">
        <f t="shared" si="1"/>
        <v>0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2">
        <v>0</v>
      </c>
      <c r="I35" s="8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8">
        <v>2</v>
      </c>
      <c r="P35" s="4">
        <v>0</v>
      </c>
      <c r="Q35" s="12">
        <v>0</v>
      </c>
      <c r="R35" s="8">
        <v>0</v>
      </c>
      <c r="S35" s="12">
        <v>0</v>
      </c>
      <c r="T35" s="63">
        <f t="shared" si="0"/>
        <v>2</v>
      </c>
      <c r="U35" s="4">
        <v>0</v>
      </c>
      <c r="V35" s="63">
        <f t="shared" si="1"/>
        <v>2</v>
      </c>
    </row>
    <row r="36" spans="1:2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8">
        <v>0</v>
      </c>
      <c r="J36" s="4">
        <v>0</v>
      </c>
      <c r="K36" s="4">
        <v>0</v>
      </c>
      <c r="L36" s="4">
        <v>1</v>
      </c>
      <c r="M36" s="4">
        <v>0</v>
      </c>
      <c r="N36" s="12">
        <v>0</v>
      </c>
      <c r="O36" s="8">
        <v>1</v>
      </c>
      <c r="P36" s="4">
        <v>0</v>
      </c>
      <c r="Q36" s="12">
        <v>0</v>
      </c>
      <c r="R36" s="8">
        <v>0</v>
      </c>
      <c r="S36" s="12">
        <v>0</v>
      </c>
      <c r="T36" s="63">
        <f t="shared" si="0"/>
        <v>2</v>
      </c>
      <c r="U36" s="4">
        <v>0</v>
      </c>
      <c r="V36" s="63">
        <f t="shared" si="1"/>
        <v>2</v>
      </c>
    </row>
    <row r="37" spans="1:22">
      <c r="A37" s="11">
        <v>40696</v>
      </c>
      <c r="B37">
        <v>7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</v>
      </c>
      <c r="M37">
        <v>0</v>
      </c>
      <c r="N37">
        <v>0</v>
      </c>
      <c r="O37">
        <v>3</v>
      </c>
      <c r="P37">
        <v>0</v>
      </c>
      <c r="Q37">
        <v>0</v>
      </c>
      <c r="R37">
        <v>0</v>
      </c>
      <c r="S37">
        <v>0</v>
      </c>
      <c r="T37" s="63">
        <f t="shared" si="0"/>
        <v>15</v>
      </c>
      <c r="U37" s="4">
        <v>3</v>
      </c>
      <c r="V37" s="63">
        <f t="shared" si="1"/>
        <v>18</v>
      </c>
    </row>
    <row r="38" spans="1:22">
      <c r="A38" s="11">
        <v>40697</v>
      </c>
      <c r="B38">
        <v>10</v>
      </c>
      <c r="C38">
        <v>0.67</v>
      </c>
      <c r="D38">
        <v>0</v>
      </c>
      <c r="E38">
        <v>0</v>
      </c>
      <c r="F38">
        <v>0</v>
      </c>
      <c r="G38">
        <v>0</v>
      </c>
      <c r="H38" s="1">
        <v>0</v>
      </c>
      <c r="I38" s="8">
        <v>0.33</v>
      </c>
      <c r="J38" s="4">
        <v>0</v>
      </c>
      <c r="K38" s="4">
        <v>0</v>
      </c>
      <c r="L38" s="4">
        <v>1.67</v>
      </c>
      <c r="M38" s="4">
        <v>0</v>
      </c>
      <c r="N38" s="1">
        <v>0</v>
      </c>
      <c r="O38" s="8">
        <v>14</v>
      </c>
      <c r="P38" s="4">
        <v>0</v>
      </c>
      <c r="Q38" s="1">
        <v>0</v>
      </c>
      <c r="R38" s="8">
        <v>0</v>
      </c>
      <c r="S38" s="1">
        <v>0</v>
      </c>
      <c r="T38" s="63">
        <f t="shared" si="0"/>
        <v>26.67</v>
      </c>
      <c r="U38" s="4">
        <v>9.67</v>
      </c>
      <c r="V38" s="63">
        <f t="shared" si="1"/>
        <v>36.340000000000003</v>
      </c>
    </row>
    <row r="39" spans="1:22">
      <c r="A39" s="11">
        <v>40698</v>
      </c>
      <c r="B39">
        <v>10</v>
      </c>
      <c r="C39">
        <v>0.67</v>
      </c>
      <c r="D39">
        <v>0</v>
      </c>
      <c r="E39">
        <v>0</v>
      </c>
      <c r="F39">
        <v>0</v>
      </c>
      <c r="G39">
        <v>0</v>
      </c>
      <c r="H39" s="1">
        <v>0</v>
      </c>
      <c r="I39" s="8">
        <v>0.33</v>
      </c>
      <c r="J39" s="4">
        <v>0</v>
      </c>
      <c r="K39" s="4">
        <v>0</v>
      </c>
      <c r="L39" s="4">
        <v>1.67</v>
      </c>
      <c r="M39" s="4">
        <v>0</v>
      </c>
      <c r="N39" s="1">
        <v>0</v>
      </c>
      <c r="O39" s="8">
        <v>14</v>
      </c>
      <c r="P39" s="4">
        <v>0</v>
      </c>
      <c r="Q39" s="1">
        <v>0</v>
      </c>
      <c r="R39" s="8">
        <v>0</v>
      </c>
      <c r="S39" s="1">
        <v>0</v>
      </c>
      <c r="T39" s="63">
        <f t="shared" si="0"/>
        <v>26.67</v>
      </c>
      <c r="U39" s="4">
        <v>9.67</v>
      </c>
      <c r="V39" s="63">
        <f t="shared" si="1"/>
        <v>36.340000000000003</v>
      </c>
    </row>
    <row r="40" spans="1:22">
      <c r="A40" s="11">
        <v>40699</v>
      </c>
      <c r="B40">
        <v>10</v>
      </c>
      <c r="C40">
        <v>0.67</v>
      </c>
      <c r="D40">
        <v>0</v>
      </c>
      <c r="E40">
        <v>0</v>
      </c>
      <c r="F40">
        <v>0</v>
      </c>
      <c r="G40">
        <v>0</v>
      </c>
      <c r="H40" s="1">
        <v>0</v>
      </c>
      <c r="I40" s="8">
        <v>0.33</v>
      </c>
      <c r="J40" s="4">
        <v>0</v>
      </c>
      <c r="K40" s="4">
        <v>0</v>
      </c>
      <c r="L40" s="4">
        <v>1.67</v>
      </c>
      <c r="M40" s="4">
        <v>0</v>
      </c>
      <c r="N40" s="1">
        <v>0</v>
      </c>
      <c r="O40" s="8">
        <v>14</v>
      </c>
      <c r="P40" s="4">
        <v>0</v>
      </c>
      <c r="Q40" s="1">
        <v>0</v>
      </c>
      <c r="R40" s="8">
        <v>0</v>
      </c>
      <c r="S40" s="1">
        <v>0</v>
      </c>
      <c r="T40" s="63">
        <f t="shared" si="0"/>
        <v>26.67</v>
      </c>
      <c r="U40" s="4">
        <v>9.67</v>
      </c>
      <c r="V40" s="63">
        <f t="shared" si="1"/>
        <v>36.340000000000003</v>
      </c>
    </row>
    <row r="41" spans="1:22">
      <c r="A41" s="11">
        <v>40700</v>
      </c>
      <c r="B41">
        <v>2</v>
      </c>
      <c r="C41">
        <v>2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1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9</v>
      </c>
      <c r="P41" s="4">
        <v>0</v>
      </c>
      <c r="Q41" s="4">
        <v>0</v>
      </c>
      <c r="R41" s="4">
        <v>0</v>
      </c>
      <c r="S41" s="4">
        <v>0</v>
      </c>
      <c r="T41" s="63">
        <f t="shared" si="0"/>
        <v>15</v>
      </c>
      <c r="U41" s="4">
        <v>3</v>
      </c>
      <c r="V41" s="63">
        <f t="shared" si="1"/>
        <v>18</v>
      </c>
    </row>
    <row r="42" spans="1:22">
      <c r="A42" s="11">
        <v>40701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5</v>
      </c>
      <c r="P42" s="4">
        <v>0</v>
      </c>
      <c r="Q42" s="4">
        <v>0</v>
      </c>
      <c r="R42" s="4">
        <v>0</v>
      </c>
      <c r="S42" s="4">
        <v>0</v>
      </c>
      <c r="T42" s="63">
        <f t="shared" si="0"/>
        <v>10</v>
      </c>
      <c r="U42" s="4">
        <v>1</v>
      </c>
      <c r="V42" s="63">
        <f t="shared" si="1"/>
        <v>11</v>
      </c>
    </row>
    <row r="43" spans="1:22">
      <c r="A43" s="11">
        <v>40702</v>
      </c>
      <c r="B43">
        <v>2</v>
      </c>
      <c r="C43">
        <v>1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4</v>
      </c>
      <c r="M43" s="4">
        <v>0</v>
      </c>
      <c r="N43" s="1">
        <v>0</v>
      </c>
      <c r="O43" s="4">
        <v>8</v>
      </c>
      <c r="P43" s="4">
        <v>0</v>
      </c>
      <c r="Q43" s="1">
        <v>0</v>
      </c>
      <c r="R43" s="4">
        <v>0</v>
      </c>
      <c r="S43" s="1">
        <v>0</v>
      </c>
      <c r="T43" s="63">
        <f t="shared" si="0"/>
        <v>15</v>
      </c>
      <c r="U43" s="4">
        <v>3</v>
      </c>
      <c r="V43" s="63">
        <f t="shared" si="1"/>
        <v>18</v>
      </c>
    </row>
    <row r="44" spans="1:22">
      <c r="A44" s="11">
        <v>40703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s="4">
        <v>8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63">
        <f t="shared" si="0"/>
        <v>14</v>
      </c>
      <c r="U44" s="4">
        <v>4</v>
      </c>
      <c r="V44" s="63">
        <f t="shared" si="1"/>
        <v>18</v>
      </c>
    </row>
    <row r="45" spans="1:22">
      <c r="A45" s="11">
        <v>40704</v>
      </c>
      <c r="B45">
        <v>3.67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8">
        <v>0</v>
      </c>
      <c r="J45" s="4">
        <v>0</v>
      </c>
      <c r="K45" s="4">
        <v>0</v>
      </c>
      <c r="L45" s="4">
        <v>3</v>
      </c>
      <c r="M45" s="4">
        <v>0</v>
      </c>
      <c r="N45" s="1">
        <v>0</v>
      </c>
      <c r="O45" s="8">
        <v>2</v>
      </c>
      <c r="P45" s="4">
        <v>0</v>
      </c>
      <c r="Q45" s="1">
        <v>0</v>
      </c>
      <c r="R45" s="8">
        <v>0</v>
      </c>
      <c r="S45" s="1">
        <v>0</v>
      </c>
      <c r="T45" s="63">
        <f t="shared" si="0"/>
        <v>8.67</v>
      </c>
      <c r="U45" s="4">
        <v>1</v>
      </c>
      <c r="V45" s="63">
        <f t="shared" si="1"/>
        <v>9.67</v>
      </c>
    </row>
    <row r="46" spans="1:22">
      <c r="A46" s="11">
        <v>40705</v>
      </c>
      <c r="B46">
        <v>3.67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 s="8">
        <v>0</v>
      </c>
      <c r="J46" s="4">
        <v>0</v>
      </c>
      <c r="K46" s="4">
        <v>0</v>
      </c>
      <c r="L46" s="4">
        <v>3</v>
      </c>
      <c r="M46" s="4">
        <v>0</v>
      </c>
      <c r="N46" s="1">
        <v>0</v>
      </c>
      <c r="O46" s="8">
        <v>2</v>
      </c>
      <c r="P46" s="4">
        <v>0</v>
      </c>
      <c r="Q46" s="1">
        <v>0</v>
      </c>
      <c r="R46" s="8">
        <v>0</v>
      </c>
      <c r="S46" s="1">
        <v>0</v>
      </c>
      <c r="T46" s="63">
        <f t="shared" si="0"/>
        <v>8.67</v>
      </c>
      <c r="U46" s="4">
        <v>1</v>
      </c>
      <c r="V46" s="63">
        <f t="shared" si="1"/>
        <v>9.67</v>
      </c>
    </row>
    <row r="47" spans="1:22">
      <c r="A47" s="11">
        <v>40706</v>
      </c>
      <c r="B47">
        <v>3.67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0</v>
      </c>
      <c r="I47" s="8">
        <v>0</v>
      </c>
      <c r="J47" s="4">
        <v>0</v>
      </c>
      <c r="K47" s="4">
        <v>0</v>
      </c>
      <c r="L47" s="4">
        <v>3</v>
      </c>
      <c r="M47" s="4">
        <v>0</v>
      </c>
      <c r="N47" s="1">
        <v>0</v>
      </c>
      <c r="O47" s="8">
        <v>2</v>
      </c>
      <c r="P47" s="4">
        <v>0</v>
      </c>
      <c r="Q47" s="1">
        <v>0</v>
      </c>
      <c r="R47" s="8">
        <v>0</v>
      </c>
      <c r="S47" s="1">
        <v>0</v>
      </c>
      <c r="T47" s="63">
        <f t="shared" si="0"/>
        <v>8.67</v>
      </c>
      <c r="U47" s="4">
        <v>1</v>
      </c>
      <c r="V47" s="63">
        <f t="shared" si="1"/>
        <v>9.67</v>
      </c>
    </row>
    <row r="48" spans="1:22">
      <c r="A48" s="11">
        <v>40707</v>
      </c>
      <c r="B48">
        <v>16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2</v>
      </c>
      <c r="K48" s="4">
        <v>0</v>
      </c>
      <c r="L48" s="4">
        <v>9</v>
      </c>
      <c r="M48" s="4">
        <v>0</v>
      </c>
      <c r="N48" s="4">
        <v>0</v>
      </c>
      <c r="O48" s="4">
        <v>2</v>
      </c>
      <c r="P48" s="4">
        <v>0</v>
      </c>
      <c r="Q48" s="4">
        <v>0</v>
      </c>
      <c r="R48" s="4">
        <v>0</v>
      </c>
      <c r="S48" s="4">
        <v>0</v>
      </c>
      <c r="T48" s="63">
        <f t="shared" si="0"/>
        <v>29</v>
      </c>
      <c r="U48" s="4">
        <v>5</v>
      </c>
      <c r="V48" s="63">
        <f t="shared" si="1"/>
        <v>34</v>
      </c>
    </row>
    <row r="49" spans="1:22">
      <c r="A49" s="11">
        <v>40708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 s="63">
        <f t="shared" si="0"/>
        <v>2</v>
      </c>
      <c r="U49" s="4">
        <v>5</v>
      </c>
      <c r="V49" s="63">
        <f t="shared" si="1"/>
        <v>7</v>
      </c>
    </row>
    <row r="50" spans="1:22">
      <c r="A50" s="11">
        <v>40709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0</v>
      </c>
      <c r="I50" s="8">
        <v>0</v>
      </c>
      <c r="J50" s="4">
        <v>0</v>
      </c>
      <c r="K50" s="4">
        <v>0</v>
      </c>
      <c r="L50" s="4">
        <v>11</v>
      </c>
      <c r="M50" s="4">
        <v>0</v>
      </c>
      <c r="N50" s="1">
        <v>0</v>
      </c>
      <c r="O50" s="8">
        <v>1</v>
      </c>
      <c r="P50" s="4">
        <v>0</v>
      </c>
      <c r="Q50" s="1">
        <v>0</v>
      </c>
      <c r="R50" s="8">
        <v>0</v>
      </c>
      <c r="S50" s="1">
        <v>0</v>
      </c>
      <c r="T50" s="63">
        <f t="shared" si="0"/>
        <v>12</v>
      </c>
      <c r="U50" s="4">
        <v>1</v>
      </c>
      <c r="V50" s="63">
        <f t="shared" si="1"/>
        <v>13</v>
      </c>
    </row>
    <row r="51" spans="1:22">
      <c r="A51" s="11">
        <v>40710</v>
      </c>
      <c r="B51" s="22">
        <v>8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4">
        <v>0</v>
      </c>
      <c r="I51" s="24">
        <v>0</v>
      </c>
      <c r="J51" s="24">
        <v>0</v>
      </c>
      <c r="K51" s="24">
        <v>0</v>
      </c>
      <c r="L51" s="24">
        <v>11</v>
      </c>
      <c r="M51" s="24">
        <v>8</v>
      </c>
      <c r="N51" s="24">
        <v>0</v>
      </c>
      <c r="O51" s="24">
        <v>1</v>
      </c>
      <c r="P51" s="24">
        <v>0</v>
      </c>
      <c r="Q51" s="24">
        <v>0</v>
      </c>
      <c r="R51" s="24">
        <v>0</v>
      </c>
      <c r="S51" s="24">
        <v>0</v>
      </c>
      <c r="T51" s="63">
        <f t="shared" si="0"/>
        <v>28</v>
      </c>
      <c r="U51" s="4">
        <v>7</v>
      </c>
      <c r="V51" s="63">
        <f t="shared" si="1"/>
        <v>35</v>
      </c>
    </row>
    <row r="52" spans="1:22">
      <c r="A52" s="11">
        <v>40711</v>
      </c>
      <c r="B52" s="22">
        <v>12.33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4">
        <v>0</v>
      </c>
      <c r="I52" s="24">
        <v>0</v>
      </c>
      <c r="J52" s="24">
        <v>1</v>
      </c>
      <c r="K52" s="24">
        <v>0</v>
      </c>
      <c r="L52" s="24">
        <v>3.33</v>
      </c>
      <c r="M52" s="24">
        <v>3</v>
      </c>
      <c r="N52" s="24">
        <v>0</v>
      </c>
      <c r="O52" s="24">
        <v>1</v>
      </c>
      <c r="P52" s="24">
        <v>0</v>
      </c>
      <c r="Q52" s="24">
        <v>0</v>
      </c>
      <c r="R52" s="24">
        <v>0.33</v>
      </c>
      <c r="S52" s="24">
        <v>0</v>
      </c>
      <c r="T52" s="63">
        <f t="shared" si="0"/>
        <v>20.99</v>
      </c>
      <c r="U52" s="4">
        <v>6</v>
      </c>
      <c r="V52" s="63">
        <f t="shared" si="1"/>
        <v>26.99</v>
      </c>
    </row>
    <row r="53" spans="1:22">
      <c r="A53" s="11">
        <v>40712</v>
      </c>
      <c r="B53" s="22">
        <v>12.33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24">
        <v>0</v>
      </c>
      <c r="I53" s="24">
        <v>0</v>
      </c>
      <c r="J53" s="24">
        <v>1</v>
      </c>
      <c r="K53" s="24">
        <v>0</v>
      </c>
      <c r="L53" s="24">
        <v>3.33</v>
      </c>
      <c r="M53" s="24">
        <v>3</v>
      </c>
      <c r="N53" s="24">
        <v>0</v>
      </c>
      <c r="O53" s="24">
        <v>1</v>
      </c>
      <c r="P53" s="24">
        <v>0</v>
      </c>
      <c r="Q53" s="24">
        <v>0</v>
      </c>
      <c r="R53" s="24">
        <v>0.33</v>
      </c>
      <c r="S53" s="24">
        <v>0</v>
      </c>
      <c r="T53" s="63">
        <f t="shared" si="0"/>
        <v>20.99</v>
      </c>
      <c r="U53" s="4">
        <v>6</v>
      </c>
      <c r="V53" s="63">
        <f t="shared" si="1"/>
        <v>26.99</v>
      </c>
    </row>
    <row r="54" spans="1:22">
      <c r="A54" s="11">
        <v>40713</v>
      </c>
      <c r="B54" s="22">
        <v>12.33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4">
        <v>0</v>
      </c>
      <c r="I54" s="24">
        <v>0</v>
      </c>
      <c r="J54" s="24">
        <v>1</v>
      </c>
      <c r="K54" s="24">
        <v>0</v>
      </c>
      <c r="L54" s="24">
        <v>3.33</v>
      </c>
      <c r="M54" s="24">
        <v>3</v>
      </c>
      <c r="N54" s="24">
        <v>0</v>
      </c>
      <c r="O54" s="24">
        <v>1</v>
      </c>
      <c r="P54" s="24">
        <v>0</v>
      </c>
      <c r="Q54" s="24">
        <v>0</v>
      </c>
      <c r="R54" s="24">
        <v>0.33</v>
      </c>
      <c r="S54" s="24">
        <v>0</v>
      </c>
      <c r="T54" s="63">
        <f t="shared" si="0"/>
        <v>20.99</v>
      </c>
      <c r="U54" s="4">
        <v>6</v>
      </c>
      <c r="V54" s="63">
        <f t="shared" si="1"/>
        <v>26.99</v>
      </c>
    </row>
    <row r="55" spans="1:22">
      <c r="A55" s="11">
        <v>40714</v>
      </c>
      <c r="B55" s="22">
        <v>10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4">
        <v>0</v>
      </c>
      <c r="I55" s="24">
        <v>0</v>
      </c>
      <c r="J55" s="24">
        <v>0</v>
      </c>
      <c r="K55" s="24">
        <v>0</v>
      </c>
      <c r="L55" s="24">
        <v>3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63">
        <f t="shared" si="0"/>
        <v>13</v>
      </c>
      <c r="U55" s="4">
        <v>8</v>
      </c>
      <c r="V55" s="63">
        <f t="shared" si="1"/>
        <v>21</v>
      </c>
    </row>
    <row r="56" spans="1:22">
      <c r="A56" s="11">
        <v>40715</v>
      </c>
      <c r="B56" s="22">
        <v>0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4">
        <v>0</v>
      </c>
      <c r="I56" s="24">
        <v>0</v>
      </c>
      <c r="J56" s="24">
        <v>0</v>
      </c>
      <c r="K56" s="24">
        <v>0</v>
      </c>
      <c r="L56" s="24">
        <v>1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63">
        <f t="shared" si="0"/>
        <v>1</v>
      </c>
      <c r="U56" s="4">
        <v>1</v>
      </c>
      <c r="V56" s="63">
        <f t="shared" si="1"/>
        <v>2</v>
      </c>
    </row>
    <row r="57" spans="1:22">
      <c r="A57" s="11">
        <v>40716</v>
      </c>
      <c r="B57" s="22">
        <v>3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4">
        <v>0</v>
      </c>
      <c r="I57" s="24">
        <v>0</v>
      </c>
      <c r="J57" s="24">
        <v>0</v>
      </c>
      <c r="K57" s="24">
        <v>0</v>
      </c>
      <c r="L57" s="24">
        <v>1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63">
        <f t="shared" si="0"/>
        <v>4</v>
      </c>
      <c r="U57" s="4">
        <v>3</v>
      </c>
      <c r="V57" s="63">
        <f t="shared" si="1"/>
        <v>7</v>
      </c>
    </row>
    <row r="58" spans="1:22">
      <c r="A58" s="11">
        <v>40717</v>
      </c>
      <c r="B58" s="22">
        <v>24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4">
        <v>0</v>
      </c>
      <c r="I58" s="24">
        <v>0</v>
      </c>
      <c r="J58" s="24">
        <v>0</v>
      </c>
      <c r="K58" s="24">
        <v>0</v>
      </c>
      <c r="L58" s="24">
        <v>11</v>
      </c>
      <c r="M58" s="24">
        <v>0</v>
      </c>
      <c r="N58" s="24">
        <v>0</v>
      </c>
      <c r="O58" s="24">
        <v>4</v>
      </c>
      <c r="P58" s="24">
        <v>0</v>
      </c>
      <c r="Q58" s="24">
        <v>0</v>
      </c>
      <c r="R58" s="24">
        <v>0</v>
      </c>
      <c r="S58" s="24">
        <v>0</v>
      </c>
      <c r="T58" s="63">
        <f t="shared" si="0"/>
        <v>39</v>
      </c>
      <c r="U58" s="4">
        <v>9</v>
      </c>
      <c r="V58" s="63">
        <f t="shared" si="1"/>
        <v>48</v>
      </c>
    </row>
    <row r="59" spans="1:22">
      <c r="A59" s="11">
        <v>40718</v>
      </c>
      <c r="B59" s="22">
        <v>14.67</v>
      </c>
      <c r="C59" s="22">
        <v>0</v>
      </c>
      <c r="D59" s="22">
        <v>0</v>
      </c>
      <c r="E59" s="22">
        <v>0</v>
      </c>
      <c r="F59" s="22">
        <v>0</v>
      </c>
      <c r="G59" s="22">
        <v>0</v>
      </c>
      <c r="H59" s="24">
        <v>0</v>
      </c>
      <c r="I59" s="24">
        <v>0.33</v>
      </c>
      <c r="J59" s="24">
        <v>0</v>
      </c>
      <c r="K59" s="24">
        <v>0</v>
      </c>
      <c r="L59" s="24">
        <v>0</v>
      </c>
      <c r="M59" s="24">
        <v>6.67</v>
      </c>
      <c r="N59" s="24">
        <v>0</v>
      </c>
      <c r="O59" s="24">
        <v>0.67</v>
      </c>
      <c r="P59" s="24">
        <v>0</v>
      </c>
      <c r="Q59" s="24">
        <v>0</v>
      </c>
      <c r="R59" s="24">
        <v>0.67</v>
      </c>
      <c r="S59" s="24">
        <v>0.33</v>
      </c>
      <c r="T59" s="63">
        <f t="shared" si="0"/>
        <v>23.340000000000003</v>
      </c>
      <c r="U59" s="4">
        <v>4.33</v>
      </c>
      <c r="V59" s="63">
        <f t="shared" si="1"/>
        <v>27.67</v>
      </c>
    </row>
    <row r="60" spans="1:22">
      <c r="A60" s="11">
        <v>40719</v>
      </c>
      <c r="B60" s="22">
        <v>14.67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4">
        <v>0</v>
      </c>
      <c r="I60" s="24">
        <v>0.33</v>
      </c>
      <c r="J60" s="24">
        <v>0</v>
      </c>
      <c r="K60" s="24">
        <v>0</v>
      </c>
      <c r="L60" s="24">
        <v>0</v>
      </c>
      <c r="M60" s="24">
        <v>6.67</v>
      </c>
      <c r="N60" s="24">
        <v>0</v>
      </c>
      <c r="O60" s="24">
        <v>0.67</v>
      </c>
      <c r="P60" s="24">
        <v>0</v>
      </c>
      <c r="Q60" s="24">
        <v>0</v>
      </c>
      <c r="R60" s="24">
        <v>0.67</v>
      </c>
      <c r="S60" s="24">
        <v>0.33</v>
      </c>
      <c r="T60" s="63">
        <f t="shared" si="0"/>
        <v>23.340000000000003</v>
      </c>
      <c r="U60" s="4">
        <v>4.33</v>
      </c>
      <c r="V60" s="63">
        <f t="shared" si="1"/>
        <v>27.67</v>
      </c>
    </row>
    <row r="61" spans="1:22">
      <c r="A61" s="11">
        <v>40720</v>
      </c>
      <c r="B61" s="22">
        <v>14.67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4">
        <v>0</v>
      </c>
      <c r="I61" s="24">
        <v>0.33</v>
      </c>
      <c r="J61" s="24">
        <v>0</v>
      </c>
      <c r="K61" s="24">
        <v>0</v>
      </c>
      <c r="L61" s="24">
        <v>0</v>
      </c>
      <c r="M61" s="24">
        <v>6.67</v>
      </c>
      <c r="N61" s="24">
        <v>0</v>
      </c>
      <c r="O61" s="24">
        <v>0.67</v>
      </c>
      <c r="P61" s="24">
        <v>0</v>
      </c>
      <c r="Q61" s="24">
        <v>0</v>
      </c>
      <c r="R61" s="24">
        <v>0.67</v>
      </c>
      <c r="S61" s="24">
        <v>0.33</v>
      </c>
      <c r="T61" s="63">
        <f t="shared" si="0"/>
        <v>23.340000000000003</v>
      </c>
      <c r="U61" s="4">
        <v>4.33</v>
      </c>
      <c r="V61" s="63">
        <f t="shared" si="1"/>
        <v>27.67</v>
      </c>
    </row>
    <row r="62" spans="1:22">
      <c r="A62" s="11">
        <v>40721</v>
      </c>
      <c r="B62" s="22">
        <v>4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4">
        <v>0</v>
      </c>
      <c r="I62" s="24">
        <v>0</v>
      </c>
      <c r="J62" s="24">
        <v>4</v>
      </c>
      <c r="K62" s="24">
        <v>0</v>
      </c>
      <c r="L62" s="24">
        <v>0</v>
      </c>
      <c r="M62" s="24">
        <v>8</v>
      </c>
      <c r="N62" s="24">
        <v>0</v>
      </c>
      <c r="O62" s="24">
        <v>0</v>
      </c>
      <c r="P62" s="24">
        <v>0</v>
      </c>
      <c r="Q62" s="24">
        <v>0</v>
      </c>
      <c r="R62" s="24">
        <v>2</v>
      </c>
      <c r="S62" s="24">
        <v>0</v>
      </c>
      <c r="T62" s="63">
        <f t="shared" si="0"/>
        <v>18</v>
      </c>
      <c r="U62" s="4">
        <v>2</v>
      </c>
      <c r="V62" s="63">
        <f t="shared" si="1"/>
        <v>20</v>
      </c>
    </row>
    <row r="63" spans="1:22">
      <c r="A63" s="11">
        <v>40722</v>
      </c>
      <c r="B63" s="22">
        <v>21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4">
        <v>0</v>
      </c>
      <c r="I63" s="24">
        <v>1</v>
      </c>
      <c r="J63" s="24">
        <v>0</v>
      </c>
      <c r="K63" s="24">
        <v>0</v>
      </c>
      <c r="L63" s="24">
        <v>9</v>
      </c>
      <c r="M63" s="24">
        <v>0</v>
      </c>
      <c r="N63" s="24">
        <v>0</v>
      </c>
      <c r="O63" s="24">
        <v>2</v>
      </c>
      <c r="P63" s="24">
        <v>0</v>
      </c>
      <c r="Q63" s="24">
        <v>0</v>
      </c>
      <c r="R63" s="24">
        <v>0</v>
      </c>
      <c r="S63" s="24">
        <v>0</v>
      </c>
      <c r="T63" s="63">
        <f t="shared" si="0"/>
        <v>33</v>
      </c>
      <c r="U63" s="4">
        <v>23</v>
      </c>
      <c r="V63" s="63">
        <f t="shared" si="1"/>
        <v>56</v>
      </c>
    </row>
    <row r="64" spans="1:22">
      <c r="A64" s="11">
        <v>40723</v>
      </c>
      <c r="B64" s="22">
        <v>5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4">
        <v>0</v>
      </c>
      <c r="I64" s="24">
        <v>1</v>
      </c>
      <c r="J64" s="24">
        <v>0</v>
      </c>
      <c r="K64" s="24">
        <v>0</v>
      </c>
      <c r="L64" s="24">
        <v>7</v>
      </c>
      <c r="M64" s="24">
        <v>0</v>
      </c>
      <c r="N64" s="24">
        <v>0</v>
      </c>
      <c r="O64" s="24">
        <v>2</v>
      </c>
      <c r="P64" s="24">
        <v>0</v>
      </c>
      <c r="Q64" s="24">
        <v>0</v>
      </c>
      <c r="R64" s="24">
        <v>0</v>
      </c>
      <c r="S64" s="24">
        <v>0</v>
      </c>
      <c r="T64" s="63">
        <f t="shared" si="0"/>
        <v>15</v>
      </c>
      <c r="U64" s="4">
        <v>10</v>
      </c>
      <c r="V64" s="63">
        <f t="shared" si="1"/>
        <v>25</v>
      </c>
    </row>
    <row r="65" spans="1:22">
      <c r="A65" s="11">
        <v>40724</v>
      </c>
      <c r="B65" s="22">
        <v>87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4">
        <v>0</v>
      </c>
      <c r="I65" s="24">
        <v>1</v>
      </c>
      <c r="J65" s="24">
        <v>0</v>
      </c>
      <c r="K65" s="24">
        <v>0</v>
      </c>
      <c r="L65" s="24">
        <v>17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4</v>
      </c>
      <c r="S65" s="24">
        <v>0</v>
      </c>
      <c r="T65" s="63">
        <f t="shared" si="0"/>
        <v>109</v>
      </c>
      <c r="U65" s="4">
        <v>52</v>
      </c>
      <c r="V65" s="63">
        <f t="shared" si="1"/>
        <v>161</v>
      </c>
    </row>
    <row r="66" spans="1:22">
      <c r="A66" s="11">
        <v>40725</v>
      </c>
      <c r="B66" s="22">
        <v>78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4">
        <v>0</v>
      </c>
      <c r="I66" s="24">
        <v>0</v>
      </c>
      <c r="J66" s="24">
        <v>0</v>
      </c>
      <c r="K66" s="24">
        <v>0</v>
      </c>
      <c r="L66" s="24">
        <v>3.75</v>
      </c>
      <c r="M66" s="24">
        <v>8</v>
      </c>
      <c r="N66" s="24">
        <v>0</v>
      </c>
      <c r="O66" s="24">
        <v>0</v>
      </c>
      <c r="P66" s="24">
        <v>0</v>
      </c>
      <c r="Q66" s="24">
        <v>0</v>
      </c>
      <c r="R66" s="24">
        <v>4.25</v>
      </c>
      <c r="S66" s="24">
        <v>0</v>
      </c>
      <c r="T66" s="63">
        <f t="shared" si="0"/>
        <v>94</v>
      </c>
      <c r="U66" s="4">
        <v>81.25</v>
      </c>
      <c r="V66" s="63">
        <f t="shared" si="1"/>
        <v>175.25</v>
      </c>
    </row>
    <row r="67" spans="1:22">
      <c r="A67" s="11">
        <v>40726</v>
      </c>
      <c r="B67" s="22">
        <v>78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4">
        <v>0</v>
      </c>
      <c r="I67" s="24">
        <v>0</v>
      </c>
      <c r="J67" s="24">
        <v>0</v>
      </c>
      <c r="K67" s="24">
        <v>0</v>
      </c>
      <c r="L67" s="24">
        <v>3.75</v>
      </c>
      <c r="M67" s="24">
        <v>8</v>
      </c>
      <c r="N67" s="24">
        <v>0</v>
      </c>
      <c r="O67" s="24">
        <v>0</v>
      </c>
      <c r="P67" s="24">
        <v>0</v>
      </c>
      <c r="Q67" s="24">
        <v>0</v>
      </c>
      <c r="R67" s="24">
        <v>4.25</v>
      </c>
      <c r="S67" s="24">
        <v>0</v>
      </c>
      <c r="T67" s="63">
        <f t="shared" si="0"/>
        <v>94</v>
      </c>
      <c r="U67" s="4">
        <v>81.25</v>
      </c>
      <c r="V67" s="63">
        <f t="shared" si="1"/>
        <v>175.25</v>
      </c>
    </row>
    <row r="68" spans="1:22">
      <c r="A68" s="11">
        <v>40727</v>
      </c>
      <c r="B68" s="22">
        <v>78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4">
        <v>0</v>
      </c>
      <c r="I68" s="24">
        <v>0</v>
      </c>
      <c r="J68" s="24">
        <v>0</v>
      </c>
      <c r="K68" s="24">
        <v>0</v>
      </c>
      <c r="L68" s="24">
        <v>3.75</v>
      </c>
      <c r="M68" s="24">
        <v>8</v>
      </c>
      <c r="N68" s="24">
        <v>0</v>
      </c>
      <c r="O68" s="24">
        <v>0</v>
      </c>
      <c r="P68" s="24">
        <v>0</v>
      </c>
      <c r="Q68" s="24">
        <v>0</v>
      </c>
      <c r="R68" s="24">
        <v>4.25</v>
      </c>
      <c r="S68" s="24">
        <v>0</v>
      </c>
      <c r="T68" s="63">
        <f t="shared" si="0"/>
        <v>94</v>
      </c>
      <c r="U68" s="4">
        <v>81.25</v>
      </c>
      <c r="V68" s="63">
        <f t="shared" si="1"/>
        <v>175.25</v>
      </c>
    </row>
    <row r="69" spans="1:22">
      <c r="A69" s="11">
        <v>40728</v>
      </c>
      <c r="B69" s="22">
        <v>78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4">
        <v>0</v>
      </c>
      <c r="I69" s="24">
        <v>0</v>
      </c>
      <c r="J69" s="24">
        <v>0</v>
      </c>
      <c r="K69" s="24">
        <v>0</v>
      </c>
      <c r="L69" s="24">
        <v>3.75</v>
      </c>
      <c r="M69" s="24">
        <v>8</v>
      </c>
      <c r="N69" s="24">
        <v>0</v>
      </c>
      <c r="O69" s="24">
        <v>0</v>
      </c>
      <c r="P69" s="24">
        <v>0</v>
      </c>
      <c r="Q69" s="24">
        <v>0</v>
      </c>
      <c r="R69" s="24">
        <v>4.25</v>
      </c>
      <c r="S69" s="24">
        <v>0</v>
      </c>
      <c r="T69" s="63">
        <f t="shared" si="0"/>
        <v>94</v>
      </c>
      <c r="U69" s="4">
        <v>81.25</v>
      </c>
      <c r="V69" s="63">
        <f t="shared" si="1"/>
        <v>175.25</v>
      </c>
    </row>
    <row r="70" spans="1:22">
      <c r="A70" s="11">
        <v>40729</v>
      </c>
      <c r="B70" s="22">
        <v>214</v>
      </c>
      <c r="C70" s="22">
        <v>3</v>
      </c>
      <c r="D70" s="22">
        <v>0</v>
      </c>
      <c r="E70" s="22">
        <v>0</v>
      </c>
      <c r="F70" s="22">
        <v>0</v>
      </c>
      <c r="G70" s="22">
        <v>0</v>
      </c>
      <c r="H70" s="24">
        <v>0</v>
      </c>
      <c r="I70" s="24">
        <v>3</v>
      </c>
      <c r="J70" s="24">
        <v>0</v>
      </c>
      <c r="K70" s="24">
        <v>0</v>
      </c>
      <c r="L70" s="24">
        <v>10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18</v>
      </c>
      <c r="S70" s="24">
        <v>0</v>
      </c>
      <c r="T70" s="63">
        <f t="shared" si="0"/>
        <v>248</v>
      </c>
      <c r="U70" s="4">
        <v>87</v>
      </c>
      <c r="V70" s="63">
        <f t="shared" si="1"/>
        <v>335</v>
      </c>
    </row>
    <row r="71" spans="1:22">
      <c r="A71" s="11">
        <v>40730</v>
      </c>
      <c r="B71" s="22">
        <v>218</v>
      </c>
      <c r="C71" s="22">
        <v>3</v>
      </c>
      <c r="D71" s="22">
        <v>0</v>
      </c>
      <c r="E71" s="22">
        <v>0</v>
      </c>
      <c r="F71" s="22">
        <v>0</v>
      </c>
      <c r="G71" s="22">
        <v>0</v>
      </c>
      <c r="H71" s="24">
        <v>0</v>
      </c>
      <c r="I71" s="24">
        <v>0</v>
      </c>
      <c r="J71" s="24">
        <v>0</v>
      </c>
      <c r="K71" s="24">
        <v>0</v>
      </c>
      <c r="L71" s="24">
        <v>13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13</v>
      </c>
      <c r="S71" s="24">
        <v>0</v>
      </c>
      <c r="T71" s="63">
        <f t="shared" si="0"/>
        <v>247</v>
      </c>
      <c r="U71" s="4">
        <v>45</v>
      </c>
      <c r="V71" s="63">
        <f t="shared" si="1"/>
        <v>292</v>
      </c>
    </row>
    <row r="72" spans="1:22">
      <c r="A72" s="11">
        <v>40731</v>
      </c>
      <c r="B72" s="22">
        <v>177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63">
        <f t="shared" si="0"/>
        <v>177</v>
      </c>
      <c r="U72" s="4">
        <v>83</v>
      </c>
      <c r="V72" s="63">
        <f t="shared" si="1"/>
        <v>260</v>
      </c>
    </row>
    <row r="73" spans="1:22">
      <c r="A73" s="11">
        <v>40732</v>
      </c>
      <c r="B73" s="22">
        <v>103.66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2.66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10</v>
      </c>
      <c r="S73" s="22">
        <v>0</v>
      </c>
      <c r="T73" s="63">
        <f t="shared" ref="T73:T136" si="2">SUM(B73:S73)</f>
        <v>116.32</v>
      </c>
      <c r="U73" s="4">
        <v>36.659999999999997</v>
      </c>
      <c r="V73" s="63">
        <f t="shared" si="1"/>
        <v>152.97999999999999</v>
      </c>
    </row>
    <row r="74" spans="1:22">
      <c r="A74" s="11">
        <v>40733</v>
      </c>
      <c r="B74" s="22">
        <v>103.66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2.66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10</v>
      </c>
      <c r="S74" s="22">
        <v>0</v>
      </c>
      <c r="T74" s="63">
        <f t="shared" si="2"/>
        <v>116.32</v>
      </c>
      <c r="U74" s="4">
        <v>36.659999999999997</v>
      </c>
      <c r="V74" s="63">
        <f t="shared" ref="V74:V137" si="3">SUM(T74:U74)</f>
        <v>152.97999999999999</v>
      </c>
    </row>
    <row r="75" spans="1:22">
      <c r="A75" s="11">
        <v>40734</v>
      </c>
      <c r="B75" s="22">
        <v>103.66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2.66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10</v>
      </c>
      <c r="S75" s="22">
        <v>0</v>
      </c>
      <c r="T75" s="63">
        <f t="shared" si="2"/>
        <v>116.32</v>
      </c>
      <c r="U75" s="4">
        <v>36.659999999999997</v>
      </c>
      <c r="V75" s="63">
        <f t="shared" si="3"/>
        <v>152.97999999999999</v>
      </c>
    </row>
    <row r="76" spans="1:22">
      <c r="A76" s="11">
        <v>40735</v>
      </c>
      <c r="B76" s="22">
        <v>90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1">
        <v>0</v>
      </c>
      <c r="I76" s="8">
        <v>0</v>
      </c>
      <c r="J76" s="53">
        <v>0</v>
      </c>
      <c r="K76" s="53">
        <v>0</v>
      </c>
      <c r="L76" s="53">
        <v>5</v>
      </c>
      <c r="M76" s="53">
        <v>0</v>
      </c>
      <c r="N76" s="1">
        <v>0</v>
      </c>
      <c r="O76" s="8">
        <v>1</v>
      </c>
      <c r="P76" s="53">
        <v>0</v>
      </c>
      <c r="Q76" s="53">
        <v>0</v>
      </c>
      <c r="R76" s="53">
        <v>2</v>
      </c>
      <c r="S76" s="53">
        <v>0</v>
      </c>
      <c r="T76" s="63">
        <f t="shared" si="2"/>
        <v>98</v>
      </c>
      <c r="U76" s="4">
        <v>70</v>
      </c>
      <c r="V76" s="63">
        <f t="shared" si="3"/>
        <v>168</v>
      </c>
    </row>
    <row r="77" spans="1:22">
      <c r="A77" s="11">
        <v>40736</v>
      </c>
      <c r="B77" s="22">
        <v>151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1">
        <v>0</v>
      </c>
      <c r="I77" s="8">
        <v>1</v>
      </c>
      <c r="J77" s="53">
        <v>0</v>
      </c>
      <c r="K77" s="53">
        <v>0</v>
      </c>
      <c r="L77" s="53">
        <v>22</v>
      </c>
      <c r="M77" s="53">
        <v>0</v>
      </c>
      <c r="N77" s="1">
        <v>0</v>
      </c>
      <c r="O77" s="8">
        <v>0</v>
      </c>
      <c r="P77" s="53">
        <v>0</v>
      </c>
      <c r="Q77" s="53">
        <v>0</v>
      </c>
      <c r="R77" s="53">
        <v>10</v>
      </c>
      <c r="S77" s="53">
        <v>0</v>
      </c>
      <c r="T77" s="63">
        <f t="shared" si="2"/>
        <v>184</v>
      </c>
      <c r="U77" s="4">
        <v>62</v>
      </c>
      <c r="V77" s="63">
        <f t="shared" si="3"/>
        <v>246</v>
      </c>
    </row>
    <row r="78" spans="1:22">
      <c r="A78" s="11">
        <v>40737</v>
      </c>
      <c r="B78" s="22">
        <v>30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4">
        <v>0</v>
      </c>
      <c r="I78" s="24">
        <v>0</v>
      </c>
      <c r="J78" s="24">
        <v>0</v>
      </c>
      <c r="K78" s="24">
        <v>0</v>
      </c>
      <c r="L78" s="24">
        <v>1</v>
      </c>
      <c r="M78" s="24">
        <v>1</v>
      </c>
      <c r="N78" s="24">
        <v>0</v>
      </c>
      <c r="O78" s="24">
        <v>0</v>
      </c>
      <c r="P78" s="24">
        <v>1</v>
      </c>
      <c r="Q78" s="24">
        <v>0</v>
      </c>
      <c r="R78" s="24">
        <v>8</v>
      </c>
      <c r="S78" s="24">
        <v>0</v>
      </c>
      <c r="T78" s="63">
        <f t="shared" si="2"/>
        <v>41</v>
      </c>
      <c r="U78" s="4">
        <v>53</v>
      </c>
      <c r="V78" s="63">
        <f t="shared" si="3"/>
        <v>94</v>
      </c>
    </row>
    <row r="79" spans="1:22">
      <c r="A79" s="11">
        <v>40738</v>
      </c>
      <c r="B79" s="22">
        <v>5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4">
        <v>0</v>
      </c>
      <c r="I79" s="24">
        <v>0</v>
      </c>
      <c r="J79" s="24">
        <v>0</v>
      </c>
      <c r="K79" s="24">
        <v>0</v>
      </c>
      <c r="L79" s="24">
        <v>3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4</v>
      </c>
      <c r="S79" s="24">
        <v>0</v>
      </c>
      <c r="T79" s="63">
        <f t="shared" si="2"/>
        <v>12</v>
      </c>
      <c r="U79" s="4">
        <v>7</v>
      </c>
      <c r="V79" s="63">
        <f t="shared" si="3"/>
        <v>19</v>
      </c>
    </row>
    <row r="80" spans="1:22">
      <c r="A80" s="11">
        <v>40739</v>
      </c>
      <c r="B80" s="22">
        <v>68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4">
        <v>0</v>
      </c>
      <c r="I80" s="24">
        <v>0.66</v>
      </c>
      <c r="J80" s="24">
        <v>0</v>
      </c>
      <c r="K80" s="24">
        <v>0</v>
      </c>
      <c r="L80" s="24">
        <v>3.33</v>
      </c>
      <c r="M80" s="24">
        <v>1</v>
      </c>
      <c r="N80" s="24">
        <v>0</v>
      </c>
      <c r="O80" s="24">
        <v>0</v>
      </c>
      <c r="P80" s="24">
        <v>0</v>
      </c>
      <c r="Q80" s="24">
        <v>1</v>
      </c>
      <c r="R80" s="24">
        <v>0</v>
      </c>
      <c r="S80" s="24">
        <v>0</v>
      </c>
      <c r="T80" s="63">
        <f t="shared" si="2"/>
        <v>73.989999999999995</v>
      </c>
      <c r="U80" s="4">
        <v>15.33</v>
      </c>
      <c r="V80" s="63">
        <f t="shared" si="3"/>
        <v>89.32</v>
      </c>
    </row>
    <row r="81" spans="1:22">
      <c r="A81" s="11">
        <v>40740</v>
      </c>
      <c r="B81" s="22">
        <v>68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4">
        <v>0</v>
      </c>
      <c r="I81" s="24">
        <v>0.66</v>
      </c>
      <c r="J81" s="24">
        <v>0</v>
      </c>
      <c r="K81" s="24">
        <v>0</v>
      </c>
      <c r="L81" s="24">
        <v>3.33</v>
      </c>
      <c r="M81" s="24">
        <v>1</v>
      </c>
      <c r="N81" s="24">
        <v>0</v>
      </c>
      <c r="O81" s="24">
        <v>0</v>
      </c>
      <c r="P81" s="24">
        <v>0</v>
      </c>
      <c r="Q81" s="24">
        <v>1</v>
      </c>
      <c r="R81" s="24">
        <v>0</v>
      </c>
      <c r="S81" s="24">
        <v>0</v>
      </c>
      <c r="T81" s="63">
        <f t="shared" si="2"/>
        <v>73.989999999999995</v>
      </c>
      <c r="U81" s="4">
        <v>15.33</v>
      </c>
      <c r="V81" s="63">
        <f t="shared" si="3"/>
        <v>89.32</v>
      </c>
    </row>
    <row r="82" spans="1:22">
      <c r="A82" s="11">
        <v>40741</v>
      </c>
      <c r="B82" s="22">
        <v>68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4">
        <v>0</v>
      </c>
      <c r="I82" s="24">
        <v>0.66</v>
      </c>
      <c r="J82" s="24">
        <v>0</v>
      </c>
      <c r="K82" s="24">
        <v>0</v>
      </c>
      <c r="L82" s="24">
        <v>3.33</v>
      </c>
      <c r="M82" s="24">
        <v>1</v>
      </c>
      <c r="N82" s="24">
        <v>0</v>
      </c>
      <c r="O82" s="24">
        <v>0</v>
      </c>
      <c r="P82" s="24">
        <v>0</v>
      </c>
      <c r="Q82" s="24">
        <v>1</v>
      </c>
      <c r="R82" s="24">
        <v>0</v>
      </c>
      <c r="S82" s="24">
        <v>0</v>
      </c>
      <c r="T82" s="63">
        <f t="shared" si="2"/>
        <v>73.989999999999995</v>
      </c>
      <c r="U82" s="4">
        <v>15.33</v>
      </c>
      <c r="V82" s="63">
        <f t="shared" si="3"/>
        <v>89.32</v>
      </c>
    </row>
    <row r="83" spans="1:22">
      <c r="A83" s="11">
        <v>40742</v>
      </c>
      <c r="B83" s="22">
        <v>73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4">
        <v>0</v>
      </c>
      <c r="I83" s="24">
        <v>4</v>
      </c>
      <c r="J83" s="24">
        <v>0</v>
      </c>
      <c r="K83" s="24">
        <v>0</v>
      </c>
      <c r="L83" s="24">
        <v>4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2</v>
      </c>
      <c r="S83" s="24">
        <v>0</v>
      </c>
      <c r="T83" s="63">
        <f t="shared" si="2"/>
        <v>83</v>
      </c>
      <c r="U83" s="4">
        <v>12</v>
      </c>
      <c r="V83" s="63">
        <f t="shared" si="3"/>
        <v>95</v>
      </c>
    </row>
    <row r="84" spans="1:22">
      <c r="A84" s="11">
        <v>40743</v>
      </c>
      <c r="B84" s="22">
        <v>20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4">
        <v>0</v>
      </c>
      <c r="I84" s="24">
        <v>3</v>
      </c>
      <c r="J84" s="24">
        <v>0</v>
      </c>
      <c r="K84" s="24">
        <v>0</v>
      </c>
      <c r="L84" s="24">
        <v>4</v>
      </c>
      <c r="M84" s="24">
        <v>0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24">
        <v>0</v>
      </c>
      <c r="T84" s="63">
        <f t="shared" si="2"/>
        <v>27</v>
      </c>
      <c r="U84" s="4">
        <v>5</v>
      </c>
      <c r="V84" s="63">
        <f t="shared" si="3"/>
        <v>32</v>
      </c>
    </row>
    <row r="85" spans="1:22">
      <c r="A85" s="11">
        <v>40744</v>
      </c>
      <c r="B85" s="22">
        <v>47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4">
        <v>0</v>
      </c>
      <c r="I85" s="24">
        <v>9</v>
      </c>
      <c r="J85" s="24">
        <v>0</v>
      </c>
      <c r="K85" s="24">
        <v>0</v>
      </c>
      <c r="L85" s="24">
        <v>5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3</v>
      </c>
      <c r="S85" s="24">
        <v>0</v>
      </c>
      <c r="T85" s="63">
        <f>SUM(B85:S85)</f>
        <v>64</v>
      </c>
      <c r="U85" s="4">
        <v>41</v>
      </c>
      <c r="V85" s="63">
        <f t="shared" si="3"/>
        <v>105</v>
      </c>
    </row>
    <row r="86" spans="1:22">
      <c r="A86" s="11">
        <v>40745</v>
      </c>
      <c r="B86" s="22">
        <v>67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4">
        <v>0</v>
      </c>
      <c r="I86" s="24">
        <v>6</v>
      </c>
      <c r="J86" s="24">
        <v>0</v>
      </c>
      <c r="K86" s="24">
        <v>0</v>
      </c>
      <c r="L86" s="24">
        <v>3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5</v>
      </c>
      <c r="S86" s="24">
        <v>0</v>
      </c>
      <c r="T86" s="63">
        <f t="shared" si="2"/>
        <v>81</v>
      </c>
      <c r="U86" s="4">
        <v>36</v>
      </c>
      <c r="V86" s="63">
        <f t="shared" si="3"/>
        <v>117</v>
      </c>
    </row>
    <row r="87" spans="1:22">
      <c r="A87" s="11">
        <v>40746</v>
      </c>
      <c r="B87" s="22">
        <v>67.33</v>
      </c>
      <c r="C87" s="22">
        <v>0.66</v>
      </c>
      <c r="D87" s="22">
        <v>0</v>
      </c>
      <c r="E87" s="22">
        <v>0</v>
      </c>
      <c r="F87" s="22">
        <v>0</v>
      </c>
      <c r="G87" s="22">
        <v>0</v>
      </c>
      <c r="H87" s="24">
        <v>0</v>
      </c>
      <c r="I87" s="24">
        <v>6</v>
      </c>
      <c r="J87" s="24">
        <v>0</v>
      </c>
      <c r="K87" s="24">
        <v>0</v>
      </c>
      <c r="L87" s="24">
        <v>6.33</v>
      </c>
      <c r="M87" s="24">
        <v>0</v>
      </c>
      <c r="N87" s="24">
        <v>0</v>
      </c>
      <c r="O87" s="24">
        <v>0.66</v>
      </c>
      <c r="P87" s="24">
        <v>0</v>
      </c>
      <c r="Q87" s="24">
        <v>0</v>
      </c>
      <c r="R87" s="24">
        <v>1.66</v>
      </c>
      <c r="S87" s="24">
        <v>0</v>
      </c>
      <c r="T87" s="63">
        <f t="shared" si="2"/>
        <v>82.639999999999986</v>
      </c>
      <c r="U87" s="4">
        <v>46.33</v>
      </c>
      <c r="V87" s="63">
        <f t="shared" si="3"/>
        <v>128.96999999999997</v>
      </c>
    </row>
    <row r="88" spans="1:22">
      <c r="A88" s="11">
        <v>40747</v>
      </c>
      <c r="B88" s="22">
        <v>67.33</v>
      </c>
      <c r="C88" s="22">
        <v>0.66</v>
      </c>
      <c r="D88" s="22">
        <v>0</v>
      </c>
      <c r="E88" s="22">
        <v>0</v>
      </c>
      <c r="F88" s="22">
        <v>0</v>
      </c>
      <c r="G88" s="22">
        <v>0</v>
      </c>
      <c r="H88" s="24">
        <v>0</v>
      </c>
      <c r="I88" s="24">
        <v>6</v>
      </c>
      <c r="J88" s="24">
        <v>0</v>
      </c>
      <c r="K88" s="24">
        <v>0</v>
      </c>
      <c r="L88" s="24">
        <v>6.33</v>
      </c>
      <c r="M88" s="24">
        <v>0</v>
      </c>
      <c r="N88" s="24">
        <v>0</v>
      </c>
      <c r="O88" s="24">
        <v>0.66</v>
      </c>
      <c r="P88" s="24">
        <v>0</v>
      </c>
      <c r="Q88" s="24">
        <v>0</v>
      </c>
      <c r="R88" s="24">
        <v>1.66</v>
      </c>
      <c r="S88" s="24">
        <v>0</v>
      </c>
      <c r="T88" s="63">
        <f t="shared" si="2"/>
        <v>82.639999999999986</v>
      </c>
      <c r="U88" s="4">
        <v>46.33</v>
      </c>
      <c r="V88" s="63">
        <f t="shared" si="3"/>
        <v>128.96999999999997</v>
      </c>
    </row>
    <row r="89" spans="1:22">
      <c r="A89" s="11">
        <v>40748</v>
      </c>
      <c r="B89" s="22">
        <v>67.33</v>
      </c>
      <c r="C89" s="22">
        <v>0.66</v>
      </c>
      <c r="D89" s="22">
        <v>0</v>
      </c>
      <c r="E89" s="22">
        <v>0</v>
      </c>
      <c r="F89" s="22">
        <v>0</v>
      </c>
      <c r="G89" s="22">
        <v>0</v>
      </c>
      <c r="H89" s="24">
        <v>0</v>
      </c>
      <c r="I89" s="24">
        <v>6</v>
      </c>
      <c r="J89" s="24">
        <v>0</v>
      </c>
      <c r="K89" s="24">
        <v>0</v>
      </c>
      <c r="L89" s="24">
        <v>6.33</v>
      </c>
      <c r="M89" s="24">
        <v>0</v>
      </c>
      <c r="N89" s="24">
        <v>0</v>
      </c>
      <c r="O89" s="24">
        <v>0.66</v>
      </c>
      <c r="P89" s="24">
        <v>0</v>
      </c>
      <c r="Q89" s="24">
        <v>0</v>
      </c>
      <c r="R89" s="24">
        <v>1.66</v>
      </c>
      <c r="S89" s="24">
        <v>0</v>
      </c>
      <c r="T89" s="63">
        <f t="shared" si="2"/>
        <v>82.639999999999986</v>
      </c>
      <c r="U89" s="4">
        <v>46.33</v>
      </c>
      <c r="V89" s="63">
        <f t="shared" si="3"/>
        <v>128.96999999999997</v>
      </c>
    </row>
    <row r="90" spans="1:22">
      <c r="A90" s="11">
        <v>40749</v>
      </c>
      <c r="B90" s="22">
        <v>197</v>
      </c>
      <c r="C90" s="22">
        <v>1</v>
      </c>
      <c r="D90" s="22">
        <v>0</v>
      </c>
      <c r="E90" s="22">
        <v>0</v>
      </c>
      <c r="F90" s="22">
        <v>0</v>
      </c>
      <c r="G90" s="22">
        <v>0</v>
      </c>
      <c r="H90" s="24">
        <v>0</v>
      </c>
      <c r="I90" s="24">
        <v>8</v>
      </c>
      <c r="J90" s="24">
        <v>0</v>
      </c>
      <c r="K90" s="24">
        <v>0</v>
      </c>
      <c r="L90" s="24">
        <v>8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5</v>
      </c>
      <c r="S90" s="24">
        <v>0</v>
      </c>
      <c r="T90" s="63">
        <f t="shared" si="2"/>
        <v>219</v>
      </c>
      <c r="U90" s="4">
        <v>120</v>
      </c>
      <c r="V90" s="63">
        <f t="shared" si="3"/>
        <v>339</v>
      </c>
    </row>
    <row r="91" spans="1:22">
      <c r="A91" s="11">
        <v>40750</v>
      </c>
      <c r="B91" s="22">
        <v>151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4">
        <v>0</v>
      </c>
      <c r="I91" s="24">
        <v>12</v>
      </c>
      <c r="J91" s="24">
        <v>0</v>
      </c>
      <c r="K91" s="24">
        <v>0</v>
      </c>
      <c r="L91" s="24">
        <v>12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8</v>
      </c>
      <c r="T91" s="63">
        <f t="shared" si="2"/>
        <v>183</v>
      </c>
      <c r="U91" s="4">
        <v>69</v>
      </c>
      <c r="V91" s="63">
        <f t="shared" si="3"/>
        <v>252</v>
      </c>
    </row>
    <row r="92" spans="1:22">
      <c r="A92" s="11">
        <v>40751</v>
      </c>
      <c r="B92" s="22">
        <v>119</v>
      </c>
      <c r="C92" s="22">
        <v>2</v>
      </c>
      <c r="D92" s="22">
        <v>0</v>
      </c>
      <c r="E92" s="22">
        <v>0</v>
      </c>
      <c r="F92" s="22">
        <v>0</v>
      </c>
      <c r="G92" s="22">
        <v>1</v>
      </c>
      <c r="H92" s="24">
        <v>0</v>
      </c>
      <c r="I92" s="24">
        <v>2</v>
      </c>
      <c r="J92" s="24">
        <v>0</v>
      </c>
      <c r="K92" s="24">
        <v>0</v>
      </c>
      <c r="L92" s="24">
        <v>4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3</v>
      </c>
      <c r="S92" s="24">
        <v>0</v>
      </c>
      <c r="T92" s="63">
        <f t="shared" si="2"/>
        <v>131</v>
      </c>
      <c r="U92" s="4">
        <v>147</v>
      </c>
      <c r="V92" s="63">
        <f t="shared" si="3"/>
        <v>278</v>
      </c>
    </row>
    <row r="93" spans="1:22">
      <c r="A93" s="11">
        <v>40752</v>
      </c>
      <c r="B93" s="22">
        <v>125</v>
      </c>
      <c r="C93" s="22">
        <v>5</v>
      </c>
      <c r="D93" s="22">
        <v>0</v>
      </c>
      <c r="E93" s="22">
        <v>0</v>
      </c>
      <c r="F93" s="22">
        <v>0</v>
      </c>
      <c r="G93" s="22">
        <v>0</v>
      </c>
      <c r="H93" s="24">
        <v>0</v>
      </c>
      <c r="I93" s="24">
        <v>2</v>
      </c>
      <c r="J93" s="24">
        <v>0</v>
      </c>
      <c r="K93" s="24">
        <v>0</v>
      </c>
      <c r="L93" s="24">
        <v>8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1">
        <v>0</v>
      </c>
      <c r="T93" s="63">
        <f t="shared" si="2"/>
        <v>140</v>
      </c>
      <c r="U93" s="4">
        <v>180</v>
      </c>
      <c r="V93" s="63">
        <f t="shared" si="3"/>
        <v>320</v>
      </c>
    </row>
    <row r="94" spans="1:22">
      <c r="A94" s="11">
        <v>40753</v>
      </c>
      <c r="B94" s="22">
        <v>53.66</v>
      </c>
      <c r="C94" s="22">
        <v>0.66</v>
      </c>
      <c r="D94" s="22">
        <v>0</v>
      </c>
      <c r="E94" s="22">
        <v>0</v>
      </c>
      <c r="F94" s="22">
        <v>0</v>
      </c>
      <c r="G94" s="22">
        <v>0</v>
      </c>
      <c r="H94" s="24">
        <v>0</v>
      </c>
      <c r="I94" s="24">
        <v>1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2.33</v>
      </c>
      <c r="S94" s="24">
        <v>0</v>
      </c>
      <c r="T94" s="63">
        <f t="shared" si="2"/>
        <v>57.649999999999991</v>
      </c>
      <c r="U94" s="4">
        <v>10</v>
      </c>
      <c r="V94" s="63">
        <f t="shared" si="3"/>
        <v>67.649999999999991</v>
      </c>
    </row>
    <row r="95" spans="1:22">
      <c r="A95" s="11">
        <v>40754</v>
      </c>
      <c r="B95" s="22">
        <v>53.66</v>
      </c>
      <c r="C95" s="22">
        <v>0.66</v>
      </c>
      <c r="D95" s="22">
        <v>0</v>
      </c>
      <c r="E95" s="22">
        <v>0</v>
      </c>
      <c r="F95" s="22">
        <v>0</v>
      </c>
      <c r="G95" s="22">
        <v>0</v>
      </c>
      <c r="H95" s="24">
        <v>0</v>
      </c>
      <c r="I95" s="24">
        <v>1</v>
      </c>
      <c r="J95" s="24">
        <v>0</v>
      </c>
      <c r="K95" s="24">
        <v>0</v>
      </c>
      <c r="L95" s="24">
        <v>0</v>
      </c>
      <c r="M95" s="24">
        <v>0</v>
      </c>
      <c r="N95" s="24">
        <v>0</v>
      </c>
      <c r="O95" s="24">
        <v>0</v>
      </c>
      <c r="P95" s="24">
        <v>0</v>
      </c>
      <c r="Q95" s="24">
        <v>0</v>
      </c>
      <c r="R95" s="24">
        <v>2.33</v>
      </c>
      <c r="S95" s="24">
        <v>0</v>
      </c>
      <c r="T95" s="63">
        <f t="shared" si="2"/>
        <v>57.649999999999991</v>
      </c>
      <c r="U95" s="4">
        <v>10</v>
      </c>
      <c r="V95" s="63">
        <f t="shared" si="3"/>
        <v>67.649999999999991</v>
      </c>
    </row>
    <row r="96" spans="1:22">
      <c r="A96" s="11">
        <v>40755</v>
      </c>
      <c r="B96" s="22">
        <v>53.66</v>
      </c>
      <c r="C96" s="22">
        <v>0.66</v>
      </c>
      <c r="D96" s="22">
        <v>0</v>
      </c>
      <c r="E96" s="22">
        <v>0</v>
      </c>
      <c r="F96" s="22">
        <v>0</v>
      </c>
      <c r="G96" s="22">
        <v>0</v>
      </c>
      <c r="H96" s="24">
        <v>0</v>
      </c>
      <c r="I96" s="24">
        <v>1</v>
      </c>
      <c r="J96" s="24">
        <v>0</v>
      </c>
      <c r="K96" s="24">
        <v>0</v>
      </c>
      <c r="L96" s="24">
        <v>0</v>
      </c>
      <c r="M96" s="24">
        <v>0</v>
      </c>
      <c r="N96" s="24">
        <v>0</v>
      </c>
      <c r="O96" s="24">
        <v>0</v>
      </c>
      <c r="P96" s="24">
        <v>0</v>
      </c>
      <c r="Q96" s="24">
        <v>0</v>
      </c>
      <c r="R96" s="24">
        <v>2.33</v>
      </c>
      <c r="S96" s="24">
        <v>0</v>
      </c>
      <c r="T96" s="63">
        <f t="shared" si="2"/>
        <v>57.649999999999991</v>
      </c>
      <c r="U96" s="4">
        <v>10</v>
      </c>
      <c r="V96" s="63">
        <f t="shared" si="3"/>
        <v>67.649999999999991</v>
      </c>
    </row>
    <row r="97" spans="1:22">
      <c r="A97" s="11">
        <v>40756</v>
      </c>
      <c r="B97" s="22" t="s">
        <v>31</v>
      </c>
      <c r="C97" s="22" t="s">
        <v>31</v>
      </c>
      <c r="D97" s="22" t="s">
        <v>31</v>
      </c>
      <c r="E97" s="22" t="s">
        <v>31</v>
      </c>
      <c r="F97" s="22" t="s">
        <v>31</v>
      </c>
      <c r="G97" s="22" t="s">
        <v>31</v>
      </c>
      <c r="H97" s="22" t="s">
        <v>31</v>
      </c>
      <c r="I97" s="22" t="s">
        <v>31</v>
      </c>
      <c r="J97" s="22" t="s">
        <v>31</v>
      </c>
      <c r="K97" s="22" t="s">
        <v>31</v>
      </c>
      <c r="L97" s="22" t="s">
        <v>31</v>
      </c>
      <c r="M97" s="22" t="s">
        <v>31</v>
      </c>
      <c r="N97" s="22" t="s">
        <v>31</v>
      </c>
      <c r="O97" s="22" t="s">
        <v>31</v>
      </c>
      <c r="P97" s="22" t="s">
        <v>31</v>
      </c>
      <c r="Q97" s="22" t="s">
        <v>31</v>
      </c>
      <c r="R97" s="22" t="s">
        <v>31</v>
      </c>
      <c r="S97" s="22" t="s">
        <v>31</v>
      </c>
      <c r="T97" s="63">
        <f t="shared" si="2"/>
        <v>0</v>
      </c>
      <c r="U97" s="4">
        <v>0</v>
      </c>
      <c r="V97" s="63">
        <f t="shared" si="3"/>
        <v>0</v>
      </c>
    </row>
    <row r="98" spans="1:22">
      <c r="A98" s="11">
        <v>40757</v>
      </c>
      <c r="B98" s="22">
        <v>3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1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4">
        <v>0</v>
      </c>
      <c r="T98" s="63">
        <f t="shared" si="2"/>
        <v>4</v>
      </c>
      <c r="U98" s="4">
        <v>0</v>
      </c>
      <c r="V98" s="63">
        <f t="shared" si="3"/>
        <v>4</v>
      </c>
    </row>
    <row r="99" spans="1:22">
      <c r="A99" s="11">
        <v>40758</v>
      </c>
      <c r="B99" s="22">
        <v>31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1">
        <v>0</v>
      </c>
      <c r="I99" s="53">
        <v>3</v>
      </c>
      <c r="J99" s="53">
        <v>0</v>
      </c>
      <c r="K99" s="53">
        <v>0</v>
      </c>
      <c r="L99" s="53">
        <v>6</v>
      </c>
      <c r="M99" s="53">
        <v>0</v>
      </c>
      <c r="N99" s="1">
        <v>0</v>
      </c>
      <c r="O99" s="53">
        <v>0</v>
      </c>
      <c r="P99" s="53">
        <v>0</v>
      </c>
      <c r="Q99" s="1">
        <v>0</v>
      </c>
      <c r="R99" s="53">
        <v>0</v>
      </c>
      <c r="S99" s="1">
        <v>0</v>
      </c>
      <c r="T99" s="63">
        <f t="shared" si="2"/>
        <v>40</v>
      </c>
      <c r="U99" s="4">
        <v>5</v>
      </c>
      <c r="V99" s="63">
        <f t="shared" si="3"/>
        <v>45</v>
      </c>
    </row>
    <row r="100" spans="1:22">
      <c r="A100" s="11">
        <v>40759</v>
      </c>
      <c r="B100" s="22">
        <v>39</v>
      </c>
      <c r="C100" s="22">
        <v>1</v>
      </c>
      <c r="D100" s="22">
        <v>0</v>
      </c>
      <c r="E100" s="22">
        <v>0</v>
      </c>
      <c r="F100" s="22">
        <v>0</v>
      </c>
      <c r="G100" s="22">
        <v>0</v>
      </c>
      <c r="H100" s="1">
        <v>0</v>
      </c>
      <c r="I100" s="53">
        <v>8</v>
      </c>
      <c r="J100" s="53">
        <v>0</v>
      </c>
      <c r="K100" s="53">
        <v>0</v>
      </c>
      <c r="L100" s="53">
        <v>3</v>
      </c>
      <c r="M100" s="53">
        <v>0</v>
      </c>
      <c r="N100" s="1">
        <v>0</v>
      </c>
      <c r="O100" s="53">
        <v>0</v>
      </c>
      <c r="P100" s="53">
        <v>0</v>
      </c>
      <c r="Q100" s="1">
        <v>0</v>
      </c>
      <c r="R100" s="53">
        <v>2</v>
      </c>
      <c r="S100" s="1">
        <v>0</v>
      </c>
      <c r="T100" s="63">
        <f t="shared" si="2"/>
        <v>53</v>
      </c>
      <c r="U100" s="4">
        <v>4</v>
      </c>
      <c r="V100" s="63">
        <f t="shared" si="3"/>
        <v>57</v>
      </c>
    </row>
    <row r="101" spans="1:22">
      <c r="A101" s="11">
        <v>40760</v>
      </c>
      <c r="B101" s="22">
        <v>15.67</v>
      </c>
      <c r="C101" s="22">
        <v>0</v>
      </c>
      <c r="D101" s="22">
        <v>0</v>
      </c>
      <c r="E101" s="22">
        <v>0</v>
      </c>
      <c r="F101" s="22">
        <v>0</v>
      </c>
      <c r="G101" s="22">
        <v>0.33</v>
      </c>
      <c r="H101" s="1">
        <v>0</v>
      </c>
      <c r="I101" s="53">
        <v>5.33</v>
      </c>
      <c r="J101" s="53">
        <v>0</v>
      </c>
      <c r="K101" s="53">
        <v>0</v>
      </c>
      <c r="L101" s="53">
        <v>0</v>
      </c>
      <c r="M101" s="53">
        <v>0</v>
      </c>
      <c r="N101" s="1">
        <v>0</v>
      </c>
      <c r="O101" s="53">
        <v>0</v>
      </c>
      <c r="P101" s="53">
        <v>0</v>
      </c>
      <c r="Q101" s="1">
        <v>0</v>
      </c>
      <c r="R101" s="53">
        <v>0</v>
      </c>
      <c r="S101" s="1">
        <v>0</v>
      </c>
      <c r="T101" s="63">
        <f t="shared" si="2"/>
        <v>21.33</v>
      </c>
      <c r="U101" s="4">
        <v>2.33</v>
      </c>
      <c r="V101" s="63">
        <f t="shared" si="3"/>
        <v>23.659999999999997</v>
      </c>
    </row>
    <row r="102" spans="1:22">
      <c r="A102" s="11">
        <v>40761</v>
      </c>
      <c r="B102" s="22">
        <v>15.67</v>
      </c>
      <c r="C102" s="22">
        <v>0</v>
      </c>
      <c r="D102" s="22">
        <v>0</v>
      </c>
      <c r="E102" s="22">
        <v>0</v>
      </c>
      <c r="F102" s="22">
        <v>0</v>
      </c>
      <c r="G102" s="22">
        <v>0.33</v>
      </c>
      <c r="H102" s="1">
        <v>0</v>
      </c>
      <c r="I102" s="53">
        <v>5.33</v>
      </c>
      <c r="J102" s="53">
        <v>0</v>
      </c>
      <c r="K102" s="53">
        <v>0</v>
      </c>
      <c r="L102" s="53">
        <v>0</v>
      </c>
      <c r="M102" s="53">
        <v>0</v>
      </c>
      <c r="N102" s="1">
        <v>0</v>
      </c>
      <c r="O102" s="53">
        <v>0</v>
      </c>
      <c r="P102" s="53">
        <v>0</v>
      </c>
      <c r="Q102" s="1">
        <v>0</v>
      </c>
      <c r="R102" s="53">
        <v>0</v>
      </c>
      <c r="S102" s="1">
        <v>0</v>
      </c>
      <c r="T102" s="63">
        <f t="shared" si="2"/>
        <v>21.33</v>
      </c>
      <c r="U102" s="4">
        <v>2.33</v>
      </c>
      <c r="V102" s="63">
        <f t="shared" si="3"/>
        <v>23.659999999999997</v>
      </c>
    </row>
    <row r="103" spans="1:22">
      <c r="A103" s="11">
        <v>40762</v>
      </c>
      <c r="B103" s="22">
        <v>15.67</v>
      </c>
      <c r="C103" s="22">
        <v>0</v>
      </c>
      <c r="D103" s="22">
        <v>0</v>
      </c>
      <c r="E103" s="22">
        <v>0</v>
      </c>
      <c r="F103" s="22">
        <v>0</v>
      </c>
      <c r="G103" s="22">
        <v>0.33</v>
      </c>
      <c r="H103" s="1">
        <v>0</v>
      </c>
      <c r="I103" s="53">
        <v>5.33</v>
      </c>
      <c r="J103" s="53">
        <v>0</v>
      </c>
      <c r="K103" s="53">
        <v>0</v>
      </c>
      <c r="L103" s="53">
        <v>0</v>
      </c>
      <c r="M103" s="53">
        <v>0</v>
      </c>
      <c r="N103" s="1">
        <v>0</v>
      </c>
      <c r="O103" s="53">
        <v>0</v>
      </c>
      <c r="P103" s="53">
        <v>0</v>
      </c>
      <c r="Q103" s="1">
        <v>0</v>
      </c>
      <c r="R103" s="53">
        <v>0</v>
      </c>
      <c r="S103" s="1">
        <v>0</v>
      </c>
      <c r="T103" s="63">
        <f t="shared" si="2"/>
        <v>21.33</v>
      </c>
      <c r="U103" s="4">
        <v>2.33</v>
      </c>
      <c r="V103" s="63">
        <f t="shared" si="3"/>
        <v>23.659999999999997</v>
      </c>
    </row>
    <row r="104" spans="1:22">
      <c r="A104" s="11">
        <v>40763</v>
      </c>
      <c r="B104" s="22">
        <v>53</v>
      </c>
      <c r="C104" s="22">
        <v>1</v>
      </c>
      <c r="D104" s="22">
        <v>0</v>
      </c>
      <c r="E104" s="22">
        <v>0</v>
      </c>
      <c r="F104" s="22">
        <v>0</v>
      </c>
      <c r="G104" s="22">
        <v>0</v>
      </c>
      <c r="H104" s="61">
        <v>0</v>
      </c>
      <c r="I104" s="53">
        <v>1</v>
      </c>
      <c r="J104" s="53">
        <v>0</v>
      </c>
      <c r="K104" s="53">
        <v>0</v>
      </c>
      <c r="L104" s="53">
        <v>4</v>
      </c>
      <c r="M104" s="53">
        <v>0</v>
      </c>
      <c r="N104" s="61">
        <v>0</v>
      </c>
      <c r="O104" s="53">
        <v>0</v>
      </c>
      <c r="P104" s="53">
        <v>0</v>
      </c>
      <c r="Q104" s="61">
        <v>0</v>
      </c>
      <c r="R104" s="53">
        <v>0</v>
      </c>
      <c r="S104" s="61">
        <v>0</v>
      </c>
      <c r="T104" s="63">
        <f t="shared" si="2"/>
        <v>59</v>
      </c>
      <c r="U104" s="4">
        <v>59</v>
      </c>
      <c r="V104" s="63">
        <f t="shared" si="3"/>
        <v>118</v>
      </c>
    </row>
    <row r="105" spans="1:22">
      <c r="A105" s="11">
        <v>40764</v>
      </c>
      <c r="B105" s="22">
        <v>130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61">
        <v>0</v>
      </c>
      <c r="I105" s="53">
        <v>15</v>
      </c>
      <c r="J105" s="53">
        <v>0</v>
      </c>
      <c r="K105" s="53">
        <v>0</v>
      </c>
      <c r="L105" s="53">
        <v>0</v>
      </c>
      <c r="M105" s="53">
        <v>5</v>
      </c>
      <c r="N105" s="61">
        <v>0</v>
      </c>
      <c r="O105" s="53">
        <v>0</v>
      </c>
      <c r="P105" s="53">
        <v>0</v>
      </c>
      <c r="Q105" s="61">
        <v>0</v>
      </c>
      <c r="R105" s="53">
        <v>0</v>
      </c>
      <c r="S105" s="61">
        <v>0</v>
      </c>
      <c r="T105" s="63">
        <f t="shared" si="2"/>
        <v>150</v>
      </c>
      <c r="U105" s="4">
        <v>149</v>
      </c>
      <c r="V105" s="63">
        <f t="shared" si="3"/>
        <v>299</v>
      </c>
    </row>
    <row r="106" spans="1:22">
      <c r="A106" s="11">
        <v>40765</v>
      </c>
      <c r="B106" s="22">
        <v>249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61">
        <v>0</v>
      </c>
      <c r="I106" s="53">
        <v>8</v>
      </c>
      <c r="J106" s="53">
        <v>0</v>
      </c>
      <c r="K106" s="53">
        <v>0</v>
      </c>
      <c r="L106" s="53">
        <v>2</v>
      </c>
      <c r="M106" s="53">
        <v>0</v>
      </c>
      <c r="N106" s="61">
        <v>0</v>
      </c>
      <c r="O106" s="53">
        <v>1</v>
      </c>
      <c r="P106" s="53">
        <v>0</v>
      </c>
      <c r="Q106" s="61">
        <v>0</v>
      </c>
      <c r="R106" s="53">
        <v>0</v>
      </c>
      <c r="S106" s="61">
        <v>0</v>
      </c>
      <c r="T106" s="63">
        <f t="shared" si="2"/>
        <v>260</v>
      </c>
      <c r="U106" s="4">
        <v>103</v>
      </c>
      <c r="V106" s="63">
        <f t="shared" si="3"/>
        <v>363</v>
      </c>
    </row>
    <row r="107" spans="1:22">
      <c r="A107" s="11">
        <v>40766</v>
      </c>
      <c r="B107" s="22" t="s">
        <v>31</v>
      </c>
      <c r="C107" s="22" t="s">
        <v>31</v>
      </c>
      <c r="D107" s="22" t="s">
        <v>31</v>
      </c>
      <c r="E107" s="22" t="s">
        <v>31</v>
      </c>
      <c r="F107" s="22" t="s">
        <v>31</v>
      </c>
      <c r="G107" s="22" t="s">
        <v>31</v>
      </c>
      <c r="H107" s="22" t="s">
        <v>31</v>
      </c>
      <c r="I107" s="22" t="s">
        <v>31</v>
      </c>
      <c r="J107" s="22" t="s">
        <v>31</v>
      </c>
      <c r="K107" s="22" t="s">
        <v>31</v>
      </c>
      <c r="L107" s="22" t="s">
        <v>31</v>
      </c>
      <c r="M107" s="22" t="s">
        <v>31</v>
      </c>
      <c r="N107" s="22" t="s">
        <v>31</v>
      </c>
      <c r="O107" s="22" t="s">
        <v>31</v>
      </c>
      <c r="P107" s="22" t="s">
        <v>31</v>
      </c>
      <c r="Q107" s="22" t="s">
        <v>31</v>
      </c>
      <c r="R107" s="22" t="s">
        <v>31</v>
      </c>
      <c r="S107" s="22" t="s">
        <v>31</v>
      </c>
      <c r="T107" s="63">
        <f t="shared" si="2"/>
        <v>0</v>
      </c>
      <c r="U107" s="4">
        <v>0</v>
      </c>
      <c r="V107" s="63">
        <f t="shared" si="3"/>
        <v>0</v>
      </c>
    </row>
    <row r="108" spans="1:22">
      <c r="A108" s="11">
        <v>40767</v>
      </c>
      <c r="B108" s="22">
        <v>51.66</v>
      </c>
      <c r="C108" s="22">
        <v>0</v>
      </c>
      <c r="D108" s="22">
        <v>0</v>
      </c>
      <c r="E108" s="22">
        <v>0</v>
      </c>
      <c r="F108" s="22">
        <v>0</v>
      </c>
      <c r="G108" s="22">
        <v>0.33</v>
      </c>
      <c r="H108" s="24">
        <v>0</v>
      </c>
      <c r="I108" s="24">
        <v>3</v>
      </c>
      <c r="J108" s="24">
        <v>0</v>
      </c>
      <c r="K108" s="24">
        <v>0</v>
      </c>
      <c r="L108" s="24">
        <v>1.33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63">
        <f t="shared" si="2"/>
        <v>56.319999999999993</v>
      </c>
      <c r="U108" s="4">
        <v>18</v>
      </c>
      <c r="V108" s="63">
        <f t="shared" si="3"/>
        <v>74.319999999999993</v>
      </c>
    </row>
    <row r="109" spans="1:22">
      <c r="A109" s="11">
        <v>40768</v>
      </c>
      <c r="B109" s="22">
        <v>51.66</v>
      </c>
      <c r="C109" s="22">
        <v>0</v>
      </c>
      <c r="D109" s="22">
        <v>0</v>
      </c>
      <c r="E109" s="22">
        <v>0</v>
      </c>
      <c r="F109" s="22">
        <v>0</v>
      </c>
      <c r="G109" s="22">
        <v>0.33</v>
      </c>
      <c r="H109" s="24">
        <v>0</v>
      </c>
      <c r="I109" s="24">
        <v>3</v>
      </c>
      <c r="J109" s="24">
        <v>0</v>
      </c>
      <c r="K109" s="24">
        <v>0</v>
      </c>
      <c r="L109" s="24">
        <v>1.33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63">
        <f t="shared" si="2"/>
        <v>56.319999999999993</v>
      </c>
      <c r="U109" s="4">
        <v>18</v>
      </c>
      <c r="V109" s="63">
        <f t="shared" si="3"/>
        <v>74.319999999999993</v>
      </c>
    </row>
    <row r="110" spans="1:22">
      <c r="A110" s="11">
        <v>40769</v>
      </c>
      <c r="B110" s="22">
        <v>51.66</v>
      </c>
      <c r="C110" s="22">
        <v>0</v>
      </c>
      <c r="D110" s="22">
        <v>0</v>
      </c>
      <c r="E110" s="22">
        <v>0</v>
      </c>
      <c r="F110" s="22">
        <v>0</v>
      </c>
      <c r="G110" s="22">
        <v>0.33</v>
      </c>
      <c r="H110" s="24">
        <v>0</v>
      </c>
      <c r="I110" s="24">
        <v>3</v>
      </c>
      <c r="J110" s="24">
        <v>0</v>
      </c>
      <c r="K110" s="24">
        <v>0</v>
      </c>
      <c r="L110" s="24">
        <v>1.33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63">
        <f t="shared" si="2"/>
        <v>56.319999999999993</v>
      </c>
      <c r="U110" s="4">
        <v>18</v>
      </c>
      <c r="V110" s="63">
        <f t="shared" si="3"/>
        <v>74.319999999999993</v>
      </c>
    </row>
    <row r="111" spans="1:22">
      <c r="A111" s="11">
        <v>40770</v>
      </c>
      <c r="B111" s="22">
        <v>41</v>
      </c>
      <c r="C111" s="22">
        <v>1</v>
      </c>
      <c r="D111" s="22">
        <v>0</v>
      </c>
      <c r="E111" s="22">
        <v>0</v>
      </c>
      <c r="F111" s="22">
        <v>0</v>
      </c>
      <c r="G111" s="22">
        <v>0</v>
      </c>
      <c r="H111" s="24">
        <v>0</v>
      </c>
      <c r="I111" s="24">
        <v>1</v>
      </c>
      <c r="J111" s="24">
        <v>0</v>
      </c>
      <c r="K111" s="24">
        <v>0</v>
      </c>
      <c r="L111" s="24">
        <v>1</v>
      </c>
      <c r="M111" s="24">
        <v>1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63">
        <f t="shared" si="2"/>
        <v>45</v>
      </c>
      <c r="U111" s="4">
        <v>4</v>
      </c>
      <c r="V111" s="63">
        <f t="shared" si="3"/>
        <v>49</v>
      </c>
    </row>
    <row r="112" spans="1:22">
      <c r="A112" s="11">
        <v>40771</v>
      </c>
      <c r="B112" s="22">
        <v>58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1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1</v>
      </c>
      <c r="P112" s="22">
        <v>0</v>
      </c>
      <c r="Q112" s="22">
        <v>0</v>
      </c>
      <c r="R112" s="22">
        <v>0</v>
      </c>
      <c r="S112" s="22">
        <v>0</v>
      </c>
      <c r="T112" s="63">
        <f t="shared" si="2"/>
        <v>60</v>
      </c>
      <c r="U112" s="4">
        <v>7</v>
      </c>
      <c r="V112" s="63">
        <f t="shared" si="3"/>
        <v>67</v>
      </c>
    </row>
    <row r="113" spans="1:22">
      <c r="A113" s="11">
        <v>40772</v>
      </c>
      <c r="B113" s="22">
        <v>80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10</v>
      </c>
      <c r="J113" s="22">
        <v>0</v>
      </c>
      <c r="K113" s="22">
        <v>0</v>
      </c>
      <c r="L113" s="22">
        <v>1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63">
        <f t="shared" si="2"/>
        <v>91</v>
      </c>
      <c r="U113" s="4">
        <v>15</v>
      </c>
      <c r="V113" s="63">
        <f t="shared" si="3"/>
        <v>106</v>
      </c>
    </row>
    <row r="114" spans="1:22">
      <c r="A114" s="11">
        <v>40773</v>
      </c>
      <c r="B114" s="22">
        <v>29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14</v>
      </c>
      <c r="J114" s="22">
        <v>0</v>
      </c>
      <c r="K114" s="22">
        <v>0</v>
      </c>
      <c r="L114" s="22">
        <v>0</v>
      </c>
      <c r="M114" s="22">
        <v>2</v>
      </c>
      <c r="N114" s="22">
        <v>0</v>
      </c>
      <c r="O114" s="22">
        <v>2</v>
      </c>
      <c r="P114" s="22">
        <v>0</v>
      </c>
      <c r="Q114" s="22">
        <v>0</v>
      </c>
      <c r="R114" s="22">
        <v>0</v>
      </c>
      <c r="S114" s="22">
        <v>0</v>
      </c>
      <c r="T114" s="63">
        <f t="shared" si="2"/>
        <v>47</v>
      </c>
      <c r="U114" s="4">
        <v>4</v>
      </c>
      <c r="V114" s="63">
        <f t="shared" si="3"/>
        <v>51</v>
      </c>
    </row>
    <row r="115" spans="1:22">
      <c r="A115" s="11">
        <v>40774</v>
      </c>
      <c r="B115" s="22">
        <v>26.67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1">
        <v>0</v>
      </c>
      <c r="I115" s="53">
        <v>4</v>
      </c>
      <c r="J115" s="53">
        <v>0</v>
      </c>
      <c r="K115" s="53">
        <v>0</v>
      </c>
      <c r="L115" s="53">
        <v>0</v>
      </c>
      <c r="M115" s="53">
        <v>0</v>
      </c>
      <c r="N115" s="1">
        <v>0</v>
      </c>
      <c r="O115" s="53">
        <v>1.33</v>
      </c>
      <c r="P115" s="53">
        <v>0</v>
      </c>
      <c r="Q115" s="1">
        <v>0</v>
      </c>
      <c r="R115" s="53">
        <v>0</v>
      </c>
      <c r="S115" s="1">
        <v>0</v>
      </c>
      <c r="T115" s="63">
        <f t="shared" si="2"/>
        <v>32</v>
      </c>
      <c r="U115" s="4">
        <v>5.33</v>
      </c>
      <c r="V115" s="63">
        <f t="shared" si="3"/>
        <v>37.33</v>
      </c>
    </row>
    <row r="116" spans="1:22">
      <c r="A116" s="11">
        <v>40775</v>
      </c>
      <c r="B116" s="22">
        <v>26.67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1">
        <v>0</v>
      </c>
      <c r="I116" s="53">
        <v>4</v>
      </c>
      <c r="J116" s="53">
        <v>0</v>
      </c>
      <c r="K116" s="53">
        <v>0</v>
      </c>
      <c r="L116" s="53">
        <v>0</v>
      </c>
      <c r="M116" s="53">
        <v>0</v>
      </c>
      <c r="N116" s="1">
        <v>0</v>
      </c>
      <c r="O116" s="53">
        <v>1.33</v>
      </c>
      <c r="P116" s="53">
        <v>0</v>
      </c>
      <c r="Q116" s="1">
        <v>0</v>
      </c>
      <c r="R116" s="53">
        <v>0</v>
      </c>
      <c r="S116" s="1">
        <v>0</v>
      </c>
      <c r="T116" s="63">
        <f t="shared" si="2"/>
        <v>32</v>
      </c>
      <c r="U116" s="4">
        <v>5.33</v>
      </c>
      <c r="V116" s="63">
        <f t="shared" si="3"/>
        <v>37.33</v>
      </c>
    </row>
    <row r="117" spans="1:22">
      <c r="A117" s="11">
        <v>40776</v>
      </c>
      <c r="B117" s="22">
        <v>26.67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1">
        <v>0</v>
      </c>
      <c r="I117" s="53">
        <v>4</v>
      </c>
      <c r="J117" s="53">
        <v>0</v>
      </c>
      <c r="K117" s="53">
        <v>0</v>
      </c>
      <c r="L117" s="53">
        <v>0</v>
      </c>
      <c r="M117" s="53">
        <v>0</v>
      </c>
      <c r="N117" s="1">
        <v>0</v>
      </c>
      <c r="O117" s="53">
        <v>1.33</v>
      </c>
      <c r="P117" s="53">
        <v>0</v>
      </c>
      <c r="Q117" s="1">
        <v>0</v>
      </c>
      <c r="R117" s="53">
        <v>0</v>
      </c>
      <c r="S117" s="1">
        <v>0</v>
      </c>
      <c r="T117" s="63">
        <f t="shared" si="2"/>
        <v>32</v>
      </c>
      <c r="U117" s="4">
        <v>5.33</v>
      </c>
      <c r="V117" s="63">
        <f t="shared" si="3"/>
        <v>37.33</v>
      </c>
    </row>
    <row r="118" spans="1:22">
      <c r="A118" s="11">
        <v>40777</v>
      </c>
      <c r="B118" s="22">
        <v>22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1">
        <v>0</v>
      </c>
      <c r="I118" s="53">
        <v>27</v>
      </c>
      <c r="J118" s="53">
        <v>0</v>
      </c>
      <c r="K118" s="53">
        <v>0</v>
      </c>
      <c r="L118" s="53">
        <v>0</v>
      </c>
      <c r="M118" s="53">
        <v>3</v>
      </c>
      <c r="N118" s="1">
        <v>0</v>
      </c>
      <c r="O118" s="53">
        <v>0</v>
      </c>
      <c r="P118" s="53">
        <v>0</v>
      </c>
      <c r="Q118" s="1">
        <v>0</v>
      </c>
      <c r="R118" s="53">
        <v>0</v>
      </c>
      <c r="S118" s="1">
        <v>0</v>
      </c>
      <c r="T118" s="63">
        <f t="shared" si="2"/>
        <v>52</v>
      </c>
      <c r="U118" s="4">
        <v>4</v>
      </c>
      <c r="V118" s="63">
        <f t="shared" si="3"/>
        <v>56</v>
      </c>
    </row>
    <row r="119" spans="1:22">
      <c r="A119" s="11">
        <v>40778</v>
      </c>
      <c r="B119" s="22">
        <v>62</v>
      </c>
      <c r="C119" s="22">
        <v>0</v>
      </c>
      <c r="D119" s="22">
        <v>0</v>
      </c>
      <c r="E119" s="22">
        <v>1</v>
      </c>
      <c r="F119" s="22">
        <v>0</v>
      </c>
      <c r="G119" s="22">
        <v>0</v>
      </c>
      <c r="H119" s="1">
        <v>0</v>
      </c>
      <c r="I119" s="53">
        <v>22</v>
      </c>
      <c r="J119" s="53">
        <v>2</v>
      </c>
      <c r="K119" s="53">
        <v>0</v>
      </c>
      <c r="L119" s="53">
        <v>0</v>
      </c>
      <c r="M119" s="53">
        <v>0</v>
      </c>
      <c r="N119" s="1">
        <v>0</v>
      </c>
      <c r="O119" s="53">
        <v>7</v>
      </c>
      <c r="P119" s="53">
        <v>0</v>
      </c>
      <c r="Q119" s="1">
        <v>0</v>
      </c>
      <c r="R119" s="53">
        <v>0</v>
      </c>
      <c r="S119" s="1">
        <v>0</v>
      </c>
      <c r="T119" s="63">
        <f t="shared" si="2"/>
        <v>94</v>
      </c>
      <c r="U119" s="4">
        <v>8</v>
      </c>
      <c r="V119" s="63">
        <f t="shared" si="3"/>
        <v>102</v>
      </c>
    </row>
    <row r="120" spans="1:22">
      <c r="A120" s="11">
        <v>40779</v>
      </c>
      <c r="B120" s="22">
        <v>58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12">
        <v>0</v>
      </c>
      <c r="I120" s="53">
        <v>31</v>
      </c>
      <c r="J120" s="53">
        <v>0</v>
      </c>
      <c r="K120" s="53">
        <v>0</v>
      </c>
      <c r="L120" s="53">
        <v>2</v>
      </c>
      <c r="M120" s="53">
        <v>0</v>
      </c>
      <c r="N120" s="12">
        <v>0</v>
      </c>
      <c r="O120" s="53">
        <v>15</v>
      </c>
      <c r="P120" s="53">
        <v>0</v>
      </c>
      <c r="Q120" s="12">
        <v>0</v>
      </c>
      <c r="R120" s="53">
        <v>0</v>
      </c>
      <c r="S120" s="12">
        <v>0</v>
      </c>
      <c r="T120" s="63">
        <f t="shared" si="2"/>
        <v>106</v>
      </c>
      <c r="U120" s="4">
        <v>24</v>
      </c>
      <c r="V120" s="63">
        <f t="shared" si="3"/>
        <v>130</v>
      </c>
    </row>
    <row r="121" spans="1:22">
      <c r="A121" s="11">
        <v>40780</v>
      </c>
      <c r="B121" s="22">
        <v>29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12">
        <v>0</v>
      </c>
      <c r="I121" s="53">
        <v>12</v>
      </c>
      <c r="J121" s="53">
        <v>0</v>
      </c>
      <c r="K121" s="53">
        <v>0</v>
      </c>
      <c r="L121" s="53">
        <v>0</v>
      </c>
      <c r="M121" s="53">
        <v>0</v>
      </c>
      <c r="N121" s="12">
        <v>0</v>
      </c>
      <c r="O121" s="53">
        <v>5</v>
      </c>
      <c r="P121" s="53">
        <v>0</v>
      </c>
      <c r="Q121" s="12">
        <v>0</v>
      </c>
      <c r="R121" s="53">
        <v>0</v>
      </c>
      <c r="S121" s="12">
        <v>0</v>
      </c>
      <c r="T121" s="63">
        <f t="shared" si="2"/>
        <v>46</v>
      </c>
      <c r="U121" s="4">
        <v>6</v>
      </c>
      <c r="V121" s="63">
        <f t="shared" si="3"/>
        <v>52</v>
      </c>
    </row>
    <row r="122" spans="1:22">
      <c r="A122" s="11">
        <v>40781</v>
      </c>
      <c r="B122" s="22">
        <v>26.66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12">
        <v>0</v>
      </c>
      <c r="I122" s="53">
        <v>11</v>
      </c>
      <c r="J122" s="53">
        <v>1</v>
      </c>
      <c r="K122" s="53">
        <v>0</v>
      </c>
      <c r="L122" s="53">
        <v>1.33</v>
      </c>
      <c r="M122" s="53">
        <v>0</v>
      </c>
      <c r="N122" s="12">
        <v>0</v>
      </c>
      <c r="O122" s="53">
        <v>3.66</v>
      </c>
      <c r="P122" s="53">
        <v>0</v>
      </c>
      <c r="Q122" s="12">
        <v>0</v>
      </c>
      <c r="R122" s="53">
        <v>0</v>
      </c>
      <c r="S122" s="12">
        <v>0</v>
      </c>
      <c r="T122" s="63">
        <f t="shared" si="2"/>
        <v>43.649999999999991</v>
      </c>
      <c r="U122" s="4">
        <v>4.66</v>
      </c>
      <c r="V122" s="63">
        <f t="shared" si="3"/>
        <v>48.309999999999988</v>
      </c>
    </row>
    <row r="123" spans="1:22">
      <c r="A123" s="11">
        <v>40782</v>
      </c>
      <c r="B123" s="22">
        <v>26.66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12">
        <v>0</v>
      </c>
      <c r="I123" s="53">
        <v>11</v>
      </c>
      <c r="J123" s="53">
        <v>1</v>
      </c>
      <c r="K123" s="53">
        <v>0</v>
      </c>
      <c r="L123" s="53">
        <v>1.33</v>
      </c>
      <c r="M123" s="53">
        <v>0</v>
      </c>
      <c r="N123" s="12">
        <v>0</v>
      </c>
      <c r="O123" s="53">
        <v>3.66</v>
      </c>
      <c r="P123" s="53">
        <v>0</v>
      </c>
      <c r="Q123" s="12">
        <v>0</v>
      </c>
      <c r="R123" s="53">
        <v>0</v>
      </c>
      <c r="S123" s="12">
        <v>0</v>
      </c>
      <c r="T123" s="63">
        <f t="shared" si="2"/>
        <v>43.649999999999991</v>
      </c>
      <c r="U123" s="4">
        <v>4.66</v>
      </c>
      <c r="V123" s="63">
        <f t="shared" si="3"/>
        <v>48.309999999999988</v>
      </c>
    </row>
    <row r="124" spans="1:22">
      <c r="A124" s="11">
        <v>40783</v>
      </c>
      <c r="B124" s="22">
        <v>26.66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12">
        <v>0</v>
      </c>
      <c r="I124" s="53">
        <v>11</v>
      </c>
      <c r="J124" s="53">
        <v>1</v>
      </c>
      <c r="K124" s="53">
        <v>0</v>
      </c>
      <c r="L124" s="53">
        <v>1.33</v>
      </c>
      <c r="M124" s="53">
        <v>0</v>
      </c>
      <c r="N124" s="12">
        <v>0</v>
      </c>
      <c r="O124" s="53">
        <v>3.66</v>
      </c>
      <c r="P124" s="53">
        <v>0</v>
      </c>
      <c r="Q124" s="12">
        <v>0</v>
      </c>
      <c r="R124" s="53">
        <v>0</v>
      </c>
      <c r="S124" s="12">
        <v>0</v>
      </c>
      <c r="T124" s="63">
        <f t="shared" si="2"/>
        <v>43.649999999999991</v>
      </c>
      <c r="U124" s="4">
        <v>4.66</v>
      </c>
      <c r="V124" s="63">
        <f t="shared" si="3"/>
        <v>48.309999999999988</v>
      </c>
    </row>
    <row r="125" spans="1:22">
      <c r="A125" s="11">
        <v>40784</v>
      </c>
      <c r="B125" s="22">
        <v>4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12">
        <v>0</v>
      </c>
      <c r="I125" s="53">
        <v>3</v>
      </c>
      <c r="J125" s="53">
        <v>0</v>
      </c>
      <c r="K125" s="53">
        <v>0</v>
      </c>
      <c r="L125" s="53">
        <v>1</v>
      </c>
      <c r="M125" s="53">
        <v>0</v>
      </c>
      <c r="N125" s="12">
        <v>0</v>
      </c>
      <c r="O125" s="53">
        <v>0</v>
      </c>
      <c r="P125" s="53">
        <v>0</v>
      </c>
      <c r="Q125" s="12">
        <v>0</v>
      </c>
      <c r="R125" s="53">
        <v>0</v>
      </c>
      <c r="S125" s="12">
        <v>0</v>
      </c>
      <c r="T125" s="63">
        <f t="shared" si="2"/>
        <v>8</v>
      </c>
      <c r="U125" s="4">
        <v>3</v>
      </c>
      <c r="V125" s="63">
        <f t="shared" si="3"/>
        <v>11</v>
      </c>
    </row>
    <row r="126" spans="1:22">
      <c r="A126" s="11">
        <v>40785</v>
      </c>
      <c r="B126" s="22">
        <v>1</v>
      </c>
      <c r="C126" s="22">
        <v>0</v>
      </c>
      <c r="D126" s="22">
        <v>0</v>
      </c>
      <c r="E126" s="22">
        <v>0</v>
      </c>
      <c r="F126" s="22">
        <v>0</v>
      </c>
      <c r="G126" s="22">
        <v>1</v>
      </c>
      <c r="H126" s="12">
        <v>0</v>
      </c>
      <c r="I126" s="53">
        <v>4</v>
      </c>
      <c r="J126" s="53">
        <v>0</v>
      </c>
      <c r="K126" s="53">
        <v>0</v>
      </c>
      <c r="L126" s="53">
        <v>0</v>
      </c>
      <c r="M126" s="53">
        <v>0</v>
      </c>
      <c r="N126" s="12">
        <v>0</v>
      </c>
      <c r="O126" s="53">
        <v>0</v>
      </c>
      <c r="P126" s="53">
        <v>0</v>
      </c>
      <c r="Q126" s="12">
        <v>0</v>
      </c>
      <c r="R126" s="53">
        <v>0</v>
      </c>
      <c r="S126" s="12">
        <v>0</v>
      </c>
      <c r="T126" s="63">
        <f t="shared" si="2"/>
        <v>6</v>
      </c>
      <c r="U126" s="4">
        <v>0</v>
      </c>
      <c r="V126" s="63">
        <f t="shared" si="3"/>
        <v>6</v>
      </c>
    </row>
    <row r="127" spans="1:22">
      <c r="A127" s="11">
        <v>40786</v>
      </c>
      <c r="B127" s="22">
        <v>3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12">
        <v>0</v>
      </c>
      <c r="I127" s="53">
        <v>0</v>
      </c>
      <c r="J127" s="53">
        <v>0</v>
      </c>
      <c r="K127" s="53">
        <v>0</v>
      </c>
      <c r="L127" s="53">
        <v>1</v>
      </c>
      <c r="M127" s="53">
        <v>0</v>
      </c>
      <c r="N127" s="12">
        <v>0</v>
      </c>
      <c r="O127" s="53">
        <v>1</v>
      </c>
      <c r="P127" s="53">
        <v>0</v>
      </c>
      <c r="Q127" s="12">
        <v>0</v>
      </c>
      <c r="R127" s="53">
        <v>0</v>
      </c>
      <c r="S127" s="12">
        <v>0</v>
      </c>
      <c r="T127" s="63">
        <f t="shared" si="2"/>
        <v>5</v>
      </c>
      <c r="U127" s="4">
        <v>2</v>
      </c>
      <c r="V127" s="63">
        <f t="shared" si="3"/>
        <v>7</v>
      </c>
    </row>
    <row r="128" spans="1:22">
      <c r="A128" s="11">
        <v>40787</v>
      </c>
      <c r="B128" s="22">
        <v>17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1">
        <v>0</v>
      </c>
      <c r="I128" s="53">
        <v>0</v>
      </c>
      <c r="J128" s="53">
        <v>0</v>
      </c>
      <c r="K128" s="53">
        <v>0</v>
      </c>
      <c r="L128" s="53">
        <v>5</v>
      </c>
      <c r="M128" s="53">
        <v>0</v>
      </c>
      <c r="N128" s="1">
        <v>0</v>
      </c>
      <c r="O128" s="53">
        <v>6</v>
      </c>
      <c r="P128" s="53">
        <v>0</v>
      </c>
      <c r="Q128" s="1">
        <v>0</v>
      </c>
      <c r="R128" s="53">
        <v>0</v>
      </c>
      <c r="S128" s="1">
        <v>0</v>
      </c>
      <c r="T128" s="63">
        <f t="shared" si="2"/>
        <v>28</v>
      </c>
      <c r="U128" s="4">
        <v>14</v>
      </c>
      <c r="V128" s="63">
        <f t="shared" si="3"/>
        <v>42</v>
      </c>
    </row>
    <row r="129" spans="1:22">
      <c r="A129" s="11">
        <v>40788</v>
      </c>
      <c r="B129" s="22">
        <v>6.5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12">
        <v>0</v>
      </c>
      <c r="I129" s="53">
        <v>3</v>
      </c>
      <c r="J129" s="53">
        <v>0</v>
      </c>
      <c r="K129" s="53">
        <v>0</v>
      </c>
      <c r="L129" s="53">
        <v>0</v>
      </c>
      <c r="M129" s="53">
        <v>0</v>
      </c>
      <c r="N129" s="12">
        <v>0</v>
      </c>
      <c r="O129" s="53">
        <v>6.5</v>
      </c>
      <c r="P129" s="53">
        <v>0</v>
      </c>
      <c r="Q129" s="12">
        <v>0</v>
      </c>
      <c r="R129" s="53">
        <v>0</v>
      </c>
      <c r="S129" s="12">
        <v>0.25</v>
      </c>
      <c r="T129" s="63">
        <f t="shared" si="2"/>
        <v>16.25</v>
      </c>
      <c r="U129" s="4">
        <v>5.75</v>
      </c>
      <c r="V129" s="63">
        <f t="shared" si="3"/>
        <v>22</v>
      </c>
    </row>
    <row r="130" spans="1:22">
      <c r="A130" s="11">
        <v>40789</v>
      </c>
      <c r="B130" s="22">
        <v>6.5</v>
      </c>
      <c r="C130" s="22">
        <v>0</v>
      </c>
      <c r="D130" s="22">
        <v>0</v>
      </c>
      <c r="E130" s="22">
        <v>0</v>
      </c>
      <c r="F130" s="22">
        <v>0</v>
      </c>
      <c r="G130" s="22">
        <v>0</v>
      </c>
      <c r="H130" s="12">
        <v>0</v>
      </c>
      <c r="I130" s="53">
        <v>3</v>
      </c>
      <c r="J130" s="53">
        <v>0</v>
      </c>
      <c r="K130" s="53">
        <v>0</v>
      </c>
      <c r="L130" s="53">
        <v>0</v>
      </c>
      <c r="M130" s="53">
        <v>0</v>
      </c>
      <c r="N130" s="12">
        <v>0</v>
      </c>
      <c r="O130" s="53">
        <v>6.5</v>
      </c>
      <c r="P130" s="53">
        <v>0</v>
      </c>
      <c r="Q130" s="12">
        <v>0</v>
      </c>
      <c r="R130" s="53">
        <v>0</v>
      </c>
      <c r="S130" s="12">
        <v>0.25</v>
      </c>
      <c r="T130" s="63">
        <f t="shared" si="2"/>
        <v>16.25</v>
      </c>
      <c r="U130" s="4">
        <v>5.75</v>
      </c>
      <c r="V130" s="63">
        <f t="shared" si="3"/>
        <v>22</v>
      </c>
    </row>
    <row r="131" spans="1:22">
      <c r="A131" s="11">
        <v>40790</v>
      </c>
      <c r="B131" s="22">
        <v>6.5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12">
        <v>0</v>
      </c>
      <c r="I131" s="53">
        <v>3</v>
      </c>
      <c r="J131" s="53">
        <v>0</v>
      </c>
      <c r="K131" s="53">
        <v>0</v>
      </c>
      <c r="L131" s="53">
        <v>0</v>
      </c>
      <c r="M131" s="53">
        <v>0</v>
      </c>
      <c r="N131" s="12">
        <v>0</v>
      </c>
      <c r="O131" s="53">
        <v>6.5</v>
      </c>
      <c r="P131" s="53">
        <v>0</v>
      </c>
      <c r="Q131" s="12">
        <v>0</v>
      </c>
      <c r="R131" s="53">
        <v>0</v>
      </c>
      <c r="S131" s="12">
        <v>0.25</v>
      </c>
      <c r="T131" s="63">
        <f t="shared" si="2"/>
        <v>16.25</v>
      </c>
      <c r="U131" s="4">
        <v>5.75</v>
      </c>
      <c r="V131" s="63">
        <f t="shared" si="3"/>
        <v>22</v>
      </c>
    </row>
    <row r="132" spans="1:22">
      <c r="A132" s="11">
        <v>40791</v>
      </c>
      <c r="B132" s="22">
        <v>6.5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12">
        <v>0</v>
      </c>
      <c r="I132" s="53">
        <v>3</v>
      </c>
      <c r="J132" s="53">
        <v>0</v>
      </c>
      <c r="K132" s="53">
        <v>0</v>
      </c>
      <c r="L132" s="53">
        <v>0</v>
      </c>
      <c r="M132" s="53">
        <v>0</v>
      </c>
      <c r="N132" s="12">
        <v>0</v>
      </c>
      <c r="O132" s="53">
        <v>6.5</v>
      </c>
      <c r="P132" s="53">
        <v>0</v>
      </c>
      <c r="Q132" s="12">
        <v>0</v>
      </c>
      <c r="R132" s="53">
        <v>0</v>
      </c>
      <c r="S132" s="12">
        <v>0.25</v>
      </c>
      <c r="T132" s="63">
        <f t="shared" si="2"/>
        <v>16.25</v>
      </c>
      <c r="U132" s="4">
        <v>5.75</v>
      </c>
      <c r="V132" s="63">
        <f t="shared" si="3"/>
        <v>22</v>
      </c>
    </row>
    <row r="133" spans="1:22">
      <c r="A133" s="11">
        <v>40792</v>
      </c>
      <c r="B133" s="22">
        <v>5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12">
        <v>0</v>
      </c>
      <c r="I133" s="53">
        <v>4</v>
      </c>
      <c r="J133" s="53">
        <v>0</v>
      </c>
      <c r="K133" s="53">
        <v>0</v>
      </c>
      <c r="L133" s="53">
        <v>2</v>
      </c>
      <c r="M133" s="53">
        <v>0</v>
      </c>
      <c r="N133" s="12">
        <v>0</v>
      </c>
      <c r="O133" s="53">
        <v>1</v>
      </c>
      <c r="P133" s="53">
        <v>0</v>
      </c>
      <c r="Q133" s="12">
        <v>0</v>
      </c>
      <c r="R133" s="53">
        <v>0</v>
      </c>
      <c r="S133" s="12">
        <v>0</v>
      </c>
      <c r="T133" s="63">
        <f t="shared" si="2"/>
        <v>12</v>
      </c>
      <c r="U133" s="4">
        <v>13</v>
      </c>
      <c r="V133" s="63">
        <f t="shared" si="3"/>
        <v>25</v>
      </c>
    </row>
    <row r="134" spans="1:22">
      <c r="A134" s="11">
        <v>40793</v>
      </c>
      <c r="B134" s="22">
        <v>7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12">
        <v>0</v>
      </c>
      <c r="I134" s="53">
        <v>0</v>
      </c>
      <c r="J134" s="53">
        <v>0</v>
      </c>
      <c r="K134" s="53">
        <v>0</v>
      </c>
      <c r="L134" s="53">
        <v>1</v>
      </c>
      <c r="M134" s="53">
        <v>0</v>
      </c>
      <c r="N134" s="12">
        <v>0</v>
      </c>
      <c r="O134" s="53">
        <v>2</v>
      </c>
      <c r="P134" s="53">
        <v>0</v>
      </c>
      <c r="Q134" s="12">
        <v>0</v>
      </c>
      <c r="R134" s="53">
        <v>0</v>
      </c>
      <c r="S134" s="12">
        <v>0</v>
      </c>
      <c r="T134" s="63">
        <f t="shared" si="2"/>
        <v>10</v>
      </c>
      <c r="U134" s="4">
        <v>2</v>
      </c>
      <c r="V134" s="63">
        <f t="shared" si="3"/>
        <v>12</v>
      </c>
    </row>
    <row r="135" spans="1:22">
      <c r="A135" s="11">
        <v>40794</v>
      </c>
      <c r="B135" s="22">
        <v>9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12">
        <v>0</v>
      </c>
      <c r="I135" s="53">
        <v>3</v>
      </c>
      <c r="J135" s="53">
        <v>0</v>
      </c>
      <c r="K135" s="53">
        <v>0</v>
      </c>
      <c r="L135" s="53">
        <v>5</v>
      </c>
      <c r="M135" s="53">
        <v>0</v>
      </c>
      <c r="N135" s="12">
        <v>0</v>
      </c>
      <c r="O135" s="53">
        <v>0</v>
      </c>
      <c r="P135" s="53">
        <v>0</v>
      </c>
      <c r="Q135" s="12">
        <v>0</v>
      </c>
      <c r="R135" s="53">
        <v>0</v>
      </c>
      <c r="S135" s="12">
        <v>1</v>
      </c>
      <c r="T135" s="63">
        <f t="shared" si="2"/>
        <v>18</v>
      </c>
      <c r="U135" s="4">
        <v>9</v>
      </c>
      <c r="V135" s="63">
        <f t="shared" si="3"/>
        <v>27</v>
      </c>
    </row>
    <row r="136" spans="1:22">
      <c r="A136" s="11">
        <v>40795</v>
      </c>
      <c r="B136" s="22">
        <v>6.33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12">
        <v>0</v>
      </c>
      <c r="I136" s="53">
        <v>4.33</v>
      </c>
      <c r="J136" s="53">
        <v>0</v>
      </c>
      <c r="K136" s="53">
        <v>0</v>
      </c>
      <c r="L136" s="53">
        <v>2</v>
      </c>
      <c r="M136" s="53">
        <v>3.33</v>
      </c>
      <c r="N136" s="12">
        <v>0</v>
      </c>
      <c r="O136" s="53">
        <v>4</v>
      </c>
      <c r="P136" s="53">
        <v>0</v>
      </c>
      <c r="Q136" s="12">
        <v>0</v>
      </c>
      <c r="R136" s="53">
        <v>0</v>
      </c>
      <c r="S136" s="12">
        <v>0</v>
      </c>
      <c r="T136" s="63">
        <f t="shared" si="2"/>
        <v>19.990000000000002</v>
      </c>
      <c r="U136" s="4">
        <v>15.33</v>
      </c>
      <c r="V136" s="63">
        <f t="shared" si="3"/>
        <v>35.32</v>
      </c>
    </row>
    <row r="137" spans="1:22">
      <c r="A137" s="11">
        <v>40796</v>
      </c>
      <c r="B137" s="22">
        <v>6.33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12">
        <v>0</v>
      </c>
      <c r="I137" s="53">
        <v>4.33</v>
      </c>
      <c r="J137" s="53">
        <v>0</v>
      </c>
      <c r="K137" s="53">
        <v>0</v>
      </c>
      <c r="L137" s="53">
        <v>2</v>
      </c>
      <c r="M137" s="53">
        <v>3.33</v>
      </c>
      <c r="N137" s="12">
        <v>0</v>
      </c>
      <c r="O137" s="53">
        <v>4</v>
      </c>
      <c r="P137" s="53">
        <v>0</v>
      </c>
      <c r="Q137" s="12">
        <v>0</v>
      </c>
      <c r="R137" s="53">
        <v>0</v>
      </c>
      <c r="S137" s="12">
        <v>0</v>
      </c>
      <c r="T137" s="63">
        <f t="shared" ref="T137:T152" si="4">SUM(B137:S137)</f>
        <v>19.990000000000002</v>
      </c>
      <c r="U137" s="4">
        <v>15.33</v>
      </c>
      <c r="V137" s="63">
        <f t="shared" si="3"/>
        <v>35.32</v>
      </c>
    </row>
    <row r="138" spans="1:22">
      <c r="A138" s="11">
        <v>40797</v>
      </c>
      <c r="B138" s="22">
        <v>6.33</v>
      </c>
      <c r="C138" s="22">
        <v>0</v>
      </c>
      <c r="D138" s="22">
        <v>0</v>
      </c>
      <c r="E138" s="22">
        <v>0</v>
      </c>
      <c r="F138" s="22">
        <v>0</v>
      </c>
      <c r="G138" s="22">
        <v>0</v>
      </c>
      <c r="H138" s="12">
        <v>0</v>
      </c>
      <c r="I138" s="53">
        <v>4.33</v>
      </c>
      <c r="J138" s="53">
        <v>0</v>
      </c>
      <c r="K138" s="53">
        <v>0</v>
      </c>
      <c r="L138" s="53">
        <v>2</v>
      </c>
      <c r="M138" s="53">
        <v>3.33</v>
      </c>
      <c r="N138" s="12">
        <v>0</v>
      </c>
      <c r="O138" s="53">
        <v>4</v>
      </c>
      <c r="P138" s="53">
        <v>0</v>
      </c>
      <c r="Q138" s="12">
        <v>0</v>
      </c>
      <c r="R138" s="53">
        <v>0</v>
      </c>
      <c r="S138" s="12">
        <v>0</v>
      </c>
      <c r="T138" s="63">
        <f t="shared" si="4"/>
        <v>19.990000000000002</v>
      </c>
      <c r="U138" s="4">
        <v>15.33</v>
      </c>
      <c r="V138" s="63">
        <f t="shared" ref="V138:V152" si="5">SUM(T138:U138)</f>
        <v>35.32</v>
      </c>
    </row>
    <row r="139" spans="1:22">
      <c r="A139" s="11">
        <v>40798</v>
      </c>
      <c r="B139" s="22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12">
        <v>0</v>
      </c>
      <c r="I139" s="53">
        <v>2</v>
      </c>
      <c r="J139" s="53">
        <v>0</v>
      </c>
      <c r="K139" s="53">
        <v>0</v>
      </c>
      <c r="L139" s="53">
        <v>0</v>
      </c>
      <c r="M139" s="53">
        <v>0</v>
      </c>
      <c r="N139" s="12">
        <v>0</v>
      </c>
      <c r="O139" s="53">
        <v>0</v>
      </c>
      <c r="P139" s="53">
        <v>0</v>
      </c>
      <c r="Q139" s="12">
        <v>0</v>
      </c>
      <c r="R139" s="53">
        <v>0</v>
      </c>
      <c r="S139" s="12">
        <v>0</v>
      </c>
      <c r="T139" s="63">
        <f t="shared" si="4"/>
        <v>2</v>
      </c>
      <c r="U139" s="4">
        <v>8</v>
      </c>
      <c r="V139" s="63">
        <f t="shared" si="5"/>
        <v>10</v>
      </c>
    </row>
    <row r="140" spans="1:22">
      <c r="A140" s="11">
        <v>40799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12">
        <v>0</v>
      </c>
      <c r="I140" s="53">
        <v>1</v>
      </c>
      <c r="J140" s="53">
        <v>0</v>
      </c>
      <c r="K140" s="53">
        <v>0</v>
      </c>
      <c r="L140" s="53">
        <v>0</v>
      </c>
      <c r="M140" s="53">
        <v>0</v>
      </c>
      <c r="N140" s="12">
        <v>0</v>
      </c>
      <c r="O140" s="53">
        <v>0</v>
      </c>
      <c r="P140" s="53">
        <v>0</v>
      </c>
      <c r="Q140" s="12">
        <v>0</v>
      </c>
      <c r="R140" s="53">
        <v>0</v>
      </c>
      <c r="S140" s="12">
        <v>0</v>
      </c>
      <c r="T140" s="63">
        <f t="shared" si="4"/>
        <v>1</v>
      </c>
      <c r="U140" s="4">
        <v>3</v>
      </c>
      <c r="V140" s="63">
        <f t="shared" si="5"/>
        <v>4</v>
      </c>
    </row>
    <row r="141" spans="1:22">
      <c r="A141" s="11">
        <v>40800</v>
      </c>
      <c r="B141" s="22">
        <v>0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12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1</v>
      </c>
      <c r="N141" s="12">
        <v>0</v>
      </c>
      <c r="O141" s="53">
        <v>3</v>
      </c>
      <c r="P141" s="53">
        <v>0</v>
      </c>
      <c r="Q141" s="12">
        <v>0</v>
      </c>
      <c r="R141" s="53">
        <v>0</v>
      </c>
      <c r="S141" s="12">
        <v>0</v>
      </c>
      <c r="T141" s="63">
        <f t="shared" si="4"/>
        <v>4</v>
      </c>
      <c r="U141" s="4">
        <v>0</v>
      </c>
      <c r="V141" s="63">
        <f t="shared" si="5"/>
        <v>4</v>
      </c>
    </row>
    <row r="142" spans="1:22">
      <c r="A142" s="11">
        <v>40801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1</v>
      </c>
      <c r="M142" s="22">
        <v>0</v>
      </c>
      <c r="N142" s="22">
        <v>0</v>
      </c>
      <c r="O142" s="22">
        <v>2</v>
      </c>
      <c r="P142" s="22">
        <v>0</v>
      </c>
      <c r="Q142" s="22">
        <v>0</v>
      </c>
      <c r="R142" s="22">
        <v>0</v>
      </c>
      <c r="S142" s="22">
        <v>0</v>
      </c>
      <c r="T142" s="63">
        <f t="shared" si="4"/>
        <v>3</v>
      </c>
      <c r="U142" s="4">
        <v>2</v>
      </c>
      <c r="V142" s="63">
        <f t="shared" si="5"/>
        <v>5</v>
      </c>
    </row>
    <row r="143" spans="1:22">
      <c r="A143" s="11">
        <v>40802</v>
      </c>
      <c r="B143"/>
      <c r="I143"/>
      <c r="O143"/>
      <c r="R143"/>
      <c r="T143" s="63">
        <f t="shared" si="4"/>
        <v>0</v>
      </c>
      <c r="U143" s="4">
        <v>0</v>
      </c>
      <c r="V143" s="63">
        <f t="shared" si="5"/>
        <v>0</v>
      </c>
    </row>
    <row r="144" spans="1:22">
      <c r="A144" s="11">
        <v>40803</v>
      </c>
      <c r="B144"/>
      <c r="H144" s="4"/>
      <c r="I144" s="8"/>
      <c r="J144" s="4"/>
      <c r="K144" s="4"/>
      <c r="L144" s="4"/>
      <c r="M144" s="4"/>
      <c r="N144" s="4"/>
      <c r="O144" s="8"/>
      <c r="P144" s="4"/>
      <c r="Q144" s="4"/>
      <c r="R144" s="8"/>
      <c r="S144" s="4"/>
      <c r="T144" s="63">
        <f t="shared" si="4"/>
        <v>0</v>
      </c>
      <c r="U144" s="4">
        <v>0</v>
      </c>
      <c r="V144" s="63">
        <f t="shared" si="5"/>
        <v>0</v>
      </c>
    </row>
    <row r="145" spans="1:22">
      <c r="A145" s="11">
        <v>40804</v>
      </c>
      <c r="B145"/>
      <c r="H145" s="4"/>
      <c r="I145" s="8"/>
      <c r="J145" s="4"/>
      <c r="K145" s="4"/>
      <c r="L145" s="4"/>
      <c r="M145" s="4"/>
      <c r="N145" s="4"/>
      <c r="O145" s="8"/>
      <c r="P145" s="4"/>
      <c r="Q145" s="4"/>
      <c r="R145" s="8"/>
      <c r="S145" s="4"/>
      <c r="T145" s="63">
        <f t="shared" si="4"/>
        <v>0</v>
      </c>
      <c r="U145" s="4">
        <v>0</v>
      </c>
      <c r="V145" s="63">
        <f t="shared" si="5"/>
        <v>0</v>
      </c>
    </row>
    <row r="146" spans="1:22">
      <c r="A146" s="11">
        <v>40805</v>
      </c>
      <c r="B146"/>
      <c r="H146" s="4"/>
      <c r="I146" s="8"/>
      <c r="J146" s="4"/>
      <c r="K146" s="4"/>
      <c r="L146" s="4"/>
      <c r="M146" s="4"/>
      <c r="N146" s="4"/>
      <c r="O146" s="8"/>
      <c r="P146" s="4"/>
      <c r="Q146" s="4"/>
      <c r="R146" s="8"/>
      <c r="S146" s="4"/>
      <c r="T146" s="63">
        <f t="shared" si="4"/>
        <v>0</v>
      </c>
      <c r="U146" s="4">
        <v>0</v>
      </c>
      <c r="V146" s="63">
        <f t="shared" si="5"/>
        <v>0</v>
      </c>
    </row>
    <row r="147" spans="1:22">
      <c r="A147" s="11">
        <v>40806</v>
      </c>
      <c r="B147"/>
      <c r="H147" s="4"/>
      <c r="I147" s="8"/>
      <c r="J147" s="4"/>
      <c r="K147" s="4"/>
      <c r="L147" s="4"/>
      <c r="M147" s="4"/>
      <c r="N147" s="4"/>
      <c r="O147" s="8"/>
      <c r="P147" s="4"/>
      <c r="Q147" s="4"/>
      <c r="R147" s="8"/>
      <c r="S147" s="4"/>
      <c r="T147" s="63">
        <f t="shared" si="4"/>
        <v>0</v>
      </c>
      <c r="U147" s="4">
        <v>0</v>
      </c>
      <c r="V147" s="63">
        <f t="shared" si="5"/>
        <v>0</v>
      </c>
    </row>
    <row r="148" spans="1:22">
      <c r="A148" s="11">
        <v>40807</v>
      </c>
      <c r="B148"/>
      <c r="H148" s="4"/>
      <c r="I148" s="8"/>
      <c r="J148" s="4"/>
      <c r="K148" s="4"/>
      <c r="L148" s="4"/>
      <c r="M148" s="4"/>
      <c r="N148" s="4"/>
      <c r="O148" s="8"/>
      <c r="P148" s="4"/>
      <c r="Q148" s="4"/>
      <c r="R148" s="8"/>
      <c r="S148" s="4"/>
      <c r="T148" s="63">
        <f t="shared" si="4"/>
        <v>0</v>
      </c>
      <c r="U148" s="4">
        <v>0</v>
      </c>
      <c r="V148" s="63">
        <f t="shared" si="5"/>
        <v>0</v>
      </c>
    </row>
    <row r="149" spans="1:22">
      <c r="A149" s="11">
        <v>40808</v>
      </c>
      <c r="B149"/>
      <c r="H149" s="4"/>
      <c r="I149" s="8"/>
      <c r="J149" s="4"/>
      <c r="K149" s="4"/>
      <c r="L149" s="4"/>
      <c r="M149" s="4"/>
      <c r="N149" s="4"/>
      <c r="O149" s="8"/>
      <c r="P149" s="4"/>
      <c r="Q149" s="4"/>
      <c r="R149" s="8"/>
      <c r="S149" s="4"/>
      <c r="T149" s="63">
        <f t="shared" si="4"/>
        <v>0</v>
      </c>
      <c r="U149" s="4">
        <v>0</v>
      </c>
      <c r="V149" s="63">
        <f t="shared" si="5"/>
        <v>0</v>
      </c>
    </row>
    <row r="150" spans="1:22">
      <c r="A150" s="11">
        <v>40809</v>
      </c>
      <c r="B150"/>
      <c r="H150" s="4"/>
      <c r="I150" s="8"/>
      <c r="J150" s="4"/>
      <c r="K150" s="4"/>
      <c r="L150" s="4"/>
      <c r="M150" s="4"/>
      <c r="N150" s="4"/>
      <c r="O150" s="8"/>
      <c r="P150" s="4"/>
      <c r="Q150" s="4"/>
      <c r="R150" s="8"/>
      <c r="S150" s="4"/>
      <c r="T150" s="63">
        <f t="shared" si="4"/>
        <v>0</v>
      </c>
      <c r="U150" s="4">
        <v>0</v>
      </c>
      <c r="V150" s="63">
        <f t="shared" si="5"/>
        <v>0</v>
      </c>
    </row>
    <row r="151" spans="1:22">
      <c r="A151" s="11">
        <v>40810</v>
      </c>
      <c r="B151"/>
      <c r="H151" s="4"/>
      <c r="I151" s="8"/>
      <c r="J151" s="4"/>
      <c r="K151" s="4"/>
      <c r="L151" s="4"/>
      <c r="M151" s="4"/>
      <c r="N151" s="4"/>
      <c r="O151" s="8"/>
      <c r="P151" s="4"/>
      <c r="Q151" s="4"/>
      <c r="R151" s="8"/>
      <c r="S151" s="4"/>
      <c r="T151" s="63">
        <f t="shared" si="4"/>
        <v>0</v>
      </c>
      <c r="U151" s="4">
        <v>0</v>
      </c>
      <c r="V151" s="63">
        <f t="shared" si="5"/>
        <v>0</v>
      </c>
    </row>
    <row r="152" spans="1:22">
      <c r="A152" s="11">
        <v>40811</v>
      </c>
      <c r="B152"/>
      <c r="H152" s="4"/>
      <c r="I152" s="8"/>
      <c r="J152" s="4"/>
      <c r="K152" s="4"/>
      <c r="L152" s="4"/>
      <c r="M152" s="4"/>
      <c r="N152" s="4"/>
      <c r="O152" s="8"/>
      <c r="P152" s="4"/>
      <c r="Q152" s="4"/>
      <c r="R152" s="8"/>
      <c r="S152" s="4"/>
      <c r="T152" s="63">
        <f t="shared" si="4"/>
        <v>0</v>
      </c>
      <c r="U152" s="4">
        <v>0</v>
      </c>
      <c r="V152" s="63">
        <f t="shared" si="5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SUM(B9:B129)</f>
        <v>4472.4399999999987</v>
      </c>
      <c r="C155">
        <f t="shared" ref="C155:S155" si="6">SUM(C9:C129)</f>
        <v>27.970000000000002</v>
      </c>
      <c r="D155">
        <f t="shared" si="6"/>
        <v>0</v>
      </c>
      <c r="E155">
        <f t="shared" si="6"/>
        <v>1</v>
      </c>
      <c r="F155">
        <f t="shared" si="6"/>
        <v>0</v>
      </c>
      <c r="G155">
        <f t="shared" si="6"/>
        <v>3.9800000000000004</v>
      </c>
      <c r="H155">
        <f t="shared" si="6"/>
        <v>0</v>
      </c>
      <c r="I155">
        <f t="shared" si="6"/>
        <v>312.95</v>
      </c>
      <c r="J155">
        <f t="shared" si="6"/>
        <v>14</v>
      </c>
      <c r="K155">
        <f t="shared" si="6"/>
        <v>0</v>
      </c>
      <c r="L155">
        <f t="shared" si="6"/>
        <v>309.93999999999994</v>
      </c>
      <c r="M155">
        <f t="shared" si="6"/>
        <v>92.01</v>
      </c>
      <c r="N155">
        <f t="shared" si="6"/>
        <v>0</v>
      </c>
      <c r="O155">
        <f t="shared" si="6"/>
        <v>157.45999999999998</v>
      </c>
      <c r="P155">
        <f t="shared" si="6"/>
        <v>1</v>
      </c>
      <c r="Q155">
        <f t="shared" si="6"/>
        <v>3</v>
      </c>
      <c r="R155">
        <f t="shared" si="6"/>
        <v>142.97000000000003</v>
      </c>
      <c r="S155">
        <f t="shared" si="6"/>
        <v>9.24</v>
      </c>
      <c r="T155">
        <f>SUM(T10:T132)</f>
        <v>5596.7099999999973</v>
      </c>
      <c r="U155">
        <f>SUM(U10:U132)</f>
        <v>2394.9199999999987</v>
      </c>
      <c r="V155">
        <f>SUM(V10:V132)</f>
        <v>7991.63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16176.22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T9" formulaRange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AA165"/>
  <sheetViews>
    <sheetView zoomScale="70" zoomScaleNormal="70" workbookViewId="0">
      <pane ySplit="8" topLeftCell="A102" activePane="bottomLeft" state="frozen"/>
      <selection pane="bottomLeft" activeCell="B142" sqref="B142:S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177</v>
      </c>
      <c r="B1" s="68"/>
      <c r="C1" s="68"/>
      <c r="E1" s="10" t="s">
        <v>153</v>
      </c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5" t="s">
        <v>178</v>
      </c>
      <c r="B3" s="73"/>
      <c r="C3" s="73"/>
      <c r="E3" s="66"/>
      <c r="F3" s="66"/>
      <c r="H3" s="1"/>
      <c r="I3"/>
      <c r="N3" s="1"/>
      <c r="O3"/>
      <c r="Q3" s="1"/>
      <c r="R3"/>
      <c r="S3" s="1"/>
      <c r="T3"/>
    </row>
    <row r="4" spans="1:22">
      <c r="A4" s="73" t="s">
        <v>159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179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40303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3">
        <f t="shared" ref="T9:T72" si="0">SUM(B9:S9)</f>
        <v>0</v>
      </c>
      <c r="U9" s="4">
        <v>0</v>
      </c>
      <c r="V9" s="63">
        <f>SUM(T9:U9)</f>
        <v>0</v>
      </c>
    </row>
    <row r="10" spans="1:22">
      <c r="A10" s="11">
        <v>40304</v>
      </c>
      <c r="B10"/>
      <c r="H10" s="1"/>
      <c r="I10" s="4"/>
      <c r="J10" s="4"/>
      <c r="K10" s="4"/>
      <c r="N10" s="1"/>
      <c r="O10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SUM(T10:U10)</f>
        <v>0</v>
      </c>
    </row>
    <row r="11" spans="1:22">
      <c r="A11" s="11">
        <v>40305</v>
      </c>
      <c r="B11"/>
      <c r="H11" s="1"/>
      <c r="I11" s="4"/>
      <c r="J11" s="4"/>
      <c r="K11" s="4"/>
      <c r="N11" s="1"/>
      <c r="O11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40306</v>
      </c>
      <c r="B12"/>
      <c r="H12" s="1"/>
      <c r="I12" s="4"/>
      <c r="J12" s="4"/>
      <c r="K12" s="4"/>
      <c r="N12" s="1"/>
      <c r="O12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40307</v>
      </c>
      <c r="B13"/>
      <c r="H13" s="1"/>
      <c r="I13" s="4"/>
      <c r="J13" s="4"/>
      <c r="K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40308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40309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40310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40311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40312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40313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40314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40315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40316</v>
      </c>
      <c r="B22"/>
      <c r="H22" s="1"/>
      <c r="I22" s="4"/>
      <c r="J22" s="4"/>
      <c r="K22" s="4"/>
      <c r="L22" s="4"/>
      <c r="M22" s="4"/>
      <c r="N22" s="1"/>
      <c r="O22" s="4"/>
      <c r="P22" s="4"/>
      <c r="Q22" s="1"/>
      <c r="R22" s="4"/>
      <c r="S22" s="1"/>
      <c r="T22" s="63">
        <f t="shared" si="0"/>
        <v>0</v>
      </c>
      <c r="U22" s="4">
        <v>0</v>
      </c>
      <c r="V22" s="63">
        <f t="shared" si="1"/>
        <v>0</v>
      </c>
    </row>
    <row r="23" spans="1:22">
      <c r="A23" s="11">
        <v>40317</v>
      </c>
      <c r="B23">
        <v>0</v>
      </c>
      <c r="C23">
        <v>0.5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1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1.5</v>
      </c>
      <c r="U23" s="4">
        <v>0.25</v>
      </c>
      <c r="V23" s="63">
        <f t="shared" si="1"/>
        <v>1.75</v>
      </c>
    </row>
    <row r="24" spans="1:22">
      <c r="A24" s="11">
        <v>40318</v>
      </c>
      <c r="B24">
        <v>0</v>
      </c>
      <c r="C24">
        <v>0.5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1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1.5</v>
      </c>
      <c r="U24" s="4">
        <v>0.25</v>
      </c>
      <c r="V24" s="63">
        <f t="shared" si="1"/>
        <v>1.75</v>
      </c>
    </row>
    <row r="25" spans="1:22">
      <c r="A25" s="11">
        <v>40319</v>
      </c>
      <c r="B25">
        <v>0</v>
      </c>
      <c r="C25">
        <v>0.5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1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1.5</v>
      </c>
      <c r="U25" s="4">
        <v>0.25</v>
      </c>
      <c r="V25" s="63">
        <f t="shared" si="1"/>
        <v>1.75</v>
      </c>
    </row>
    <row r="26" spans="1:22">
      <c r="A26" s="11">
        <v>40320</v>
      </c>
      <c r="B26">
        <v>0</v>
      </c>
      <c r="C26">
        <v>0.5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1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1.5</v>
      </c>
      <c r="U26" s="4">
        <v>0.25</v>
      </c>
      <c r="V26" s="63">
        <f t="shared" si="1"/>
        <v>1.75</v>
      </c>
    </row>
    <row r="27" spans="1:22">
      <c r="A27" s="11">
        <v>40321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3">
        <f t="shared" si="0"/>
        <v>0</v>
      </c>
      <c r="U27" s="4">
        <v>0</v>
      </c>
      <c r="V27" s="63">
        <f t="shared" si="1"/>
        <v>0</v>
      </c>
    </row>
    <row r="28" spans="1:22">
      <c r="A28" s="11">
        <v>40322</v>
      </c>
      <c r="B28" t="s">
        <v>31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s="63">
        <f t="shared" si="0"/>
        <v>0</v>
      </c>
      <c r="U28" s="4">
        <v>0</v>
      </c>
      <c r="V28" s="63">
        <f t="shared" si="1"/>
        <v>0</v>
      </c>
    </row>
    <row r="29" spans="1:22">
      <c r="A29" s="11">
        <v>40323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 s="63">
        <f t="shared" si="0"/>
        <v>0</v>
      </c>
      <c r="U29" s="4">
        <v>0</v>
      </c>
      <c r="V29" s="63">
        <f t="shared" si="1"/>
        <v>0</v>
      </c>
    </row>
    <row r="30" spans="1:22">
      <c r="A30" s="11">
        <v>40324</v>
      </c>
      <c r="B30" t="s">
        <v>31</v>
      </c>
      <c r="C30" t="s">
        <v>31</v>
      </c>
      <c r="D30" t="s">
        <v>31</v>
      </c>
      <c r="E30" t="s">
        <v>31</v>
      </c>
      <c r="F30" t="s">
        <v>31</v>
      </c>
      <c r="G30" t="s">
        <v>31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s="63">
        <f t="shared" si="0"/>
        <v>0</v>
      </c>
      <c r="U30" s="4">
        <v>0</v>
      </c>
      <c r="V30" s="63">
        <f t="shared" si="1"/>
        <v>0</v>
      </c>
    </row>
    <row r="31" spans="1:22">
      <c r="A31" s="11">
        <v>40325</v>
      </c>
      <c r="B31" t="s">
        <v>31</v>
      </c>
      <c r="C31" t="s">
        <v>31</v>
      </c>
      <c r="D31" t="s">
        <v>31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s="63">
        <f t="shared" si="0"/>
        <v>0</v>
      </c>
      <c r="U31" s="4">
        <v>0</v>
      </c>
      <c r="V31" s="63">
        <f t="shared" si="1"/>
        <v>0</v>
      </c>
    </row>
    <row r="32" spans="1:22">
      <c r="A32" s="11">
        <v>40326</v>
      </c>
      <c r="B32" t="s">
        <v>31</v>
      </c>
      <c r="C32" t="s">
        <v>31</v>
      </c>
      <c r="D32" t="s">
        <v>31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s="63">
        <f t="shared" si="0"/>
        <v>0</v>
      </c>
      <c r="U32" s="4">
        <v>0</v>
      </c>
      <c r="V32" s="63">
        <f t="shared" si="1"/>
        <v>0</v>
      </c>
    </row>
    <row r="33" spans="1:22">
      <c r="A33" s="11">
        <v>40327</v>
      </c>
      <c r="B33" t="s">
        <v>31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s="63">
        <f t="shared" si="0"/>
        <v>0</v>
      </c>
      <c r="U33" s="4">
        <v>0</v>
      </c>
      <c r="V33" s="63">
        <f t="shared" si="1"/>
        <v>0</v>
      </c>
    </row>
    <row r="34" spans="1:22">
      <c r="A34" s="11">
        <v>40328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s="63">
        <f t="shared" si="0"/>
        <v>0</v>
      </c>
      <c r="U34" s="4">
        <v>0</v>
      </c>
      <c r="V34" s="63">
        <f t="shared" si="1"/>
        <v>0</v>
      </c>
    </row>
    <row r="35" spans="1:22">
      <c r="A35" s="11">
        <v>40329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">
        <v>0</v>
      </c>
      <c r="O35" s="4">
        <v>0</v>
      </c>
      <c r="P35" s="4">
        <v>0</v>
      </c>
      <c r="Q35" s="1">
        <v>0</v>
      </c>
      <c r="R35" s="4">
        <v>0</v>
      </c>
      <c r="S35" s="1">
        <v>0</v>
      </c>
      <c r="T35" s="63">
        <f t="shared" si="0"/>
        <v>0</v>
      </c>
      <c r="U35" s="4">
        <v>0</v>
      </c>
      <c r="V35" s="63">
        <f t="shared" si="1"/>
        <v>0</v>
      </c>
    </row>
    <row r="36" spans="1:22">
      <c r="A36" s="11">
        <v>40330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">
        <v>0</v>
      </c>
      <c r="O36" s="4">
        <v>1</v>
      </c>
      <c r="P36" s="4">
        <v>0</v>
      </c>
      <c r="Q36" s="1">
        <v>0</v>
      </c>
      <c r="R36" s="4">
        <v>0</v>
      </c>
      <c r="S36" s="1">
        <v>0</v>
      </c>
      <c r="T36" s="63">
        <f t="shared" si="0"/>
        <v>1</v>
      </c>
      <c r="U36" s="4">
        <v>0</v>
      </c>
      <c r="V36" s="63">
        <f t="shared" si="1"/>
        <v>1</v>
      </c>
    </row>
    <row r="37" spans="1:22">
      <c r="A37" s="11">
        <v>40331</v>
      </c>
      <c r="B37">
        <v>7</v>
      </c>
      <c r="C37">
        <v>4</v>
      </c>
      <c r="D37">
        <v>0</v>
      </c>
      <c r="E37">
        <v>0</v>
      </c>
      <c r="F37">
        <v>0</v>
      </c>
      <c r="G37">
        <v>0</v>
      </c>
      <c r="H37" s="1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1">
        <v>0</v>
      </c>
      <c r="O37" s="4">
        <v>14</v>
      </c>
      <c r="P37" s="4">
        <v>0</v>
      </c>
      <c r="Q37" s="1">
        <v>0</v>
      </c>
      <c r="R37" s="4">
        <v>0</v>
      </c>
      <c r="S37" s="1">
        <v>0</v>
      </c>
      <c r="T37" s="63">
        <f t="shared" si="0"/>
        <v>26</v>
      </c>
      <c r="U37" s="4">
        <v>2</v>
      </c>
      <c r="V37" s="63">
        <f t="shared" si="1"/>
        <v>28</v>
      </c>
    </row>
    <row r="38" spans="1:22">
      <c r="A38" s="11">
        <v>40332</v>
      </c>
      <c r="B38">
        <v>17.670000000000002</v>
      </c>
      <c r="C38">
        <v>4</v>
      </c>
      <c r="D38">
        <v>0</v>
      </c>
      <c r="E38">
        <v>0.33</v>
      </c>
      <c r="F38">
        <v>4.67</v>
      </c>
      <c r="G38">
        <v>0</v>
      </c>
      <c r="H38" s="4">
        <v>0</v>
      </c>
      <c r="I38" s="4">
        <v>0</v>
      </c>
      <c r="J38" s="4">
        <v>0</v>
      </c>
      <c r="K38" s="4">
        <v>0</v>
      </c>
      <c r="L38" s="4">
        <v>0.33</v>
      </c>
      <c r="M38" s="4">
        <v>0</v>
      </c>
      <c r="N38" s="4">
        <v>0</v>
      </c>
      <c r="O38" s="4">
        <v>8.67</v>
      </c>
      <c r="P38" s="4">
        <v>0</v>
      </c>
      <c r="Q38" s="4">
        <v>0</v>
      </c>
      <c r="R38" s="4">
        <v>0</v>
      </c>
      <c r="S38" s="4">
        <v>0</v>
      </c>
      <c r="T38" s="63">
        <f t="shared" si="0"/>
        <v>35.67</v>
      </c>
      <c r="U38" s="4">
        <v>9</v>
      </c>
      <c r="V38" s="63">
        <f t="shared" si="1"/>
        <v>44.67</v>
      </c>
    </row>
    <row r="39" spans="1:22">
      <c r="A39" s="11">
        <v>40333</v>
      </c>
      <c r="B39">
        <v>17.670000000000002</v>
      </c>
      <c r="C39">
        <v>4</v>
      </c>
      <c r="D39">
        <v>0</v>
      </c>
      <c r="E39">
        <v>0.33</v>
      </c>
      <c r="F39">
        <v>4.67</v>
      </c>
      <c r="G39">
        <v>0</v>
      </c>
      <c r="H39" s="4">
        <v>0</v>
      </c>
      <c r="I39" s="4">
        <v>0</v>
      </c>
      <c r="J39" s="4">
        <v>0</v>
      </c>
      <c r="K39" s="4">
        <v>0</v>
      </c>
      <c r="L39" s="4">
        <v>0.33</v>
      </c>
      <c r="M39" s="4">
        <v>0</v>
      </c>
      <c r="N39" s="4">
        <v>0</v>
      </c>
      <c r="O39" s="4">
        <v>8.67</v>
      </c>
      <c r="P39" s="4">
        <v>0</v>
      </c>
      <c r="Q39" s="4">
        <v>0</v>
      </c>
      <c r="R39" s="4">
        <v>0</v>
      </c>
      <c r="S39" s="4">
        <v>0</v>
      </c>
      <c r="T39" s="63">
        <f t="shared" si="0"/>
        <v>35.67</v>
      </c>
      <c r="U39" s="4">
        <v>9</v>
      </c>
      <c r="V39" s="63">
        <f t="shared" si="1"/>
        <v>44.67</v>
      </c>
    </row>
    <row r="40" spans="1:22">
      <c r="A40" s="11">
        <v>40334</v>
      </c>
      <c r="B40">
        <v>17.670000000000002</v>
      </c>
      <c r="C40">
        <v>4</v>
      </c>
      <c r="D40">
        <v>0</v>
      </c>
      <c r="E40">
        <v>0.33</v>
      </c>
      <c r="F40">
        <v>4.67</v>
      </c>
      <c r="G40">
        <v>0</v>
      </c>
      <c r="H40" s="4">
        <v>0</v>
      </c>
      <c r="I40" s="4">
        <v>0</v>
      </c>
      <c r="J40" s="4">
        <v>0</v>
      </c>
      <c r="K40" s="4">
        <v>0</v>
      </c>
      <c r="L40" s="4">
        <v>0.33</v>
      </c>
      <c r="M40" s="4">
        <v>0</v>
      </c>
      <c r="N40" s="4">
        <v>0</v>
      </c>
      <c r="O40" s="4">
        <v>8.67</v>
      </c>
      <c r="P40" s="4">
        <v>0</v>
      </c>
      <c r="Q40" s="4">
        <v>0</v>
      </c>
      <c r="R40" s="4">
        <v>0</v>
      </c>
      <c r="S40" s="4">
        <v>0</v>
      </c>
      <c r="T40" s="63">
        <f t="shared" si="0"/>
        <v>35.67</v>
      </c>
      <c r="U40" s="4">
        <v>9</v>
      </c>
      <c r="V40" s="63">
        <f t="shared" si="1"/>
        <v>44.67</v>
      </c>
    </row>
    <row r="41" spans="1:22">
      <c r="A41" s="11">
        <v>40335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63">
        <f t="shared" si="0"/>
        <v>0</v>
      </c>
      <c r="U41" s="4">
        <v>0</v>
      </c>
      <c r="V41" s="63">
        <f t="shared" si="1"/>
        <v>0</v>
      </c>
    </row>
    <row r="42" spans="1:22">
      <c r="A42" s="11">
        <v>40336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63">
        <f t="shared" si="0"/>
        <v>1</v>
      </c>
      <c r="U42" s="4">
        <v>2</v>
      </c>
      <c r="V42" s="63">
        <f t="shared" si="1"/>
        <v>3</v>
      </c>
    </row>
    <row r="43" spans="1:22">
      <c r="A43" s="11">
        <v>40337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3">
        <f t="shared" si="0"/>
        <v>0</v>
      </c>
      <c r="U43" s="4">
        <v>1</v>
      </c>
      <c r="V43" s="63">
        <f t="shared" si="1"/>
        <v>1</v>
      </c>
    </row>
    <row r="44" spans="1:22">
      <c r="A44" s="11">
        <v>40338</v>
      </c>
      <c r="B44">
        <v>7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</v>
      </c>
      <c r="P44">
        <v>0</v>
      </c>
      <c r="Q44">
        <v>0</v>
      </c>
      <c r="R44">
        <v>0</v>
      </c>
      <c r="S44">
        <v>0</v>
      </c>
      <c r="T44" s="63">
        <f t="shared" si="0"/>
        <v>13</v>
      </c>
      <c r="U44" s="4">
        <v>14</v>
      </c>
      <c r="V44" s="63">
        <f t="shared" si="1"/>
        <v>27</v>
      </c>
    </row>
    <row r="45" spans="1:22">
      <c r="A45" s="11">
        <v>40339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0.67</v>
      </c>
      <c r="P45">
        <v>0</v>
      </c>
      <c r="Q45">
        <v>0</v>
      </c>
      <c r="R45">
        <v>0</v>
      </c>
      <c r="S45">
        <v>0</v>
      </c>
      <c r="T45" s="63">
        <f t="shared" si="0"/>
        <v>1.67</v>
      </c>
      <c r="U45" s="4">
        <v>0.67</v>
      </c>
      <c r="V45" s="63">
        <f t="shared" si="1"/>
        <v>2.34</v>
      </c>
    </row>
    <row r="46" spans="1:22">
      <c r="A46" s="11">
        <v>40340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0.67</v>
      </c>
      <c r="P46">
        <v>0</v>
      </c>
      <c r="Q46">
        <v>0</v>
      </c>
      <c r="R46">
        <v>0</v>
      </c>
      <c r="S46">
        <v>0</v>
      </c>
      <c r="T46" s="63">
        <f t="shared" si="0"/>
        <v>1.67</v>
      </c>
      <c r="U46" s="4">
        <v>0.67</v>
      </c>
      <c r="V46" s="63">
        <f t="shared" si="1"/>
        <v>2.34</v>
      </c>
    </row>
    <row r="47" spans="1:22">
      <c r="A47" s="11">
        <v>40341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0.67</v>
      </c>
      <c r="P47">
        <v>0</v>
      </c>
      <c r="Q47">
        <v>0</v>
      </c>
      <c r="R47">
        <v>0</v>
      </c>
      <c r="S47">
        <v>0</v>
      </c>
      <c r="T47" s="63">
        <f t="shared" si="0"/>
        <v>1.67</v>
      </c>
      <c r="U47" s="4">
        <v>0.67</v>
      </c>
      <c r="V47" s="63">
        <f t="shared" si="1"/>
        <v>2.34</v>
      </c>
    </row>
    <row r="48" spans="1:22">
      <c r="A48" s="11">
        <v>40342</v>
      </c>
      <c r="B48">
        <v>7</v>
      </c>
      <c r="C48">
        <v>0</v>
      </c>
      <c r="D48">
        <v>0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</v>
      </c>
      <c r="P48">
        <v>0</v>
      </c>
      <c r="Q48">
        <v>0</v>
      </c>
      <c r="R48">
        <v>0</v>
      </c>
      <c r="S48">
        <v>0</v>
      </c>
      <c r="T48" s="63">
        <f t="shared" si="0"/>
        <v>17</v>
      </c>
      <c r="U48" s="4">
        <v>20</v>
      </c>
      <c r="V48" s="63">
        <f t="shared" si="1"/>
        <v>37</v>
      </c>
    </row>
    <row r="49" spans="1:22">
      <c r="A49" s="11">
        <v>40343</v>
      </c>
      <c r="B49">
        <v>17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3">
        <f t="shared" si="0"/>
        <v>20</v>
      </c>
      <c r="U49" s="4">
        <v>1</v>
      </c>
      <c r="V49" s="63">
        <f t="shared" si="1"/>
        <v>21</v>
      </c>
    </row>
    <row r="50" spans="1:22">
      <c r="A50" s="11">
        <v>40344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1">
        <v>0</v>
      </c>
      <c r="O50" s="4">
        <v>0</v>
      </c>
      <c r="P50" s="4">
        <v>0</v>
      </c>
      <c r="Q50" s="1">
        <v>0</v>
      </c>
      <c r="R50" s="4">
        <v>0</v>
      </c>
      <c r="S50" s="1">
        <v>0</v>
      </c>
      <c r="T50" s="63">
        <f t="shared" si="0"/>
        <v>3</v>
      </c>
      <c r="U50" s="4">
        <v>0</v>
      </c>
      <c r="V50" s="63">
        <f t="shared" si="1"/>
        <v>3</v>
      </c>
    </row>
    <row r="51" spans="1:22">
      <c r="A51" s="11">
        <v>40345</v>
      </c>
      <c r="B51">
        <v>22</v>
      </c>
      <c r="C51">
        <v>0</v>
      </c>
      <c r="D51">
        <v>0</v>
      </c>
      <c r="E51">
        <v>0</v>
      </c>
      <c r="F51">
        <v>1</v>
      </c>
      <c r="G51">
        <v>0</v>
      </c>
      <c r="H51" s="4">
        <v>0</v>
      </c>
      <c r="I51" s="4">
        <v>1</v>
      </c>
      <c r="J51" s="4">
        <v>0</v>
      </c>
      <c r="K51" s="4">
        <v>0</v>
      </c>
      <c r="L51" s="4">
        <v>0</v>
      </c>
      <c r="M51" s="4">
        <v>2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63">
        <f t="shared" si="0"/>
        <v>26</v>
      </c>
      <c r="U51" s="4">
        <v>2</v>
      </c>
      <c r="V51" s="63">
        <f t="shared" si="1"/>
        <v>28</v>
      </c>
    </row>
    <row r="52" spans="1:22">
      <c r="A52" s="11">
        <v>40346</v>
      </c>
      <c r="B52">
        <v>25.33</v>
      </c>
      <c r="C52">
        <v>0.67</v>
      </c>
      <c r="D52">
        <v>0</v>
      </c>
      <c r="E52">
        <v>0</v>
      </c>
      <c r="F52">
        <v>0.67</v>
      </c>
      <c r="G52">
        <v>0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0.67</v>
      </c>
      <c r="S52" s="4">
        <v>0</v>
      </c>
      <c r="T52" s="63">
        <f t="shared" si="0"/>
        <v>28.340000000000003</v>
      </c>
      <c r="U52" s="4">
        <v>0.33</v>
      </c>
      <c r="V52" s="63">
        <f t="shared" si="1"/>
        <v>28.67</v>
      </c>
    </row>
    <row r="53" spans="1:22">
      <c r="A53" s="11">
        <v>40347</v>
      </c>
      <c r="B53">
        <v>25.33</v>
      </c>
      <c r="C53">
        <v>0.67</v>
      </c>
      <c r="D53">
        <v>0</v>
      </c>
      <c r="E53">
        <v>0</v>
      </c>
      <c r="F53">
        <v>0.67</v>
      </c>
      <c r="G53">
        <v>0</v>
      </c>
      <c r="H53" s="4">
        <v>0</v>
      </c>
      <c r="I53" s="4">
        <v>0</v>
      </c>
      <c r="J53" s="4">
        <v>0</v>
      </c>
      <c r="K53" s="4">
        <v>0</v>
      </c>
      <c r="L53" s="4">
        <v>1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0.67</v>
      </c>
      <c r="S53" s="4">
        <v>0</v>
      </c>
      <c r="T53" s="63">
        <f t="shared" si="0"/>
        <v>28.340000000000003</v>
      </c>
      <c r="U53" s="4">
        <v>0.33</v>
      </c>
      <c r="V53" s="63">
        <f t="shared" si="1"/>
        <v>28.67</v>
      </c>
    </row>
    <row r="54" spans="1:22">
      <c r="A54" s="11">
        <v>40348</v>
      </c>
      <c r="B54">
        <v>25.33</v>
      </c>
      <c r="C54">
        <v>0.67</v>
      </c>
      <c r="D54">
        <v>0</v>
      </c>
      <c r="E54">
        <v>0</v>
      </c>
      <c r="F54">
        <v>0.67</v>
      </c>
      <c r="G54">
        <v>0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0.67</v>
      </c>
      <c r="S54" s="4">
        <v>0</v>
      </c>
      <c r="T54" s="63">
        <f t="shared" si="0"/>
        <v>28.340000000000003</v>
      </c>
      <c r="U54" s="4">
        <v>0.33</v>
      </c>
      <c r="V54" s="63">
        <f t="shared" si="1"/>
        <v>28.67</v>
      </c>
    </row>
    <row r="55" spans="1:22">
      <c r="A55" s="11">
        <v>40349</v>
      </c>
      <c r="B55">
        <v>2</v>
      </c>
      <c r="C55">
        <v>0</v>
      </c>
      <c r="D55">
        <v>0</v>
      </c>
      <c r="E55">
        <v>0</v>
      </c>
      <c r="F55">
        <v>0</v>
      </c>
      <c r="G55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63">
        <f t="shared" si="0"/>
        <v>2</v>
      </c>
      <c r="U55" s="4">
        <v>0</v>
      </c>
      <c r="V55" s="63">
        <f t="shared" si="1"/>
        <v>2</v>
      </c>
    </row>
    <row r="56" spans="1:22">
      <c r="A56" s="11">
        <v>40350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0</v>
      </c>
      <c r="U56" s="4">
        <v>0</v>
      </c>
      <c r="V56" s="63">
        <f t="shared" si="1"/>
        <v>0</v>
      </c>
    </row>
    <row r="57" spans="1:22">
      <c r="A57" s="11">
        <v>40351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3">
        <f t="shared" si="0"/>
        <v>0</v>
      </c>
      <c r="U57" s="4">
        <v>0</v>
      </c>
      <c r="V57" s="63">
        <f t="shared" si="1"/>
        <v>0</v>
      </c>
    </row>
    <row r="58" spans="1:22">
      <c r="A58" s="11">
        <v>40352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3">
        <f t="shared" si="0"/>
        <v>0</v>
      </c>
      <c r="U58" s="4">
        <v>0</v>
      </c>
      <c r="V58" s="63">
        <f t="shared" si="1"/>
        <v>0</v>
      </c>
    </row>
    <row r="59" spans="1:22">
      <c r="A59" s="11">
        <v>40353</v>
      </c>
      <c r="B59">
        <v>4.33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0.33</v>
      </c>
      <c r="N59">
        <v>0</v>
      </c>
      <c r="O59">
        <v>0.33</v>
      </c>
      <c r="P59">
        <v>0</v>
      </c>
      <c r="Q59">
        <v>0</v>
      </c>
      <c r="R59">
        <v>0</v>
      </c>
      <c r="S59">
        <v>0</v>
      </c>
      <c r="T59" s="63">
        <f t="shared" si="0"/>
        <v>4.99</v>
      </c>
      <c r="U59" s="4">
        <v>1.33</v>
      </c>
      <c r="V59" s="63">
        <f t="shared" si="1"/>
        <v>6.32</v>
      </c>
    </row>
    <row r="60" spans="1:22">
      <c r="A60" s="11">
        <v>40354</v>
      </c>
      <c r="B60">
        <v>4.33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0.33</v>
      </c>
      <c r="N60">
        <v>0</v>
      </c>
      <c r="O60">
        <v>0.33</v>
      </c>
      <c r="P60">
        <v>0</v>
      </c>
      <c r="Q60">
        <v>0</v>
      </c>
      <c r="R60">
        <v>0</v>
      </c>
      <c r="S60">
        <v>0</v>
      </c>
      <c r="T60" s="63">
        <f t="shared" si="0"/>
        <v>4.99</v>
      </c>
      <c r="U60" s="4">
        <v>1.33</v>
      </c>
      <c r="V60" s="63">
        <f t="shared" si="1"/>
        <v>6.32</v>
      </c>
    </row>
    <row r="61" spans="1:22">
      <c r="A61" s="11">
        <v>40355</v>
      </c>
      <c r="B61">
        <v>4.33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0.33</v>
      </c>
      <c r="N61">
        <v>0</v>
      </c>
      <c r="O61">
        <v>0.33</v>
      </c>
      <c r="P61">
        <v>0</v>
      </c>
      <c r="Q61">
        <v>0</v>
      </c>
      <c r="R61">
        <v>0</v>
      </c>
      <c r="S61">
        <v>0</v>
      </c>
      <c r="T61" s="63">
        <f t="shared" si="0"/>
        <v>4.99</v>
      </c>
      <c r="U61" s="4">
        <v>1.33</v>
      </c>
      <c r="V61" s="63">
        <f t="shared" si="1"/>
        <v>6.32</v>
      </c>
    </row>
    <row r="62" spans="1:22">
      <c r="A62" s="11">
        <v>40356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12</v>
      </c>
      <c r="P62">
        <v>0</v>
      </c>
      <c r="Q62">
        <v>0</v>
      </c>
      <c r="R62">
        <v>0</v>
      </c>
      <c r="S62">
        <v>0</v>
      </c>
      <c r="T62" s="63">
        <f t="shared" si="0"/>
        <v>16</v>
      </c>
      <c r="U62" s="4">
        <v>2</v>
      </c>
      <c r="V62" s="63">
        <f t="shared" si="1"/>
        <v>18</v>
      </c>
    </row>
    <row r="63" spans="1:22">
      <c r="A63" s="11">
        <v>40357</v>
      </c>
      <c r="B63">
        <v>7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 s="63">
        <f t="shared" si="0"/>
        <v>12</v>
      </c>
      <c r="U63" s="4">
        <v>11</v>
      </c>
      <c r="V63" s="63">
        <f t="shared" si="1"/>
        <v>23</v>
      </c>
    </row>
    <row r="64" spans="1:22">
      <c r="A64" s="11">
        <v>40358</v>
      </c>
      <c r="B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3">
        <f t="shared" si="0"/>
        <v>7</v>
      </c>
      <c r="U64" s="4">
        <v>15</v>
      </c>
      <c r="V64" s="63">
        <f t="shared" si="1"/>
        <v>22</v>
      </c>
    </row>
    <row r="65" spans="1:22">
      <c r="A65" s="11">
        <v>40359</v>
      </c>
      <c r="B65" t="s">
        <v>31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s="63">
        <f t="shared" si="0"/>
        <v>0</v>
      </c>
      <c r="U65" s="4">
        <v>0</v>
      </c>
      <c r="V65" s="63">
        <f t="shared" si="1"/>
        <v>0</v>
      </c>
    </row>
    <row r="66" spans="1:22">
      <c r="A66" s="11">
        <v>40360</v>
      </c>
      <c r="B66" t="s">
        <v>31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s="63">
        <f t="shared" si="0"/>
        <v>0</v>
      </c>
      <c r="U66" s="4">
        <v>0</v>
      </c>
      <c r="V66" s="63">
        <f t="shared" si="1"/>
        <v>0</v>
      </c>
    </row>
    <row r="67" spans="1:22">
      <c r="A67" s="11">
        <v>40361</v>
      </c>
      <c r="B67" t="s">
        <v>31</v>
      </c>
      <c r="C67" t="s">
        <v>31</v>
      </c>
      <c r="D67" t="s">
        <v>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 s="63">
        <f t="shared" si="0"/>
        <v>0</v>
      </c>
      <c r="U67" s="4">
        <v>0</v>
      </c>
      <c r="V67" s="63">
        <f t="shared" si="1"/>
        <v>0</v>
      </c>
    </row>
    <row r="68" spans="1:22">
      <c r="A68" s="11">
        <v>40362</v>
      </c>
      <c r="B68" t="s">
        <v>31</v>
      </c>
      <c r="C68" t="s">
        <v>31</v>
      </c>
      <c r="D68" t="s">
        <v>31</v>
      </c>
      <c r="E68" t="s">
        <v>31</v>
      </c>
      <c r="F68" t="s">
        <v>31</v>
      </c>
      <c r="G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s="63">
        <f t="shared" si="0"/>
        <v>0</v>
      </c>
      <c r="U68" s="4">
        <v>0</v>
      </c>
      <c r="V68" s="63">
        <f t="shared" si="1"/>
        <v>0</v>
      </c>
    </row>
    <row r="69" spans="1:22">
      <c r="A69" s="11">
        <v>40363</v>
      </c>
      <c r="B69" t="s">
        <v>31</v>
      </c>
      <c r="C69" t="s">
        <v>31</v>
      </c>
      <c r="D69" t="s">
        <v>31</v>
      </c>
      <c r="E69" t="s">
        <v>31</v>
      </c>
      <c r="F69" t="s">
        <v>31</v>
      </c>
      <c r="G69" t="s">
        <v>31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T69" s="63">
        <f t="shared" si="0"/>
        <v>0</v>
      </c>
      <c r="U69" s="4">
        <v>0</v>
      </c>
      <c r="V69" s="63">
        <f t="shared" si="1"/>
        <v>0</v>
      </c>
    </row>
    <row r="70" spans="1:22">
      <c r="A70" s="11">
        <v>40364</v>
      </c>
      <c r="B70">
        <v>19</v>
      </c>
      <c r="C70">
        <v>5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0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2</v>
      </c>
      <c r="S70">
        <v>0</v>
      </c>
      <c r="T70" s="63">
        <f t="shared" si="0"/>
        <v>30</v>
      </c>
      <c r="U70" s="4">
        <v>23</v>
      </c>
      <c r="V70" s="63">
        <f t="shared" si="1"/>
        <v>53</v>
      </c>
    </row>
    <row r="71" spans="1:22">
      <c r="A71" s="11">
        <v>40365</v>
      </c>
      <c r="B71" t="s">
        <v>31</v>
      </c>
      <c r="C71" t="s">
        <v>31</v>
      </c>
      <c r="D71" t="s">
        <v>31</v>
      </c>
      <c r="E71" t="s">
        <v>31</v>
      </c>
      <c r="F71" t="s">
        <v>31</v>
      </c>
      <c r="G71" t="s">
        <v>31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T71" s="63">
        <f t="shared" si="0"/>
        <v>0</v>
      </c>
      <c r="U71" s="4">
        <v>0</v>
      </c>
      <c r="V71" s="63">
        <f t="shared" si="1"/>
        <v>0</v>
      </c>
    </row>
    <row r="72" spans="1:22">
      <c r="A72" s="11">
        <v>40366</v>
      </c>
      <c r="B72">
        <v>92</v>
      </c>
      <c r="C72">
        <v>5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7</v>
      </c>
      <c r="M72">
        <v>0</v>
      </c>
      <c r="N72">
        <v>0</v>
      </c>
      <c r="O72">
        <v>1</v>
      </c>
      <c r="P72">
        <v>0</v>
      </c>
      <c r="Q72">
        <v>0</v>
      </c>
      <c r="R72">
        <v>8</v>
      </c>
      <c r="S72">
        <v>0</v>
      </c>
      <c r="T72" s="63">
        <f t="shared" si="0"/>
        <v>114</v>
      </c>
      <c r="U72" s="4">
        <v>7</v>
      </c>
      <c r="V72" s="63">
        <f t="shared" si="1"/>
        <v>121</v>
      </c>
    </row>
    <row r="73" spans="1:22">
      <c r="A73" s="11">
        <v>40367</v>
      </c>
      <c r="B73">
        <v>91</v>
      </c>
      <c r="C73">
        <v>9.33</v>
      </c>
      <c r="D73">
        <v>0</v>
      </c>
      <c r="E73">
        <v>0</v>
      </c>
      <c r="F73">
        <v>0</v>
      </c>
      <c r="G73">
        <v>0</v>
      </c>
      <c r="H73">
        <v>0</v>
      </c>
      <c r="I73">
        <v>0.66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5.66</v>
      </c>
      <c r="S73">
        <v>0</v>
      </c>
      <c r="T73" s="63">
        <f t="shared" ref="T73:T136" si="2">SUM(B73:S73)</f>
        <v>107.64999999999999</v>
      </c>
      <c r="U73" s="4">
        <v>4.66</v>
      </c>
      <c r="V73" s="63">
        <f t="shared" si="1"/>
        <v>112.30999999999999</v>
      </c>
    </row>
    <row r="74" spans="1:22">
      <c r="A74" s="11">
        <v>40368</v>
      </c>
      <c r="B74">
        <v>11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2</v>
      </c>
      <c r="S74">
        <v>0</v>
      </c>
      <c r="T74" s="63">
        <f t="shared" si="2"/>
        <v>18</v>
      </c>
      <c r="U74" s="4">
        <v>3</v>
      </c>
      <c r="V74" s="63">
        <f t="shared" ref="V74:V137" si="3">SUM(T74:U74)</f>
        <v>21</v>
      </c>
    </row>
    <row r="75" spans="1:22">
      <c r="A75" s="11">
        <v>40369</v>
      </c>
      <c r="B75">
        <v>16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</v>
      </c>
      <c r="S75">
        <v>0</v>
      </c>
      <c r="T75" s="63">
        <f t="shared" si="2"/>
        <v>19</v>
      </c>
      <c r="U75" s="4">
        <v>3</v>
      </c>
      <c r="V75" s="63">
        <f t="shared" si="3"/>
        <v>22</v>
      </c>
    </row>
    <row r="76" spans="1:22">
      <c r="A76" s="11">
        <v>40370</v>
      </c>
      <c r="B76">
        <v>15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</v>
      </c>
      <c r="S76">
        <v>0</v>
      </c>
      <c r="T76" s="63">
        <f t="shared" si="2"/>
        <v>21</v>
      </c>
      <c r="U76" s="4">
        <v>4</v>
      </c>
      <c r="V76" s="63">
        <f t="shared" si="3"/>
        <v>25</v>
      </c>
    </row>
    <row r="77" spans="1:22">
      <c r="A77" s="11">
        <v>40371</v>
      </c>
      <c r="B77"/>
      <c r="I77"/>
      <c r="O77"/>
      <c r="R77"/>
      <c r="T77" s="63">
        <f t="shared" si="2"/>
        <v>0</v>
      </c>
      <c r="U77" s="4">
        <v>0</v>
      </c>
      <c r="V77" s="63">
        <f t="shared" si="3"/>
        <v>0</v>
      </c>
    </row>
    <row r="78" spans="1:22">
      <c r="A78" s="11">
        <v>40372</v>
      </c>
      <c r="B78"/>
      <c r="I78"/>
      <c r="O78"/>
      <c r="R78"/>
      <c r="T78" s="63">
        <f t="shared" si="2"/>
        <v>0</v>
      </c>
      <c r="U78" s="4">
        <v>0</v>
      </c>
      <c r="V78" s="63">
        <f t="shared" si="3"/>
        <v>0</v>
      </c>
    </row>
    <row r="79" spans="1:22">
      <c r="A79" s="11">
        <v>40373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3</v>
      </c>
      <c r="S79">
        <v>0</v>
      </c>
      <c r="T79" s="63">
        <f t="shared" si="2"/>
        <v>7</v>
      </c>
      <c r="U79" s="4">
        <v>7</v>
      </c>
      <c r="V79" s="63">
        <f t="shared" si="3"/>
        <v>14</v>
      </c>
    </row>
    <row r="80" spans="1:22">
      <c r="A80" s="11">
        <v>40374</v>
      </c>
      <c r="B80"/>
      <c r="I80"/>
      <c r="O80"/>
      <c r="R80"/>
      <c r="T80" s="63">
        <f t="shared" si="2"/>
        <v>0</v>
      </c>
      <c r="U80" s="4">
        <v>0</v>
      </c>
      <c r="V80" s="63">
        <f t="shared" si="3"/>
        <v>0</v>
      </c>
    </row>
    <row r="81" spans="1:22">
      <c r="A81" s="11">
        <v>40375</v>
      </c>
      <c r="B81"/>
      <c r="H81" s="1"/>
      <c r="I81" s="4"/>
      <c r="J81" s="4"/>
      <c r="K81" s="4"/>
      <c r="L81" s="4"/>
      <c r="M81" s="4"/>
      <c r="N81" s="1"/>
      <c r="O81" s="4"/>
      <c r="P81" s="4"/>
      <c r="Q81" s="1"/>
      <c r="R81" s="4"/>
      <c r="S81" s="1"/>
      <c r="T81" s="63">
        <f t="shared" si="2"/>
        <v>0</v>
      </c>
      <c r="U81" s="4">
        <v>0</v>
      </c>
      <c r="V81" s="63">
        <f t="shared" si="3"/>
        <v>0</v>
      </c>
    </row>
    <row r="82" spans="1:22">
      <c r="A82" s="11">
        <v>40376</v>
      </c>
      <c r="B82"/>
      <c r="I82"/>
      <c r="O82"/>
      <c r="R82"/>
      <c r="T82" s="63">
        <f t="shared" si="2"/>
        <v>0</v>
      </c>
      <c r="U82" s="4">
        <v>0</v>
      </c>
      <c r="V82" s="63">
        <f t="shared" si="3"/>
        <v>0</v>
      </c>
    </row>
    <row r="83" spans="1:22">
      <c r="A83" s="11">
        <v>40377</v>
      </c>
      <c r="B83">
        <v>220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3</v>
      </c>
      <c r="P83">
        <v>0</v>
      </c>
      <c r="Q83">
        <v>0</v>
      </c>
      <c r="R83">
        <v>6</v>
      </c>
      <c r="S83">
        <v>0</v>
      </c>
      <c r="T83" s="63">
        <f t="shared" si="2"/>
        <v>240</v>
      </c>
      <c r="U83" s="4">
        <v>20</v>
      </c>
      <c r="V83" s="63">
        <f t="shared" si="3"/>
        <v>260</v>
      </c>
    </row>
    <row r="84" spans="1:22">
      <c r="A84" s="11">
        <v>40378</v>
      </c>
      <c r="B84">
        <v>64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24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6</v>
      </c>
      <c r="S84">
        <v>0</v>
      </c>
      <c r="T84" s="63">
        <f t="shared" si="2"/>
        <v>97</v>
      </c>
      <c r="U84" s="4">
        <v>9</v>
      </c>
      <c r="V84" s="63">
        <f t="shared" si="3"/>
        <v>106</v>
      </c>
    </row>
    <row r="85" spans="1:22">
      <c r="A85" s="11">
        <v>40379</v>
      </c>
      <c r="B85" t="s">
        <v>31</v>
      </c>
      <c r="C85" t="s">
        <v>31</v>
      </c>
      <c r="D85" t="s">
        <v>31</v>
      </c>
      <c r="E85" t="s">
        <v>31</v>
      </c>
      <c r="F85" t="s">
        <v>31</v>
      </c>
      <c r="G85" t="s">
        <v>31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s="63">
        <f t="shared" si="2"/>
        <v>0</v>
      </c>
      <c r="U85" s="4">
        <v>0</v>
      </c>
      <c r="V85" s="63">
        <f t="shared" si="3"/>
        <v>0</v>
      </c>
    </row>
    <row r="86" spans="1:22">
      <c r="A86" s="11">
        <v>40380</v>
      </c>
      <c r="B86">
        <v>65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8</v>
      </c>
      <c r="J86">
        <v>0</v>
      </c>
      <c r="K86">
        <v>0</v>
      </c>
      <c r="L86">
        <v>2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0</v>
      </c>
      <c r="T86" s="63">
        <f t="shared" si="2"/>
        <v>82</v>
      </c>
      <c r="U86" s="4">
        <v>7</v>
      </c>
      <c r="V86" s="63">
        <f t="shared" si="3"/>
        <v>89</v>
      </c>
    </row>
    <row r="87" spans="1:22">
      <c r="A87" s="11">
        <v>40381</v>
      </c>
      <c r="B87">
        <v>51.66</v>
      </c>
      <c r="C87">
        <v>4</v>
      </c>
      <c r="D87">
        <v>0</v>
      </c>
      <c r="E87">
        <v>0.66</v>
      </c>
      <c r="F87">
        <v>0</v>
      </c>
      <c r="G87">
        <v>0</v>
      </c>
      <c r="H87">
        <v>0</v>
      </c>
      <c r="I87">
        <v>12.66</v>
      </c>
      <c r="J87">
        <v>0</v>
      </c>
      <c r="K87">
        <v>0</v>
      </c>
      <c r="L87">
        <v>0.33</v>
      </c>
      <c r="M87">
        <v>0.66</v>
      </c>
      <c r="N87">
        <v>0</v>
      </c>
      <c r="O87">
        <v>2.33</v>
      </c>
      <c r="P87">
        <v>0</v>
      </c>
      <c r="Q87">
        <v>0</v>
      </c>
      <c r="R87">
        <v>3.33</v>
      </c>
      <c r="S87">
        <v>0</v>
      </c>
      <c r="T87" s="63">
        <f t="shared" si="2"/>
        <v>75.629999999999981</v>
      </c>
      <c r="U87" s="4">
        <v>13.33</v>
      </c>
      <c r="V87" s="63">
        <f t="shared" si="3"/>
        <v>88.95999999999998</v>
      </c>
    </row>
    <row r="88" spans="1:22">
      <c r="A88" s="11">
        <v>40382</v>
      </c>
      <c r="B88">
        <v>51.66</v>
      </c>
      <c r="C88">
        <v>4</v>
      </c>
      <c r="D88">
        <v>0</v>
      </c>
      <c r="E88">
        <v>0.66</v>
      </c>
      <c r="F88">
        <v>0</v>
      </c>
      <c r="G88">
        <v>0</v>
      </c>
      <c r="H88">
        <v>0</v>
      </c>
      <c r="I88">
        <v>12.66</v>
      </c>
      <c r="J88">
        <v>0</v>
      </c>
      <c r="K88">
        <v>0</v>
      </c>
      <c r="L88">
        <v>0.33</v>
      </c>
      <c r="M88">
        <v>0.66</v>
      </c>
      <c r="N88">
        <v>0</v>
      </c>
      <c r="O88">
        <v>2.33</v>
      </c>
      <c r="P88">
        <v>0</v>
      </c>
      <c r="Q88">
        <v>0</v>
      </c>
      <c r="R88">
        <v>3.33</v>
      </c>
      <c r="S88">
        <v>0</v>
      </c>
      <c r="T88" s="63">
        <f t="shared" si="2"/>
        <v>75.629999999999981</v>
      </c>
      <c r="U88" s="4">
        <v>13.33</v>
      </c>
      <c r="V88" s="63">
        <f t="shared" si="3"/>
        <v>88.95999999999998</v>
      </c>
    </row>
    <row r="89" spans="1:22">
      <c r="A89" s="11">
        <v>40383</v>
      </c>
      <c r="B89">
        <v>51.66</v>
      </c>
      <c r="C89">
        <v>4</v>
      </c>
      <c r="D89">
        <v>0</v>
      </c>
      <c r="E89">
        <v>0.66</v>
      </c>
      <c r="F89">
        <v>0</v>
      </c>
      <c r="G89">
        <v>0</v>
      </c>
      <c r="H89">
        <v>0</v>
      </c>
      <c r="I89">
        <v>12.66</v>
      </c>
      <c r="J89">
        <v>0</v>
      </c>
      <c r="K89">
        <v>0</v>
      </c>
      <c r="L89">
        <v>0.33</v>
      </c>
      <c r="M89">
        <v>0.66</v>
      </c>
      <c r="N89">
        <v>0</v>
      </c>
      <c r="O89">
        <v>2.33</v>
      </c>
      <c r="P89">
        <v>0</v>
      </c>
      <c r="Q89">
        <v>0</v>
      </c>
      <c r="R89">
        <v>3.33</v>
      </c>
      <c r="S89">
        <v>0</v>
      </c>
      <c r="T89" s="63">
        <f t="shared" si="2"/>
        <v>75.629999999999981</v>
      </c>
      <c r="U89" s="4">
        <v>13.33</v>
      </c>
      <c r="V89" s="63">
        <f t="shared" si="3"/>
        <v>88.95999999999998</v>
      </c>
    </row>
    <row r="90" spans="1:22">
      <c r="A90" s="11">
        <v>40384</v>
      </c>
      <c r="B90">
        <v>102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23</v>
      </c>
      <c r="J90">
        <v>0</v>
      </c>
      <c r="K90">
        <v>0</v>
      </c>
      <c r="L90">
        <v>2</v>
      </c>
      <c r="M90">
        <v>0</v>
      </c>
      <c r="N90">
        <v>0</v>
      </c>
      <c r="O90">
        <v>1</v>
      </c>
      <c r="P90">
        <v>0</v>
      </c>
      <c r="Q90">
        <v>0</v>
      </c>
      <c r="R90">
        <v>8</v>
      </c>
      <c r="S90">
        <v>0</v>
      </c>
      <c r="T90" s="63">
        <f t="shared" si="2"/>
        <v>140</v>
      </c>
      <c r="U90" s="4">
        <v>21</v>
      </c>
      <c r="V90" s="63">
        <f t="shared" si="3"/>
        <v>161</v>
      </c>
    </row>
    <row r="91" spans="1:22">
      <c r="A91" s="11">
        <v>40385</v>
      </c>
      <c r="B91">
        <v>132</v>
      </c>
      <c r="C91">
        <v>4</v>
      </c>
      <c r="D91">
        <v>0</v>
      </c>
      <c r="E91">
        <v>2</v>
      </c>
      <c r="F91">
        <v>0</v>
      </c>
      <c r="G91">
        <v>0</v>
      </c>
      <c r="H91">
        <v>0</v>
      </c>
      <c r="I91">
        <v>14</v>
      </c>
      <c r="J91">
        <v>0</v>
      </c>
      <c r="K91">
        <v>0</v>
      </c>
      <c r="L91"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3</v>
      </c>
      <c r="S91">
        <v>0</v>
      </c>
      <c r="T91" s="63">
        <f t="shared" si="2"/>
        <v>157</v>
      </c>
      <c r="U91" s="4">
        <v>51</v>
      </c>
      <c r="V91" s="63">
        <f t="shared" si="3"/>
        <v>208</v>
      </c>
    </row>
    <row r="92" spans="1:22">
      <c r="A92" s="11">
        <v>40386</v>
      </c>
      <c r="B92">
        <v>371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7</v>
      </c>
      <c r="S92">
        <v>0</v>
      </c>
      <c r="T92" s="63">
        <f t="shared" si="2"/>
        <v>386</v>
      </c>
      <c r="U92" s="4">
        <v>51</v>
      </c>
      <c r="V92" s="63">
        <f t="shared" si="3"/>
        <v>437</v>
      </c>
    </row>
    <row r="93" spans="1:22">
      <c r="A93" s="11">
        <v>40387</v>
      </c>
      <c r="B93" t="s">
        <v>31</v>
      </c>
      <c r="C93" t="s">
        <v>31</v>
      </c>
      <c r="D93" t="s">
        <v>31</v>
      </c>
      <c r="E93" t="s">
        <v>31</v>
      </c>
      <c r="F93" t="s">
        <v>31</v>
      </c>
      <c r="G93" t="s">
        <v>31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 s="63">
        <f t="shared" si="2"/>
        <v>0</v>
      </c>
      <c r="U93" s="4">
        <v>0</v>
      </c>
      <c r="V93" s="63">
        <f t="shared" si="3"/>
        <v>0</v>
      </c>
    </row>
    <row r="94" spans="1:22">
      <c r="A94" s="11">
        <v>40388</v>
      </c>
      <c r="B94">
        <v>48</v>
      </c>
      <c r="C94">
        <v>0.66</v>
      </c>
      <c r="D94">
        <v>0</v>
      </c>
      <c r="E94">
        <v>0</v>
      </c>
      <c r="F94">
        <v>0</v>
      </c>
      <c r="G94">
        <v>0</v>
      </c>
      <c r="H94">
        <v>0</v>
      </c>
      <c r="I94">
        <v>0.66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3">
        <f t="shared" si="2"/>
        <v>49.319999999999993</v>
      </c>
      <c r="U94" s="4">
        <v>10.66</v>
      </c>
      <c r="V94" s="63">
        <f t="shared" si="3"/>
        <v>59.97999999999999</v>
      </c>
    </row>
    <row r="95" spans="1:22">
      <c r="A95" s="11">
        <v>40389</v>
      </c>
      <c r="B95">
        <v>48</v>
      </c>
      <c r="C95">
        <v>0.66</v>
      </c>
      <c r="D95">
        <v>0</v>
      </c>
      <c r="E95">
        <v>0</v>
      </c>
      <c r="F95">
        <v>0</v>
      </c>
      <c r="G95">
        <v>0</v>
      </c>
      <c r="H95">
        <v>0</v>
      </c>
      <c r="I95">
        <v>0.66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3">
        <f t="shared" si="2"/>
        <v>49.319999999999993</v>
      </c>
      <c r="U95" s="4">
        <v>10.66</v>
      </c>
      <c r="V95" s="63">
        <f t="shared" si="3"/>
        <v>59.97999999999999</v>
      </c>
    </row>
    <row r="96" spans="1:22">
      <c r="A96" s="11">
        <v>40390</v>
      </c>
      <c r="B96">
        <v>48</v>
      </c>
      <c r="C96">
        <v>0.66</v>
      </c>
      <c r="D96">
        <v>0</v>
      </c>
      <c r="E96">
        <v>0</v>
      </c>
      <c r="F96">
        <v>0</v>
      </c>
      <c r="G96">
        <v>0</v>
      </c>
      <c r="H96">
        <v>0</v>
      </c>
      <c r="I96">
        <v>0.66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3">
        <f t="shared" si="2"/>
        <v>49.319999999999993</v>
      </c>
      <c r="U96" s="4">
        <v>10.66</v>
      </c>
      <c r="V96" s="63">
        <f t="shared" si="3"/>
        <v>59.97999999999999</v>
      </c>
    </row>
    <row r="97" spans="1:22">
      <c r="A97" s="11">
        <v>40391</v>
      </c>
      <c r="B97">
        <v>57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3">
        <f t="shared" si="2"/>
        <v>58</v>
      </c>
      <c r="U97" s="4">
        <v>6</v>
      </c>
      <c r="V97" s="63">
        <f t="shared" si="3"/>
        <v>64</v>
      </c>
    </row>
    <row r="98" spans="1:22">
      <c r="A98" s="11">
        <v>40392</v>
      </c>
      <c r="B98">
        <v>23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8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 s="63">
        <f t="shared" si="2"/>
        <v>35</v>
      </c>
      <c r="U98" s="4">
        <v>0</v>
      </c>
      <c r="V98" s="63">
        <f t="shared" si="3"/>
        <v>35</v>
      </c>
    </row>
    <row r="99" spans="1:22">
      <c r="A99" s="11">
        <v>40393</v>
      </c>
      <c r="B99">
        <v>43</v>
      </c>
      <c r="C99">
        <v>10</v>
      </c>
      <c r="D99">
        <v>0</v>
      </c>
      <c r="E99">
        <v>0</v>
      </c>
      <c r="F99">
        <v>0</v>
      </c>
      <c r="G99">
        <v>0</v>
      </c>
      <c r="H99" s="1">
        <v>0</v>
      </c>
      <c r="I99" s="4">
        <v>8</v>
      </c>
      <c r="J99" s="4">
        <v>0</v>
      </c>
      <c r="K99" s="4">
        <v>0</v>
      </c>
      <c r="L99" s="4">
        <v>0</v>
      </c>
      <c r="M99" s="4">
        <v>0</v>
      </c>
      <c r="N99" s="1">
        <v>0</v>
      </c>
      <c r="O99" s="4">
        <v>7</v>
      </c>
      <c r="P99" s="4">
        <v>0</v>
      </c>
      <c r="Q99" s="1">
        <v>0</v>
      </c>
      <c r="R99" s="4">
        <v>0</v>
      </c>
      <c r="S99" s="1">
        <v>0</v>
      </c>
      <c r="T99" s="63">
        <f t="shared" si="2"/>
        <v>68</v>
      </c>
      <c r="U99" s="4">
        <v>4</v>
      </c>
      <c r="V99" s="63">
        <f t="shared" si="3"/>
        <v>72</v>
      </c>
    </row>
    <row r="100" spans="1:22">
      <c r="A100" s="11">
        <v>40394</v>
      </c>
      <c r="B100">
        <v>50</v>
      </c>
      <c r="C100">
        <v>4</v>
      </c>
      <c r="E100">
        <v>0</v>
      </c>
      <c r="F100">
        <v>0</v>
      </c>
      <c r="G100">
        <v>0</v>
      </c>
      <c r="H100" s="1">
        <v>0</v>
      </c>
      <c r="I100" s="4">
        <v>12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2"/>
        <v>66</v>
      </c>
      <c r="U100" s="4">
        <v>1</v>
      </c>
      <c r="V100" s="63">
        <f t="shared" si="3"/>
        <v>67</v>
      </c>
    </row>
    <row r="101" spans="1:22">
      <c r="A101" s="11">
        <v>40395</v>
      </c>
      <c r="B101">
        <v>18</v>
      </c>
      <c r="C101">
        <v>1.33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6.66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1</v>
      </c>
      <c r="P101" s="4">
        <v>0</v>
      </c>
      <c r="Q101" s="1">
        <v>0</v>
      </c>
      <c r="R101" s="4">
        <v>0.33</v>
      </c>
      <c r="S101" s="1">
        <v>0</v>
      </c>
      <c r="T101" s="63">
        <f t="shared" si="2"/>
        <v>27.319999999999997</v>
      </c>
      <c r="U101" s="4">
        <v>2.66</v>
      </c>
      <c r="V101" s="63">
        <f t="shared" si="3"/>
        <v>29.979999999999997</v>
      </c>
    </row>
    <row r="102" spans="1:22">
      <c r="A102" s="11">
        <v>40396</v>
      </c>
      <c r="B102">
        <v>18</v>
      </c>
      <c r="C102">
        <v>1.33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6.66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1</v>
      </c>
      <c r="P102" s="4">
        <v>0</v>
      </c>
      <c r="Q102" s="1">
        <v>0</v>
      </c>
      <c r="R102" s="4">
        <v>0.33</v>
      </c>
      <c r="S102" s="1">
        <v>0</v>
      </c>
      <c r="T102" s="63">
        <f t="shared" si="2"/>
        <v>27.319999999999997</v>
      </c>
      <c r="U102" s="4">
        <v>2.66</v>
      </c>
      <c r="V102" s="63">
        <f t="shared" si="3"/>
        <v>29.979999999999997</v>
      </c>
    </row>
    <row r="103" spans="1:22">
      <c r="A103" s="11">
        <v>40397</v>
      </c>
      <c r="B103">
        <v>18</v>
      </c>
      <c r="C103">
        <v>1.33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6.66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1</v>
      </c>
      <c r="P103" s="4">
        <v>0</v>
      </c>
      <c r="Q103" s="1">
        <v>0</v>
      </c>
      <c r="R103" s="4">
        <v>0.33</v>
      </c>
      <c r="S103" s="1">
        <v>0</v>
      </c>
      <c r="T103" s="63">
        <f t="shared" si="2"/>
        <v>27.319999999999997</v>
      </c>
      <c r="U103" s="4">
        <v>2.66</v>
      </c>
      <c r="V103" s="63">
        <f t="shared" si="3"/>
        <v>29.979999999999997</v>
      </c>
    </row>
    <row r="104" spans="1:22">
      <c r="A104" s="11">
        <v>40398</v>
      </c>
      <c r="B104">
        <v>6</v>
      </c>
      <c r="C104">
        <v>0</v>
      </c>
      <c r="D104">
        <v>0</v>
      </c>
      <c r="E104">
        <v>0</v>
      </c>
      <c r="F104">
        <v>0</v>
      </c>
      <c r="G104">
        <v>0</v>
      </c>
      <c r="H104" s="12">
        <v>0</v>
      </c>
      <c r="I104" s="4">
        <v>2</v>
      </c>
      <c r="J104" s="4">
        <v>0</v>
      </c>
      <c r="K104" s="4">
        <v>0</v>
      </c>
      <c r="L104" s="4">
        <v>0</v>
      </c>
      <c r="M104" s="4">
        <v>0</v>
      </c>
      <c r="N104" s="12">
        <v>0</v>
      </c>
      <c r="O104" s="4">
        <v>0</v>
      </c>
      <c r="P104" s="4">
        <v>0</v>
      </c>
      <c r="Q104" s="12">
        <v>0</v>
      </c>
      <c r="R104" s="4">
        <v>0</v>
      </c>
      <c r="S104" s="12">
        <v>0</v>
      </c>
      <c r="T104" s="63">
        <f t="shared" si="2"/>
        <v>8</v>
      </c>
      <c r="U104" s="4">
        <v>5</v>
      </c>
      <c r="V104" s="63">
        <f t="shared" si="3"/>
        <v>13</v>
      </c>
    </row>
    <row r="105" spans="1:22">
      <c r="A105" s="11">
        <v>40399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2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12">
        <v>0</v>
      </c>
      <c r="O105" s="4">
        <v>0</v>
      </c>
      <c r="P105" s="4">
        <v>0</v>
      </c>
      <c r="Q105" s="12">
        <v>0</v>
      </c>
      <c r="R105" s="4">
        <v>0</v>
      </c>
      <c r="S105" s="12">
        <v>0</v>
      </c>
      <c r="T105" s="63">
        <f t="shared" si="2"/>
        <v>0</v>
      </c>
      <c r="U105" s="4">
        <v>0</v>
      </c>
      <c r="V105" s="63">
        <f t="shared" si="3"/>
        <v>0</v>
      </c>
    </row>
    <row r="106" spans="1:22">
      <c r="A106" s="11">
        <v>40400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 s="12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12">
        <v>0</v>
      </c>
      <c r="O106" s="4">
        <v>0</v>
      </c>
      <c r="P106" s="4">
        <v>0</v>
      </c>
      <c r="Q106" s="12">
        <v>0</v>
      </c>
      <c r="R106" s="4">
        <v>0</v>
      </c>
      <c r="S106" s="12">
        <v>0</v>
      </c>
      <c r="T106" s="63">
        <f t="shared" si="2"/>
        <v>1</v>
      </c>
      <c r="U106" s="4">
        <v>2</v>
      </c>
      <c r="V106" s="63">
        <f t="shared" si="3"/>
        <v>3</v>
      </c>
    </row>
    <row r="107" spans="1:22">
      <c r="A107" s="11">
        <v>40401</v>
      </c>
      <c r="B107">
        <v>4</v>
      </c>
      <c r="C107">
        <v>1</v>
      </c>
      <c r="D107">
        <v>0</v>
      </c>
      <c r="E107">
        <v>0</v>
      </c>
      <c r="F107">
        <v>0</v>
      </c>
      <c r="G107">
        <v>0</v>
      </c>
      <c r="H107" s="12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12">
        <v>0</v>
      </c>
      <c r="O107" s="4">
        <v>0</v>
      </c>
      <c r="P107" s="4">
        <v>0</v>
      </c>
      <c r="Q107" s="12">
        <v>0</v>
      </c>
      <c r="R107" s="4">
        <v>0</v>
      </c>
      <c r="S107" s="12">
        <v>0</v>
      </c>
      <c r="T107" s="63">
        <f t="shared" si="2"/>
        <v>5</v>
      </c>
      <c r="U107" s="4">
        <v>2</v>
      </c>
      <c r="V107" s="63">
        <f t="shared" si="3"/>
        <v>7</v>
      </c>
    </row>
    <row r="108" spans="1:22">
      <c r="A108" s="11">
        <v>40402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4">
        <v>0.33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63">
        <f t="shared" si="2"/>
        <v>0.33</v>
      </c>
      <c r="U108" s="4">
        <v>0.33</v>
      </c>
      <c r="V108" s="63">
        <f t="shared" si="3"/>
        <v>0.66</v>
      </c>
    </row>
    <row r="109" spans="1:22">
      <c r="A109" s="11">
        <v>40403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4">
        <v>0.33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63">
        <f t="shared" si="2"/>
        <v>0.33</v>
      </c>
      <c r="U109" s="4">
        <v>0.33</v>
      </c>
      <c r="V109" s="63">
        <f t="shared" si="3"/>
        <v>0.66</v>
      </c>
    </row>
    <row r="110" spans="1:22">
      <c r="A110" s="11">
        <v>40404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4">
        <v>0.33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63">
        <f t="shared" si="2"/>
        <v>0.33</v>
      </c>
      <c r="U110" s="4">
        <v>0.33</v>
      </c>
      <c r="V110" s="63">
        <f t="shared" si="3"/>
        <v>0.66</v>
      </c>
    </row>
    <row r="111" spans="1:22">
      <c r="A111" s="11">
        <v>40405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63">
        <f t="shared" si="2"/>
        <v>0</v>
      </c>
      <c r="U111" s="4">
        <v>1</v>
      </c>
      <c r="V111" s="63">
        <f t="shared" si="3"/>
        <v>1</v>
      </c>
    </row>
    <row r="112" spans="1:22">
      <c r="A112" s="11">
        <v>40406</v>
      </c>
      <c r="B112">
        <v>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4</v>
      </c>
      <c r="J112">
        <v>0</v>
      </c>
      <c r="K112">
        <v>0</v>
      </c>
      <c r="L112">
        <v>2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 s="63">
        <f t="shared" si="2"/>
        <v>15</v>
      </c>
      <c r="U112" s="4">
        <v>4</v>
      </c>
      <c r="V112" s="63">
        <f t="shared" si="3"/>
        <v>19</v>
      </c>
    </row>
    <row r="113" spans="1:22">
      <c r="A113" s="11">
        <v>40407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3">
        <f t="shared" si="2"/>
        <v>3</v>
      </c>
      <c r="U113" s="4">
        <v>0</v>
      </c>
      <c r="V113" s="63">
        <f t="shared" si="3"/>
        <v>3</v>
      </c>
    </row>
    <row r="114" spans="1:22">
      <c r="A114" s="11">
        <v>40408</v>
      </c>
      <c r="B114" t="s">
        <v>31</v>
      </c>
      <c r="C114" t="s">
        <v>31</v>
      </c>
      <c r="D114" t="s">
        <v>31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 s="63">
        <f t="shared" si="2"/>
        <v>0</v>
      </c>
      <c r="U114" s="4">
        <v>0</v>
      </c>
      <c r="V114" s="63">
        <f t="shared" si="3"/>
        <v>0</v>
      </c>
    </row>
    <row r="115" spans="1:22">
      <c r="A115" s="11">
        <v>40409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3">
        <f t="shared" si="2"/>
        <v>0</v>
      </c>
      <c r="U115" s="4">
        <v>0</v>
      </c>
      <c r="V115" s="63">
        <f t="shared" si="3"/>
        <v>0</v>
      </c>
    </row>
    <row r="116" spans="1:22">
      <c r="A116" s="11">
        <v>40410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3">
        <f t="shared" si="2"/>
        <v>0</v>
      </c>
      <c r="U116" s="4">
        <v>0</v>
      </c>
      <c r="V116" s="63">
        <f t="shared" si="3"/>
        <v>0</v>
      </c>
    </row>
    <row r="117" spans="1:22">
      <c r="A117" s="11">
        <v>40411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3">
        <f t="shared" si="2"/>
        <v>0</v>
      </c>
      <c r="U117" s="4">
        <v>0</v>
      </c>
      <c r="V117" s="63">
        <f t="shared" si="3"/>
        <v>0</v>
      </c>
    </row>
    <row r="118" spans="1:22">
      <c r="A118" s="11">
        <v>40412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1">
        <v>0</v>
      </c>
      <c r="O118" s="4">
        <v>0</v>
      </c>
      <c r="P118" s="4">
        <v>0</v>
      </c>
      <c r="Q118" s="1">
        <v>0</v>
      </c>
      <c r="R118" s="4">
        <v>0</v>
      </c>
      <c r="S118" s="1">
        <v>0</v>
      </c>
      <c r="T118" s="63">
        <f t="shared" si="2"/>
        <v>1</v>
      </c>
      <c r="U118" s="4">
        <v>0</v>
      </c>
      <c r="V118" s="63">
        <f t="shared" si="3"/>
        <v>1</v>
      </c>
    </row>
    <row r="119" spans="1:22">
      <c r="A119" s="11">
        <v>40413</v>
      </c>
      <c r="B119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1">
        <v>0</v>
      </c>
      <c r="O119" s="4">
        <v>0</v>
      </c>
      <c r="P119" s="4">
        <v>0</v>
      </c>
      <c r="Q119" s="1">
        <v>0</v>
      </c>
      <c r="R119" s="4">
        <v>0</v>
      </c>
      <c r="S119" s="1">
        <v>0</v>
      </c>
      <c r="T119" s="63">
        <f t="shared" si="2"/>
        <v>3</v>
      </c>
      <c r="U119" s="4">
        <v>0</v>
      </c>
      <c r="V119" s="63">
        <f t="shared" si="3"/>
        <v>3</v>
      </c>
    </row>
    <row r="120" spans="1:22">
      <c r="A120" s="11">
        <v>40414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63">
        <f t="shared" si="2"/>
        <v>0</v>
      </c>
      <c r="U120" s="4">
        <v>0</v>
      </c>
      <c r="V120" s="63">
        <f t="shared" si="3"/>
        <v>0</v>
      </c>
    </row>
    <row r="121" spans="1:22">
      <c r="A121" s="11">
        <v>40415</v>
      </c>
      <c r="B121">
        <v>3</v>
      </c>
      <c r="C121">
        <v>0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63">
        <f t="shared" si="2"/>
        <v>3</v>
      </c>
      <c r="U121" s="4">
        <v>1</v>
      </c>
      <c r="V121" s="63">
        <f t="shared" si="3"/>
        <v>4</v>
      </c>
    </row>
    <row r="122" spans="1:22">
      <c r="A122" s="11">
        <v>40416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3">
        <f t="shared" si="2"/>
        <v>1</v>
      </c>
      <c r="U122" s="4">
        <v>0</v>
      </c>
      <c r="V122" s="63">
        <f t="shared" si="3"/>
        <v>1</v>
      </c>
    </row>
    <row r="123" spans="1:22">
      <c r="A123" s="11">
        <v>40417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3">
        <f t="shared" si="2"/>
        <v>1</v>
      </c>
      <c r="U123" s="4">
        <v>0</v>
      </c>
      <c r="V123" s="63">
        <f t="shared" si="3"/>
        <v>1</v>
      </c>
    </row>
    <row r="124" spans="1:22">
      <c r="A124" s="11">
        <v>40418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3">
        <f t="shared" si="2"/>
        <v>1</v>
      </c>
      <c r="U124" s="4">
        <v>0</v>
      </c>
      <c r="V124" s="63">
        <f t="shared" si="3"/>
        <v>1</v>
      </c>
    </row>
    <row r="125" spans="1:22">
      <c r="A125" s="11">
        <v>40419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3">
        <f t="shared" si="2"/>
        <v>1</v>
      </c>
      <c r="U125" s="4">
        <v>0</v>
      </c>
      <c r="V125" s="63">
        <f t="shared" si="3"/>
        <v>1</v>
      </c>
    </row>
    <row r="126" spans="1:22">
      <c r="A126" s="11">
        <v>40420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3">
        <f t="shared" si="2"/>
        <v>0</v>
      </c>
      <c r="U126" s="4">
        <v>0</v>
      </c>
      <c r="V126" s="63">
        <f t="shared" si="3"/>
        <v>0</v>
      </c>
    </row>
    <row r="127" spans="1:22">
      <c r="A127" s="11">
        <v>40421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3">
        <f t="shared" si="2"/>
        <v>0</v>
      </c>
      <c r="U127" s="4">
        <v>0</v>
      </c>
      <c r="V127" s="63">
        <f t="shared" si="3"/>
        <v>0</v>
      </c>
    </row>
    <row r="128" spans="1:22">
      <c r="A128" s="11">
        <v>40422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 s="63">
        <f t="shared" si="2"/>
        <v>2</v>
      </c>
      <c r="U128" s="4">
        <v>0</v>
      </c>
      <c r="V128" s="63">
        <f t="shared" si="3"/>
        <v>2</v>
      </c>
    </row>
    <row r="129" spans="1:27">
      <c r="A129" s="11">
        <v>40423</v>
      </c>
      <c r="B129">
        <v>0.25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0.25</v>
      </c>
      <c r="P129">
        <v>0</v>
      </c>
      <c r="Q129">
        <v>0</v>
      </c>
      <c r="R129">
        <v>0</v>
      </c>
      <c r="S129">
        <v>0</v>
      </c>
      <c r="T129" s="63">
        <f t="shared" si="2"/>
        <v>0.5</v>
      </c>
      <c r="U129" s="4">
        <v>0</v>
      </c>
      <c r="V129" s="63">
        <f t="shared" si="3"/>
        <v>0.5</v>
      </c>
    </row>
    <row r="130" spans="1:27">
      <c r="A130" s="11">
        <v>40424</v>
      </c>
      <c r="B130">
        <v>0.25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0.25</v>
      </c>
      <c r="P130">
        <v>0</v>
      </c>
      <c r="Q130">
        <v>0</v>
      </c>
      <c r="R130">
        <v>0</v>
      </c>
      <c r="S130">
        <v>0</v>
      </c>
      <c r="T130" s="63">
        <f t="shared" si="2"/>
        <v>0.5</v>
      </c>
      <c r="U130" s="4">
        <v>0</v>
      </c>
      <c r="V130" s="63">
        <f t="shared" si="3"/>
        <v>0.5</v>
      </c>
    </row>
    <row r="131" spans="1:27">
      <c r="A131" s="11">
        <v>40425</v>
      </c>
      <c r="B131">
        <v>0.25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0.25</v>
      </c>
      <c r="P131">
        <v>0</v>
      </c>
      <c r="Q131">
        <v>0</v>
      </c>
      <c r="R131">
        <v>0</v>
      </c>
      <c r="S131">
        <v>0</v>
      </c>
      <c r="T131" s="63">
        <f t="shared" si="2"/>
        <v>0.5</v>
      </c>
      <c r="U131" s="4">
        <v>0</v>
      </c>
      <c r="V131" s="63">
        <f t="shared" si="3"/>
        <v>0.5</v>
      </c>
      <c r="W131" s="4"/>
      <c r="X131" s="14"/>
      <c r="Y131" s="4"/>
      <c r="Z131" s="14"/>
      <c r="AA131" s="4"/>
    </row>
    <row r="132" spans="1:27">
      <c r="A132" s="11">
        <v>40426</v>
      </c>
      <c r="B132">
        <v>0.25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0.25</v>
      </c>
      <c r="P132">
        <v>0</v>
      </c>
      <c r="Q132">
        <v>0</v>
      </c>
      <c r="R132">
        <v>0</v>
      </c>
      <c r="S132">
        <v>0</v>
      </c>
      <c r="T132" s="63">
        <f t="shared" si="2"/>
        <v>0.5</v>
      </c>
      <c r="U132" s="4">
        <v>0</v>
      </c>
      <c r="V132" s="63">
        <f t="shared" si="3"/>
        <v>0.5</v>
      </c>
    </row>
    <row r="133" spans="1:27">
      <c r="A133" s="11">
        <v>40427</v>
      </c>
      <c r="B133">
        <v>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63">
        <f t="shared" si="2"/>
        <v>3</v>
      </c>
      <c r="U133" s="4">
        <v>0</v>
      </c>
      <c r="V133" s="63">
        <f t="shared" si="3"/>
        <v>3</v>
      </c>
    </row>
    <row r="134" spans="1:27">
      <c r="A134" s="11">
        <v>40428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3">
        <f t="shared" si="2"/>
        <v>0</v>
      </c>
      <c r="U134" s="4">
        <v>0</v>
      </c>
      <c r="V134" s="63">
        <f t="shared" si="3"/>
        <v>0</v>
      </c>
    </row>
    <row r="135" spans="1:27">
      <c r="A135" s="11">
        <v>40429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3">
        <f t="shared" si="2"/>
        <v>0</v>
      </c>
      <c r="U135" s="4">
        <v>0</v>
      </c>
      <c r="V135" s="63">
        <f t="shared" si="3"/>
        <v>0</v>
      </c>
    </row>
    <row r="136" spans="1:27">
      <c r="A136" s="11">
        <v>40430</v>
      </c>
      <c r="B136">
        <v>0.33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3">
        <f t="shared" si="2"/>
        <v>0.33</v>
      </c>
      <c r="U136" s="4">
        <v>0</v>
      </c>
      <c r="V136" s="63">
        <f t="shared" si="3"/>
        <v>0.33</v>
      </c>
    </row>
    <row r="137" spans="1:27">
      <c r="A137" s="11">
        <v>40431</v>
      </c>
      <c r="B137">
        <v>0.33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3">
        <f t="shared" ref="T137:T152" si="4">SUM(B137:S137)</f>
        <v>0.33</v>
      </c>
      <c r="U137" s="4">
        <v>0</v>
      </c>
      <c r="V137" s="63">
        <f t="shared" si="3"/>
        <v>0.33</v>
      </c>
    </row>
    <row r="138" spans="1:27">
      <c r="A138" s="11">
        <v>40432</v>
      </c>
      <c r="B138">
        <v>0.33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3">
        <f t="shared" si="4"/>
        <v>0.33</v>
      </c>
      <c r="U138" s="4">
        <v>0</v>
      </c>
      <c r="V138" s="63">
        <f t="shared" ref="V138:V152" si="5">SUM(T138:U138)</f>
        <v>0.33</v>
      </c>
    </row>
    <row r="139" spans="1:27">
      <c r="A139" s="11">
        <v>40433</v>
      </c>
      <c r="B139">
        <v>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3">
        <f t="shared" si="4"/>
        <v>2</v>
      </c>
      <c r="U139" s="4">
        <v>0</v>
      </c>
      <c r="V139" s="63">
        <f t="shared" si="5"/>
        <v>2</v>
      </c>
    </row>
    <row r="140" spans="1:27">
      <c r="A140" s="11">
        <v>40434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3">
        <f t="shared" si="4"/>
        <v>0</v>
      </c>
      <c r="U140" s="4">
        <v>0</v>
      </c>
      <c r="V140" s="63">
        <f t="shared" si="5"/>
        <v>0</v>
      </c>
    </row>
    <row r="141" spans="1:27">
      <c r="A141" s="11">
        <v>40435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3">
        <f t="shared" si="4"/>
        <v>1</v>
      </c>
      <c r="U141" s="4">
        <v>0</v>
      </c>
      <c r="V141" s="63">
        <f t="shared" si="5"/>
        <v>1</v>
      </c>
    </row>
    <row r="142" spans="1:27">
      <c r="A142" s="11">
        <v>40436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3">
        <f t="shared" si="4"/>
        <v>0</v>
      </c>
      <c r="U142" s="4">
        <v>0</v>
      </c>
      <c r="V142" s="63">
        <f t="shared" si="5"/>
        <v>0</v>
      </c>
    </row>
    <row r="143" spans="1:27">
      <c r="A143" s="11">
        <v>40437</v>
      </c>
      <c r="B143"/>
      <c r="I143"/>
      <c r="O143"/>
      <c r="R143"/>
      <c r="T143" s="63">
        <f t="shared" si="4"/>
        <v>0</v>
      </c>
      <c r="U143" s="4">
        <v>0</v>
      </c>
      <c r="V143" s="63">
        <f t="shared" si="5"/>
        <v>0</v>
      </c>
    </row>
    <row r="144" spans="1:27">
      <c r="A144" s="11">
        <v>40438</v>
      </c>
      <c r="B144"/>
      <c r="H144" s="12"/>
      <c r="I144" s="4"/>
      <c r="J144" s="4"/>
      <c r="K144" s="4"/>
      <c r="L144" s="4"/>
      <c r="M144" s="4"/>
      <c r="N144" s="12"/>
      <c r="O144" s="4"/>
      <c r="P144" s="4"/>
      <c r="Q144" s="12"/>
      <c r="R144" s="4"/>
      <c r="S144" s="12"/>
      <c r="T144" s="63">
        <f t="shared" si="4"/>
        <v>0</v>
      </c>
      <c r="U144" s="4">
        <v>0</v>
      </c>
      <c r="V144" s="63">
        <f t="shared" si="5"/>
        <v>0</v>
      </c>
    </row>
    <row r="145" spans="1:22">
      <c r="A145" s="11">
        <v>40439</v>
      </c>
      <c r="B145"/>
      <c r="H145" s="12"/>
      <c r="I145" s="4"/>
      <c r="J145" s="4"/>
      <c r="K145" s="4"/>
      <c r="L145" s="4"/>
      <c r="M145" s="4"/>
      <c r="N145" s="12"/>
      <c r="O145" s="4"/>
      <c r="P145" s="4"/>
      <c r="Q145" s="12"/>
      <c r="R145" s="4"/>
      <c r="S145" s="12"/>
      <c r="T145" s="63">
        <f t="shared" si="4"/>
        <v>0</v>
      </c>
      <c r="U145" s="4">
        <v>0</v>
      </c>
      <c r="V145" s="63">
        <f t="shared" si="5"/>
        <v>0</v>
      </c>
    </row>
    <row r="146" spans="1:22">
      <c r="A146" s="11">
        <v>40440</v>
      </c>
      <c r="B146"/>
      <c r="H146" s="12"/>
      <c r="I146" s="4"/>
      <c r="J146" s="4"/>
      <c r="K146" s="4"/>
      <c r="L146" s="4"/>
      <c r="M146" s="4"/>
      <c r="N146" s="12"/>
      <c r="O146" s="4"/>
      <c r="P146" s="4"/>
      <c r="Q146" s="12"/>
      <c r="R146" s="4"/>
      <c r="S146" s="12"/>
      <c r="T146" s="63">
        <f t="shared" si="4"/>
        <v>0</v>
      </c>
      <c r="U146" s="4">
        <v>0</v>
      </c>
      <c r="V146" s="63">
        <f t="shared" si="5"/>
        <v>0</v>
      </c>
    </row>
    <row r="147" spans="1:22">
      <c r="A147" s="11">
        <v>40441</v>
      </c>
      <c r="B147"/>
      <c r="H147" s="12"/>
      <c r="I147" s="4"/>
      <c r="J147" s="4"/>
      <c r="K147" s="4"/>
      <c r="L147" s="4"/>
      <c r="M147" s="4"/>
      <c r="N147" s="12"/>
      <c r="O147" s="4"/>
      <c r="P147" s="4"/>
      <c r="Q147" s="12"/>
      <c r="R147" s="4"/>
      <c r="S147" s="12"/>
      <c r="T147" s="63">
        <f t="shared" si="4"/>
        <v>0</v>
      </c>
      <c r="U147" s="4">
        <v>0</v>
      </c>
      <c r="V147" s="63">
        <f t="shared" si="5"/>
        <v>0</v>
      </c>
    </row>
    <row r="148" spans="1:22">
      <c r="A148" s="11">
        <v>40442</v>
      </c>
      <c r="B148"/>
      <c r="H148" s="12"/>
      <c r="I148" s="4"/>
      <c r="J148" s="4"/>
      <c r="K148" s="4"/>
      <c r="L148" s="4"/>
      <c r="M148" s="4"/>
      <c r="N148" s="12"/>
      <c r="O148" s="4"/>
      <c r="P148" s="4"/>
      <c r="Q148" s="12"/>
      <c r="R148" s="4"/>
      <c r="S148" s="12"/>
      <c r="T148" s="63">
        <f t="shared" si="4"/>
        <v>0</v>
      </c>
      <c r="U148" s="4">
        <v>0</v>
      </c>
      <c r="V148" s="63">
        <f t="shared" si="5"/>
        <v>0</v>
      </c>
    </row>
    <row r="149" spans="1:22">
      <c r="A149" s="11">
        <v>40443</v>
      </c>
      <c r="B149"/>
      <c r="H149" s="12"/>
      <c r="I149" s="4"/>
      <c r="J149" s="4"/>
      <c r="K149" s="4"/>
      <c r="L149" s="4"/>
      <c r="M149" s="4"/>
      <c r="N149" s="12"/>
      <c r="O149" s="4"/>
      <c r="P149" s="4"/>
      <c r="Q149" s="12"/>
      <c r="R149" s="4"/>
      <c r="S149" s="12"/>
      <c r="T149" s="63">
        <f t="shared" si="4"/>
        <v>0</v>
      </c>
      <c r="U149" s="4">
        <v>0</v>
      </c>
      <c r="V149" s="63">
        <f t="shared" si="5"/>
        <v>0</v>
      </c>
    </row>
    <row r="150" spans="1:22">
      <c r="A150" s="11">
        <v>40444</v>
      </c>
      <c r="B150"/>
      <c r="H150" s="12"/>
      <c r="I150" s="4"/>
      <c r="J150" s="4"/>
      <c r="K150" s="4"/>
      <c r="L150" s="4"/>
      <c r="M150" s="4"/>
      <c r="N150" s="12"/>
      <c r="O150" s="4"/>
      <c r="P150" s="4"/>
      <c r="Q150" s="12"/>
      <c r="R150" s="4"/>
      <c r="S150" s="12"/>
      <c r="T150" s="63">
        <f t="shared" si="4"/>
        <v>0</v>
      </c>
      <c r="U150" s="4">
        <v>0</v>
      </c>
      <c r="V150" s="63">
        <f t="shared" si="5"/>
        <v>0</v>
      </c>
    </row>
    <row r="151" spans="1:22">
      <c r="A151" s="11">
        <v>40445</v>
      </c>
      <c r="B151"/>
      <c r="H151" s="12"/>
      <c r="I151" s="4"/>
      <c r="J151" s="4"/>
      <c r="K151" s="4"/>
      <c r="L151" s="4"/>
      <c r="M151" s="4"/>
      <c r="N151" s="12"/>
      <c r="O151" s="4"/>
      <c r="P151" s="4"/>
      <c r="Q151" s="12"/>
      <c r="R151" s="4"/>
      <c r="S151" s="12"/>
      <c r="T151" s="63">
        <f t="shared" si="4"/>
        <v>0</v>
      </c>
      <c r="U151" s="4">
        <v>0</v>
      </c>
      <c r="V151" s="63">
        <f t="shared" si="5"/>
        <v>0</v>
      </c>
    </row>
    <row r="152" spans="1:22">
      <c r="A152" s="11">
        <v>40446</v>
      </c>
      <c r="B152"/>
      <c r="H152" s="12"/>
      <c r="I152" s="4"/>
      <c r="J152" s="4"/>
      <c r="K152" s="4"/>
      <c r="L152" s="4"/>
      <c r="M152" s="4"/>
      <c r="N152" s="12"/>
      <c r="O152" s="4"/>
      <c r="P152" s="4"/>
      <c r="Q152" s="12"/>
      <c r="R152" s="4"/>
      <c r="S152" s="12"/>
      <c r="T152" s="63">
        <f t="shared" si="4"/>
        <v>0</v>
      </c>
      <c r="U152" s="4">
        <v>0</v>
      </c>
      <c r="V152" s="63">
        <f t="shared" si="5"/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  <c r="V153" s="63">
        <f>SUM(T153:U153)</f>
        <v>0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SUM(B9:B129)</f>
        <v>1980.2199999999998</v>
      </c>
      <c r="C155">
        <f t="shared" ref="C155:S155" si="6">SUM(C9:C129)</f>
        <v>101.30999999999999</v>
      </c>
      <c r="D155">
        <f t="shared" si="6"/>
        <v>0</v>
      </c>
      <c r="E155">
        <f t="shared" si="6"/>
        <v>4.9700000000000006</v>
      </c>
      <c r="F155">
        <f t="shared" si="6"/>
        <v>23.020000000000003</v>
      </c>
      <c r="G155">
        <f t="shared" si="6"/>
        <v>0</v>
      </c>
      <c r="H155">
        <f t="shared" si="6"/>
        <v>1</v>
      </c>
      <c r="I155">
        <f t="shared" si="6"/>
        <v>191.59</v>
      </c>
      <c r="J155">
        <f t="shared" si="6"/>
        <v>0</v>
      </c>
      <c r="K155">
        <f t="shared" si="6"/>
        <v>0</v>
      </c>
      <c r="L155">
        <f t="shared" si="6"/>
        <v>33.979999999999997</v>
      </c>
      <c r="M155">
        <f t="shared" si="6"/>
        <v>5.9700000000000006</v>
      </c>
      <c r="N155">
        <f t="shared" si="6"/>
        <v>0</v>
      </c>
      <c r="O155">
        <f t="shared" si="6"/>
        <v>96.25</v>
      </c>
      <c r="P155">
        <f t="shared" si="6"/>
        <v>0</v>
      </c>
      <c r="Q155">
        <f t="shared" si="6"/>
        <v>0</v>
      </c>
      <c r="R155">
        <f t="shared" si="6"/>
        <v>72.649999999999991</v>
      </c>
      <c r="S155">
        <f t="shared" si="6"/>
        <v>0</v>
      </c>
      <c r="T155">
        <f>SUM(T10:T132)</f>
        <v>2512.46</v>
      </c>
      <c r="U155">
        <f>SUM(U11:U132)</f>
        <v>422.59000000000015</v>
      </c>
      <c r="V155">
        <f>SUM(V9:V153)</f>
        <v>2942.0399999999995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30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 t="s">
        <v>30</v>
      </c>
    </row>
  </sheetData>
  <mergeCells count="17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256"/>
  <sheetViews>
    <sheetView topLeftCell="A2" zoomScale="80" zoomScaleNormal="80" workbookViewId="0">
      <pane ySplit="1695" topLeftCell="A108" activePane="bottomLeft"/>
      <selection activeCell="M8" sqref="M8"/>
      <selection pane="bottomLeft" activeCell="B130" sqref="B130:S131"/>
    </sheetView>
  </sheetViews>
  <sheetFormatPr defaultRowHeight="12.75"/>
  <cols>
    <col min="1" max="1" width="11.28515625" bestFit="1" customWidth="1"/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166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180</v>
      </c>
      <c r="B3" s="73"/>
      <c r="C3" s="73"/>
      <c r="E3" s="66" t="s">
        <v>181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182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/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40679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72" si="0">SUM(B9:S9)</f>
        <v>0</v>
      </c>
      <c r="U9">
        <v>0</v>
      </c>
      <c r="V9">
        <f t="shared" ref="V9:V72" si="1">T9+U9</f>
        <v>0</v>
      </c>
    </row>
    <row r="10" spans="1:22">
      <c r="A10" s="11">
        <v>40680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>
        <v>0</v>
      </c>
      <c r="V10">
        <f t="shared" si="1"/>
        <v>0</v>
      </c>
    </row>
    <row r="11" spans="1:22">
      <c r="A11" s="11">
        <v>40681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">
        <v>0</v>
      </c>
      <c r="O11" s="4">
        <v>0.6</v>
      </c>
      <c r="P11" s="4">
        <v>0</v>
      </c>
      <c r="Q11" s="1">
        <v>0</v>
      </c>
      <c r="R11" s="4">
        <v>0</v>
      </c>
      <c r="S11" s="1">
        <v>0</v>
      </c>
      <c r="T11">
        <f t="shared" si="0"/>
        <v>0.6</v>
      </c>
      <c r="U11">
        <v>0</v>
      </c>
      <c r="V11">
        <f t="shared" si="1"/>
        <v>0.6</v>
      </c>
    </row>
    <row r="12" spans="1:22">
      <c r="A12" s="11">
        <v>40682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0.6</v>
      </c>
      <c r="P12" s="4">
        <v>0</v>
      </c>
      <c r="Q12" s="1">
        <v>0</v>
      </c>
      <c r="R12" s="4">
        <v>0</v>
      </c>
      <c r="S12" s="1">
        <v>0</v>
      </c>
      <c r="T12">
        <f t="shared" si="0"/>
        <v>0.6</v>
      </c>
      <c r="U12">
        <v>0</v>
      </c>
      <c r="V12">
        <f t="shared" si="1"/>
        <v>0.6</v>
      </c>
    </row>
    <row r="13" spans="1:22">
      <c r="A13" s="11">
        <v>40683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0.6</v>
      </c>
      <c r="P13" s="4">
        <v>0</v>
      </c>
      <c r="Q13" s="1">
        <v>0</v>
      </c>
      <c r="R13" s="4">
        <v>0</v>
      </c>
      <c r="S13" s="1">
        <v>0</v>
      </c>
      <c r="T13">
        <f t="shared" si="0"/>
        <v>0.6</v>
      </c>
      <c r="U13">
        <v>0</v>
      </c>
      <c r="V13">
        <f t="shared" si="1"/>
        <v>0.6</v>
      </c>
    </row>
    <row r="14" spans="1:22">
      <c r="A14" s="11">
        <v>40684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0.6</v>
      </c>
      <c r="P14" s="4">
        <v>0</v>
      </c>
      <c r="Q14" s="1">
        <v>0</v>
      </c>
      <c r="R14" s="4">
        <v>0</v>
      </c>
      <c r="S14" s="1">
        <v>0</v>
      </c>
      <c r="T14">
        <f t="shared" si="0"/>
        <v>0.6</v>
      </c>
      <c r="U14">
        <v>0</v>
      </c>
      <c r="V14">
        <f t="shared" si="1"/>
        <v>0.6</v>
      </c>
    </row>
    <row r="15" spans="1:22">
      <c r="A15" s="11">
        <v>40685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1">
        <v>0</v>
      </c>
      <c r="O15" s="4">
        <v>0.6</v>
      </c>
      <c r="P15" s="4">
        <v>0</v>
      </c>
      <c r="Q15" s="1">
        <v>0</v>
      </c>
      <c r="R15" s="4">
        <v>0</v>
      </c>
      <c r="S15" s="1">
        <v>0</v>
      </c>
      <c r="T15">
        <f t="shared" si="0"/>
        <v>0.6</v>
      </c>
      <c r="U15">
        <v>0</v>
      </c>
      <c r="V15">
        <f t="shared" si="1"/>
        <v>0.6</v>
      </c>
    </row>
    <row r="16" spans="1:22">
      <c r="A16" s="11">
        <v>40686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0.5</v>
      </c>
      <c r="P16">
        <v>0</v>
      </c>
      <c r="Q16">
        <v>0</v>
      </c>
      <c r="R16">
        <v>0</v>
      </c>
      <c r="S16">
        <v>0</v>
      </c>
      <c r="T16">
        <f t="shared" si="0"/>
        <v>0.5</v>
      </c>
      <c r="U16">
        <v>0.5</v>
      </c>
      <c r="V16">
        <f t="shared" si="1"/>
        <v>1</v>
      </c>
    </row>
    <row r="17" spans="1:22">
      <c r="A17" s="11">
        <v>40687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0.5</v>
      </c>
      <c r="P17">
        <v>0</v>
      </c>
      <c r="Q17">
        <v>0</v>
      </c>
      <c r="R17">
        <v>0</v>
      </c>
      <c r="S17">
        <v>0</v>
      </c>
      <c r="T17">
        <f t="shared" si="0"/>
        <v>0.5</v>
      </c>
      <c r="U17">
        <v>0.5</v>
      </c>
      <c r="V17">
        <f t="shared" si="1"/>
        <v>1</v>
      </c>
    </row>
    <row r="18" spans="1:22">
      <c r="A18" s="11">
        <v>40688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0</v>
      </c>
      <c r="I18" s="4">
        <v>0</v>
      </c>
      <c r="J18" s="4">
        <v>0</v>
      </c>
      <c r="K18" s="4">
        <v>0</v>
      </c>
      <c r="L18" s="4">
        <v>0.5</v>
      </c>
      <c r="M18" s="4">
        <v>0</v>
      </c>
      <c r="N18" s="1">
        <v>0</v>
      </c>
      <c r="O18" s="4">
        <v>1</v>
      </c>
      <c r="P18" s="4">
        <v>0</v>
      </c>
      <c r="Q18" s="1">
        <v>0</v>
      </c>
      <c r="R18" s="4">
        <v>0</v>
      </c>
      <c r="S18" s="1">
        <v>0</v>
      </c>
      <c r="T18">
        <f t="shared" si="0"/>
        <v>1.5</v>
      </c>
      <c r="U18">
        <v>0.5</v>
      </c>
      <c r="V18">
        <f t="shared" si="1"/>
        <v>2</v>
      </c>
    </row>
    <row r="19" spans="1:22">
      <c r="A19" s="11">
        <v>40689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0</v>
      </c>
      <c r="I19" s="4">
        <v>0</v>
      </c>
      <c r="J19" s="4">
        <v>0</v>
      </c>
      <c r="K19" s="4">
        <v>0</v>
      </c>
      <c r="L19" s="4">
        <v>0.5</v>
      </c>
      <c r="M19" s="4">
        <v>0</v>
      </c>
      <c r="N19" s="1">
        <v>0</v>
      </c>
      <c r="O19" s="4">
        <v>1</v>
      </c>
      <c r="P19" s="4">
        <v>0</v>
      </c>
      <c r="Q19" s="1">
        <v>0</v>
      </c>
      <c r="R19" s="4">
        <v>0</v>
      </c>
      <c r="S19" s="1">
        <v>0</v>
      </c>
      <c r="T19">
        <f t="shared" si="0"/>
        <v>1.5</v>
      </c>
      <c r="U19">
        <v>0.5</v>
      </c>
      <c r="V19">
        <f t="shared" si="1"/>
        <v>2</v>
      </c>
    </row>
    <row r="20" spans="1:22">
      <c r="A20" s="11">
        <v>40690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T20">
        <f t="shared" si="0"/>
        <v>0</v>
      </c>
      <c r="U20">
        <v>0</v>
      </c>
      <c r="V20">
        <f t="shared" si="1"/>
        <v>0</v>
      </c>
    </row>
    <row r="21" spans="1:22">
      <c r="A21" s="11">
        <v>40691</v>
      </c>
      <c r="B21" t="s">
        <v>31</v>
      </c>
      <c r="C21" t="s">
        <v>31</v>
      </c>
      <c r="D21" t="s">
        <v>31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T21">
        <f t="shared" si="0"/>
        <v>0</v>
      </c>
      <c r="U21">
        <v>0</v>
      </c>
      <c r="V21">
        <f t="shared" si="1"/>
        <v>0</v>
      </c>
    </row>
    <row r="22" spans="1:22">
      <c r="A22" s="11">
        <v>40692</v>
      </c>
      <c r="B22" t="s">
        <v>31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>
        <f t="shared" si="0"/>
        <v>0</v>
      </c>
      <c r="U22">
        <v>0</v>
      </c>
      <c r="V22">
        <f t="shared" si="1"/>
        <v>0</v>
      </c>
    </row>
    <row r="23" spans="1:22">
      <c r="A23" s="11">
        <v>40693</v>
      </c>
      <c r="B23" t="s">
        <v>31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31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>
        <f t="shared" si="0"/>
        <v>0</v>
      </c>
      <c r="U23">
        <v>0</v>
      </c>
      <c r="V23">
        <f t="shared" si="1"/>
        <v>0</v>
      </c>
    </row>
    <row r="24" spans="1:22">
      <c r="A24" s="11">
        <v>40694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2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2">
        <v>0</v>
      </c>
      <c r="O24" s="4">
        <v>0</v>
      </c>
      <c r="P24" s="4">
        <v>0</v>
      </c>
      <c r="Q24" s="12">
        <v>0</v>
      </c>
      <c r="R24" s="4">
        <v>0</v>
      </c>
      <c r="S24" s="12">
        <v>0</v>
      </c>
      <c r="T24">
        <f t="shared" si="0"/>
        <v>0</v>
      </c>
      <c r="U24">
        <v>0</v>
      </c>
      <c r="V24">
        <f t="shared" si="1"/>
        <v>0</v>
      </c>
    </row>
    <row r="25" spans="1:22">
      <c r="A25" s="11">
        <v>40695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 s="12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2">
        <v>0</v>
      </c>
      <c r="O25" s="4">
        <v>0</v>
      </c>
      <c r="P25" s="4">
        <v>0</v>
      </c>
      <c r="Q25" s="12">
        <v>0</v>
      </c>
      <c r="R25" s="4">
        <v>0</v>
      </c>
      <c r="S25" s="12">
        <v>0</v>
      </c>
      <c r="T25">
        <f t="shared" si="0"/>
        <v>2</v>
      </c>
      <c r="U25">
        <v>1.5</v>
      </c>
      <c r="V25">
        <f t="shared" si="1"/>
        <v>3.5</v>
      </c>
    </row>
    <row r="26" spans="1:22">
      <c r="A26" s="11">
        <v>40696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 s="12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2">
        <v>0</v>
      </c>
      <c r="O26" s="4">
        <v>0</v>
      </c>
      <c r="P26" s="4">
        <v>0</v>
      </c>
      <c r="Q26" s="12">
        <v>0</v>
      </c>
      <c r="R26" s="4">
        <v>0</v>
      </c>
      <c r="S26" s="12">
        <v>0</v>
      </c>
      <c r="T26">
        <f t="shared" si="0"/>
        <v>2</v>
      </c>
      <c r="U26">
        <v>1.5</v>
      </c>
      <c r="V26">
        <f t="shared" si="1"/>
        <v>3.5</v>
      </c>
    </row>
    <row r="27" spans="1:22">
      <c r="A27" s="11">
        <v>40697</v>
      </c>
      <c r="B27">
        <v>3</v>
      </c>
      <c r="C27">
        <v>1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3.67</v>
      </c>
      <c r="P27" s="4">
        <v>0</v>
      </c>
      <c r="Q27" s="1">
        <v>0</v>
      </c>
      <c r="R27" s="4">
        <v>0</v>
      </c>
      <c r="S27" s="1">
        <v>0</v>
      </c>
      <c r="T27">
        <f t="shared" si="0"/>
        <v>7.67</v>
      </c>
      <c r="U27">
        <v>2.67</v>
      </c>
      <c r="V27">
        <f t="shared" si="1"/>
        <v>10.34</v>
      </c>
    </row>
    <row r="28" spans="1:22">
      <c r="A28" s="11">
        <v>40698</v>
      </c>
      <c r="B28">
        <v>3</v>
      </c>
      <c r="C28">
        <v>1</v>
      </c>
      <c r="D28">
        <v>0</v>
      </c>
      <c r="E28">
        <v>0</v>
      </c>
      <c r="F28">
        <v>0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1">
        <v>0</v>
      </c>
      <c r="O28" s="4">
        <v>3.67</v>
      </c>
      <c r="P28" s="4">
        <v>0</v>
      </c>
      <c r="Q28" s="1">
        <v>0</v>
      </c>
      <c r="R28" s="4">
        <v>0</v>
      </c>
      <c r="S28" s="1">
        <v>0</v>
      </c>
      <c r="T28">
        <f t="shared" si="0"/>
        <v>7.67</v>
      </c>
      <c r="U28">
        <v>2.67</v>
      </c>
      <c r="V28">
        <f t="shared" si="1"/>
        <v>10.34</v>
      </c>
    </row>
    <row r="29" spans="1:22">
      <c r="A29" s="11">
        <v>40699</v>
      </c>
      <c r="B29">
        <v>3</v>
      </c>
      <c r="C29">
        <v>1</v>
      </c>
      <c r="D29">
        <v>0</v>
      </c>
      <c r="E29">
        <v>0</v>
      </c>
      <c r="F29">
        <v>0</v>
      </c>
      <c r="G29">
        <v>0</v>
      </c>
      <c r="H29" s="1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1">
        <v>0</v>
      </c>
      <c r="O29" s="4">
        <v>3.67</v>
      </c>
      <c r="P29" s="4">
        <v>0</v>
      </c>
      <c r="Q29" s="1">
        <v>0</v>
      </c>
      <c r="R29" s="4">
        <v>0</v>
      </c>
      <c r="S29" s="1">
        <v>0</v>
      </c>
      <c r="T29">
        <f t="shared" si="0"/>
        <v>7.67</v>
      </c>
      <c r="U29">
        <v>2.67</v>
      </c>
      <c r="V29">
        <f t="shared" si="1"/>
        <v>10.34</v>
      </c>
    </row>
    <row r="30" spans="1:22">
      <c r="A30" s="11">
        <v>40700</v>
      </c>
      <c r="B30">
        <v>1</v>
      </c>
      <c r="C30">
        <v>1.5</v>
      </c>
      <c r="D30">
        <v>0</v>
      </c>
      <c r="E30">
        <v>0</v>
      </c>
      <c r="F30">
        <v>1</v>
      </c>
      <c r="G30">
        <v>0</v>
      </c>
      <c r="H30" s="12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12">
        <v>0</v>
      </c>
      <c r="O30" s="4">
        <v>2</v>
      </c>
      <c r="P30" s="4">
        <v>0</v>
      </c>
      <c r="Q30" s="12">
        <v>0</v>
      </c>
      <c r="R30" s="4">
        <v>0</v>
      </c>
      <c r="S30" s="12">
        <v>0</v>
      </c>
      <c r="T30">
        <f t="shared" si="0"/>
        <v>5.5</v>
      </c>
      <c r="U30">
        <v>5.5</v>
      </c>
      <c r="V30">
        <f t="shared" si="1"/>
        <v>11</v>
      </c>
    </row>
    <row r="31" spans="1:22">
      <c r="A31" s="11">
        <v>40701</v>
      </c>
      <c r="B31">
        <v>1</v>
      </c>
      <c r="C31">
        <v>1.5</v>
      </c>
      <c r="D31">
        <v>0</v>
      </c>
      <c r="E31">
        <v>0</v>
      </c>
      <c r="F31">
        <v>1</v>
      </c>
      <c r="G31">
        <v>0</v>
      </c>
      <c r="H31" s="12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2">
        <v>0</v>
      </c>
      <c r="O31" s="4">
        <v>2</v>
      </c>
      <c r="P31" s="4">
        <v>0</v>
      </c>
      <c r="Q31" s="12">
        <v>0</v>
      </c>
      <c r="R31" s="4">
        <v>0</v>
      </c>
      <c r="S31" s="12">
        <v>0</v>
      </c>
      <c r="T31">
        <f t="shared" si="0"/>
        <v>5.5</v>
      </c>
      <c r="U31">
        <v>5.5</v>
      </c>
      <c r="V31">
        <f t="shared" si="1"/>
        <v>11</v>
      </c>
    </row>
    <row r="32" spans="1:22">
      <c r="A32" s="11">
        <v>40702</v>
      </c>
      <c r="B32">
        <v>3.75</v>
      </c>
      <c r="C32">
        <v>0</v>
      </c>
      <c r="D32">
        <v>0</v>
      </c>
      <c r="E32">
        <v>0</v>
      </c>
      <c r="F32">
        <v>0</v>
      </c>
      <c r="G32">
        <v>0</v>
      </c>
      <c r="H32" s="12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2">
        <v>0</v>
      </c>
      <c r="O32" s="4">
        <v>0</v>
      </c>
      <c r="P32" s="4">
        <v>0</v>
      </c>
      <c r="Q32" s="12">
        <v>0</v>
      </c>
      <c r="R32" s="4">
        <v>0</v>
      </c>
      <c r="S32" s="12">
        <v>0</v>
      </c>
      <c r="T32">
        <f t="shared" si="0"/>
        <v>3.75</v>
      </c>
      <c r="U32">
        <v>10.5</v>
      </c>
      <c r="V32">
        <f t="shared" si="1"/>
        <v>14.25</v>
      </c>
    </row>
    <row r="33" spans="1:22">
      <c r="A33" s="11">
        <v>40703</v>
      </c>
      <c r="B33">
        <v>3.75</v>
      </c>
      <c r="C33">
        <v>0</v>
      </c>
      <c r="D33">
        <v>0</v>
      </c>
      <c r="E33">
        <v>0</v>
      </c>
      <c r="F33">
        <v>0</v>
      </c>
      <c r="G33">
        <v>0</v>
      </c>
      <c r="H33" s="12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2">
        <v>0</v>
      </c>
      <c r="O33" s="4">
        <v>0</v>
      </c>
      <c r="P33" s="4">
        <v>0</v>
      </c>
      <c r="Q33" s="12">
        <v>0</v>
      </c>
      <c r="R33" s="4">
        <v>0</v>
      </c>
      <c r="S33" s="12">
        <v>0</v>
      </c>
      <c r="T33">
        <f t="shared" si="0"/>
        <v>3.75</v>
      </c>
      <c r="U33">
        <v>10.5</v>
      </c>
      <c r="V33">
        <f t="shared" si="1"/>
        <v>14.25</v>
      </c>
    </row>
    <row r="34" spans="1:22">
      <c r="A34" s="11">
        <v>40704</v>
      </c>
      <c r="B34">
        <v>0.33</v>
      </c>
      <c r="C34">
        <v>0</v>
      </c>
      <c r="D34">
        <v>0</v>
      </c>
      <c r="E34">
        <v>0</v>
      </c>
      <c r="F34">
        <v>0</v>
      </c>
      <c r="G34">
        <v>0</v>
      </c>
      <c r="H34" s="12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2">
        <v>0</v>
      </c>
      <c r="O34" s="4">
        <v>0.33</v>
      </c>
      <c r="P34" s="4">
        <v>0</v>
      </c>
      <c r="Q34" s="12">
        <v>0</v>
      </c>
      <c r="R34" s="4">
        <v>0</v>
      </c>
      <c r="S34" s="12">
        <v>0</v>
      </c>
      <c r="T34">
        <f t="shared" si="0"/>
        <v>0.66</v>
      </c>
      <c r="U34">
        <v>3.66</v>
      </c>
      <c r="V34">
        <f t="shared" si="1"/>
        <v>4.32</v>
      </c>
    </row>
    <row r="35" spans="1:22">
      <c r="A35" s="11">
        <v>40705</v>
      </c>
      <c r="B35">
        <v>0.33</v>
      </c>
      <c r="C35">
        <v>0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0.33</v>
      </c>
      <c r="P35" s="4">
        <v>0</v>
      </c>
      <c r="Q35" s="12">
        <v>0</v>
      </c>
      <c r="R35" s="4">
        <v>0</v>
      </c>
      <c r="S35" s="12">
        <v>0</v>
      </c>
      <c r="T35">
        <f t="shared" si="0"/>
        <v>0.66</v>
      </c>
      <c r="U35">
        <v>3.66</v>
      </c>
      <c r="V35">
        <f t="shared" si="1"/>
        <v>4.32</v>
      </c>
    </row>
    <row r="36" spans="1:22">
      <c r="A36" s="11">
        <v>40706</v>
      </c>
      <c r="B36">
        <v>0.33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0.33</v>
      </c>
      <c r="P36" s="4">
        <v>0</v>
      </c>
      <c r="Q36" s="12">
        <v>0</v>
      </c>
      <c r="R36" s="4">
        <v>0</v>
      </c>
      <c r="S36" s="12">
        <v>0</v>
      </c>
      <c r="T36">
        <f t="shared" si="0"/>
        <v>0.66</v>
      </c>
      <c r="U36">
        <v>3.66</v>
      </c>
      <c r="V36">
        <f t="shared" si="1"/>
        <v>4.32</v>
      </c>
    </row>
    <row r="37" spans="1:22">
      <c r="A37" s="11">
        <v>40707</v>
      </c>
      <c r="B37" t="s">
        <v>31</v>
      </c>
      <c r="C37" t="s">
        <v>31</v>
      </c>
      <c r="D37" t="s">
        <v>31</v>
      </c>
      <c r="E37" t="s">
        <v>31</v>
      </c>
      <c r="F37" t="s">
        <v>31</v>
      </c>
      <c r="G37" t="s">
        <v>31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M37" t="s">
        <v>31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T37">
        <f t="shared" si="0"/>
        <v>0</v>
      </c>
      <c r="U37">
        <v>0</v>
      </c>
      <c r="V37">
        <f t="shared" si="1"/>
        <v>0</v>
      </c>
    </row>
    <row r="38" spans="1:22">
      <c r="A38" s="11">
        <v>40708</v>
      </c>
      <c r="B38" t="s">
        <v>31</v>
      </c>
      <c r="C38" t="s">
        <v>31</v>
      </c>
      <c r="D38" t="s">
        <v>31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>
        <f t="shared" si="0"/>
        <v>0</v>
      </c>
      <c r="U38">
        <v>0</v>
      </c>
      <c r="V38">
        <f t="shared" si="1"/>
        <v>0</v>
      </c>
    </row>
    <row r="39" spans="1:22">
      <c r="A39" s="11">
        <v>40709</v>
      </c>
      <c r="B39">
        <v>3.5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0.5</v>
      </c>
      <c r="M39">
        <v>0</v>
      </c>
      <c r="N39">
        <v>0</v>
      </c>
      <c r="O39">
        <v>0.5</v>
      </c>
      <c r="P39">
        <v>0</v>
      </c>
      <c r="Q39">
        <v>0</v>
      </c>
      <c r="R39">
        <v>0</v>
      </c>
      <c r="S39">
        <v>0</v>
      </c>
      <c r="T39">
        <f t="shared" si="0"/>
        <v>4.5</v>
      </c>
      <c r="U39">
        <v>0.5</v>
      </c>
      <c r="V39">
        <f t="shared" si="1"/>
        <v>5</v>
      </c>
    </row>
    <row r="40" spans="1:22">
      <c r="A40" s="11">
        <v>40710</v>
      </c>
      <c r="B40">
        <v>3.5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0.5</v>
      </c>
      <c r="M40">
        <v>0</v>
      </c>
      <c r="N40">
        <v>0</v>
      </c>
      <c r="O40">
        <v>0.5</v>
      </c>
      <c r="P40">
        <v>0</v>
      </c>
      <c r="Q40">
        <v>0</v>
      </c>
      <c r="R40">
        <v>0</v>
      </c>
      <c r="S40">
        <v>0</v>
      </c>
      <c r="T40">
        <f t="shared" si="0"/>
        <v>4.5</v>
      </c>
      <c r="U40">
        <v>0</v>
      </c>
      <c r="V40">
        <f t="shared" si="1"/>
        <v>4.5</v>
      </c>
    </row>
    <row r="41" spans="1:22">
      <c r="A41" s="11">
        <v>40711</v>
      </c>
      <c r="B41" s="3">
        <v>5.67</v>
      </c>
      <c r="C41" s="3">
        <v>0.33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>
        <f t="shared" si="0"/>
        <v>6</v>
      </c>
      <c r="U41">
        <v>1</v>
      </c>
      <c r="V41">
        <f t="shared" si="1"/>
        <v>7</v>
      </c>
    </row>
    <row r="42" spans="1:22">
      <c r="A42" s="11">
        <v>40712</v>
      </c>
      <c r="B42" s="3">
        <v>5.67</v>
      </c>
      <c r="C42" s="3">
        <v>0.33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>
        <f t="shared" si="0"/>
        <v>6</v>
      </c>
      <c r="U42">
        <v>1</v>
      </c>
      <c r="V42">
        <f t="shared" si="1"/>
        <v>7</v>
      </c>
    </row>
    <row r="43" spans="1:22">
      <c r="A43" s="11">
        <v>40713</v>
      </c>
      <c r="B43" s="3">
        <v>5.67</v>
      </c>
      <c r="C43" s="3">
        <v>0.33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>
        <f t="shared" si="0"/>
        <v>6</v>
      </c>
      <c r="U43">
        <v>1</v>
      </c>
      <c r="V43">
        <f t="shared" si="1"/>
        <v>7</v>
      </c>
    </row>
    <row r="44" spans="1:22">
      <c r="A44" s="11">
        <v>40714</v>
      </c>
      <c r="B44" s="4">
        <v>1.5</v>
      </c>
      <c r="C44" s="4">
        <v>0.5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0.5</v>
      </c>
      <c r="P44" s="4">
        <v>0</v>
      </c>
      <c r="Q44" s="4">
        <v>0</v>
      </c>
      <c r="R44" s="4">
        <v>0</v>
      </c>
      <c r="S44" s="4">
        <v>0</v>
      </c>
      <c r="T44">
        <f t="shared" si="0"/>
        <v>2.5</v>
      </c>
      <c r="U44">
        <v>0</v>
      </c>
      <c r="V44">
        <f t="shared" si="1"/>
        <v>2.5</v>
      </c>
    </row>
    <row r="45" spans="1:22">
      <c r="A45" s="11">
        <v>40715</v>
      </c>
      <c r="B45" s="4">
        <v>1.5</v>
      </c>
      <c r="C45" s="4">
        <v>0.5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0.5</v>
      </c>
      <c r="P45" s="4">
        <v>0</v>
      </c>
      <c r="Q45" s="4">
        <v>0</v>
      </c>
      <c r="R45" s="4">
        <v>0</v>
      </c>
      <c r="S45" s="4">
        <v>0</v>
      </c>
      <c r="T45">
        <f t="shared" si="0"/>
        <v>2.5</v>
      </c>
      <c r="U45">
        <v>0</v>
      </c>
      <c r="V45">
        <f t="shared" si="1"/>
        <v>2.5</v>
      </c>
    </row>
    <row r="46" spans="1:22">
      <c r="A46" s="11">
        <v>40716</v>
      </c>
      <c r="B46" s="4">
        <v>3.5</v>
      </c>
      <c r="C46" s="4">
        <v>0.5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0.5</v>
      </c>
      <c r="M46" s="4">
        <v>0</v>
      </c>
      <c r="N46" s="4">
        <v>0</v>
      </c>
      <c r="O46" s="4">
        <v>0.5</v>
      </c>
      <c r="P46" s="4">
        <v>0</v>
      </c>
      <c r="Q46" s="4">
        <v>0</v>
      </c>
      <c r="R46" s="4">
        <v>0</v>
      </c>
      <c r="S46" s="4">
        <v>0</v>
      </c>
      <c r="T46">
        <f t="shared" si="0"/>
        <v>5</v>
      </c>
      <c r="U46">
        <v>1</v>
      </c>
      <c r="V46">
        <f t="shared" si="1"/>
        <v>6</v>
      </c>
    </row>
    <row r="47" spans="1:22">
      <c r="A47" s="11">
        <v>40717</v>
      </c>
      <c r="B47" s="4">
        <v>3.5</v>
      </c>
      <c r="C47" s="4">
        <v>0.5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0.5</v>
      </c>
      <c r="M47" s="4">
        <v>0</v>
      </c>
      <c r="N47" s="4">
        <v>0</v>
      </c>
      <c r="O47" s="4">
        <v>0.5</v>
      </c>
      <c r="P47" s="4">
        <v>0</v>
      </c>
      <c r="Q47" s="4">
        <v>0</v>
      </c>
      <c r="R47" s="4">
        <v>0</v>
      </c>
      <c r="S47" s="4">
        <v>0</v>
      </c>
      <c r="T47">
        <f t="shared" si="0"/>
        <v>5</v>
      </c>
      <c r="U47">
        <v>1</v>
      </c>
      <c r="V47">
        <f t="shared" si="1"/>
        <v>6</v>
      </c>
    </row>
    <row r="48" spans="1:22">
      <c r="A48" s="11">
        <v>40718</v>
      </c>
      <c r="B48" s="4">
        <v>5.67</v>
      </c>
      <c r="C48" s="4">
        <v>0.33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0.33</v>
      </c>
      <c r="M48" s="4">
        <v>0</v>
      </c>
      <c r="N48" s="4">
        <v>0</v>
      </c>
      <c r="O48" s="4">
        <v>0.33</v>
      </c>
      <c r="P48" s="4">
        <v>0</v>
      </c>
      <c r="Q48" s="4">
        <v>0</v>
      </c>
      <c r="R48" s="4">
        <v>0</v>
      </c>
      <c r="S48" s="4">
        <v>0.33</v>
      </c>
      <c r="T48">
        <f t="shared" si="0"/>
        <v>6.99</v>
      </c>
      <c r="U48">
        <v>2.67</v>
      </c>
      <c r="V48">
        <f t="shared" si="1"/>
        <v>9.66</v>
      </c>
    </row>
    <row r="49" spans="1:22">
      <c r="A49" s="11">
        <v>40719</v>
      </c>
      <c r="B49" s="4">
        <v>5.67</v>
      </c>
      <c r="C49" s="4">
        <v>0.33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0.33</v>
      </c>
      <c r="M49" s="4">
        <v>0</v>
      </c>
      <c r="N49" s="4">
        <v>0</v>
      </c>
      <c r="O49" s="4">
        <v>0.33</v>
      </c>
      <c r="P49" s="4">
        <v>0</v>
      </c>
      <c r="Q49" s="4">
        <v>0</v>
      </c>
      <c r="R49" s="4">
        <v>0</v>
      </c>
      <c r="S49" s="4">
        <v>0.33</v>
      </c>
      <c r="T49">
        <f t="shared" si="0"/>
        <v>6.99</v>
      </c>
      <c r="U49">
        <v>2.67</v>
      </c>
      <c r="V49">
        <f t="shared" si="1"/>
        <v>9.66</v>
      </c>
    </row>
    <row r="50" spans="1:22">
      <c r="A50" s="11">
        <v>40720</v>
      </c>
      <c r="B50" s="4">
        <v>5.67</v>
      </c>
      <c r="C50" s="4">
        <v>0.33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0.33</v>
      </c>
      <c r="M50" s="4">
        <v>0</v>
      </c>
      <c r="N50" s="4">
        <v>0</v>
      </c>
      <c r="O50" s="4">
        <v>0.33</v>
      </c>
      <c r="P50" s="4">
        <v>0</v>
      </c>
      <c r="Q50" s="4">
        <v>0</v>
      </c>
      <c r="R50" s="4">
        <v>0</v>
      </c>
      <c r="S50" s="4">
        <v>0.33</v>
      </c>
      <c r="T50">
        <f t="shared" si="0"/>
        <v>6.99</v>
      </c>
      <c r="U50">
        <v>2.67</v>
      </c>
      <c r="V50">
        <f t="shared" si="1"/>
        <v>9.66</v>
      </c>
    </row>
    <row r="51" spans="1:22">
      <c r="A51" s="11">
        <v>40721</v>
      </c>
      <c r="B51" s="4">
        <v>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0.5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0.5</v>
      </c>
      <c r="P51" s="4">
        <v>0</v>
      </c>
      <c r="Q51" s="4">
        <v>0</v>
      </c>
      <c r="R51" s="4">
        <v>0.5</v>
      </c>
      <c r="S51" s="4">
        <v>0</v>
      </c>
      <c r="T51">
        <f t="shared" si="0"/>
        <v>3.5</v>
      </c>
      <c r="U51">
        <v>4</v>
      </c>
      <c r="V51">
        <f t="shared" si="1"/>
        <v>7.5</v>
      </c>
    </row>
    <row r="52" spans="1:22">
      <c r="A52" s="11">
        <v>40722</v>
      </c>
      <c r="B52" s="4">
        <v>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0.5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0.5</v>
      </c>
      <c r="P52" s="4">
        <v>0</v>
      </c>
      <c r="Q52" s="4">
        <v>0</v>
      </c>
      <c r="R52" s="4">
        <v>0.5</v>
      </c>
      <c r="S52" s="4">
        <v>0</v>
      </c>
      <c r="T52">
        <f t="shared" si="0"/>
        <v>3.5</v>
      </c>
      <c r="U52">
        <v>4</v>
      </c>
      <c r="V52">
        <f t="shared" si="1"/>
        <v>7.5</v>
      </c>
    </row>
    <row r="53" spans="1:22">
      <c r="A53" s="11">
        <v>40723</v>
      </c>
      <c r="B53" s="4">
        <v>11.5</v>
      </c>
      <c r="C53" s="4">
        <v>4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1</v>
      </c>
      <c r="S53" s="4">
        <v>0</v>
      </c>
      <c r="T53">
        <f t="shared" si="0"/>
        <v>16.5</v>
      </c>
      <c r="U53">
        <v>5.5</v>
      </c>
      <c r="V53">
        <f t="shared" si="1"/>
        <v>22</v>
      </c>
    </row>
    <row r="54" spans="1:22">
      <c r="A54" s="11">
        <v>40724</v>
      </c>
      <c r="B54" s="4">
        <v>11.5</v>
      </c>
      <c r="C54" s="4">
        <v>4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1</v>
      </c>
      <c r="S54" s="4">
        <v>0</v>
      </c>
      <c r="T54">
        <f t="shared" si="0"/>
        <v>16.5</v>
      </c>
      <c r="U54">
        <v>5.5</v>
      </c>
      <c r="V54">
        <f t="shared" si="1"/>
        <v>22</v>
      </c>
    </row>
    <row r="55" spans="1:22">
      <c r="A55" s="11">
        <v>40725</v>
      </c>
      <c r="B55" s="4">
        <v>66.5</v>
      </c>
      <c r="C55" s="4">
        <v>15.25</v>
      </c>
      <c r="D55" s="4">
        <v>0</v>
      </c>
      <c r="E55" s="4">
        <v>0</v>
      </c>
      <c r="F55" s="4">
        <v>0</v>
      </c>
      <c r="G55" s="4">
        <v>0.5</v>
      </c>
      <c r="H55" s="4">
        <v>0</v>
      </c>
      <c r="I55" s="4">
        <v>0.75</v>
      </c>
      <c r="J55" s="4">
        <v>0</v>
      </c>
      <c r="K55" s="4">
        <v>0</v>
      </c>
      <c r="L55" s="4">
        <v>8.5</v>
      </c>
      <c r="M55" s="4">
        <v>1.25</v>
      </c>
      <c r="N55" s="4">
        <v>0</v>
      </c>
      <c r="O55" s="4">
        <v>0</v>
      </c>
      <c r="P55" s="4">
        <v>0</v>
      </c>
      <c r="Q55" s="4">
        <v>0</v>
      </c>
      <c r="R55" s="4">
        <v>1.25</v>
      </c>
      <c r="S55" s="4">
        <v>0</v>
      </c>
      <c r="T55">
        <f t="shared" si="0"/>
        <v>94</v>
      </c>
      <c r="U55">
        <v>31.5</v>
      </c>
      <c r="V55">
        <f t="shared" si="1"/>
        <v>125.5</v>
      </c>
    </row>
    <row r="56" spans="1:22">
      <c r="A56" s="11">
        <v>40726</v>
      </c>
      <c r="B56" s="4">
        <v>66.5</v>
      </c>
      <c r="C56" s="4">
        <v>15.25</v>
      </c>
      <c r="D56" s="4">
        <v>0</v>
      </c>
      <c r="E56" s="4">
        <v>0</v>
      </c>
      <c r="F56" s="4">
        <v>0</v>
      </c>
      <c r="G56" s="4">
        <v>0.5</v>
      </c>
      <c r="H56" s="4">
        <v>0</v>
      </c>
      <c r="I56" s="4">
        <v>0.75</v>
      </c>
      <c r="J56" s="4">
        <v>0</v>
      </c>
      <c r="K56" s="4">
        <v>0</v>
      </c>
      <c r="L56" s="4">
        <v>8.5</v>
      </c>
      <c r="M56" s="4">
        <v>1.25</v>
      </c>
      <c r="N56" s="4">
        <v>0</v>
      </c>
      <c r="O56" s="4">
        <v>0</v>
      </c>
      <c r="P56" s="4">
        <v>0</v>
      </c>
      <c r="Q56" s="4">
        <v>0</v>
      </c>
      <c r="R56" s="4">
        <v>1.25</v>
      </c>
      <c r="S56" s="4">
        <v>0</v>
      </c>
      <c r="T56">
        <f t="shared" si="0"/>
        <v>94</v>
      </c>
      <c r="U56">
        <v>31.5</v>
      </c>
      <c r="V56">
        <f t="shared" si="1"/>
        <v>125.5</v>
      </c>
    </row>
    <row r="57" spans="1:22">
      <c r="A57" s="11">
        <v>40727</v>
      </c>
      <c r="B57" s="4">
        <v>66.5</v>
      </c>
      <c r="C57" s="4">
        <v>15.25</v>
      </c>
      <c r="D57" s="4">
        <v>0</v>
      </c>
      <c r="E57" s="4">
        <v>0</v>
      </c>
      <c r="F57" s="4">
        <v>0</v>
      </c>
      <c r="G57" s="4">
        <v>0.5</v>
      </c>
      <c r="H57" s="4">
        <v>0</v>
      </c>
      <c r="I57" s="4">
        <v>0.75</v>
      </c>
      <c r="J57" s="4">
        <v>0</v>
      </c>
      <c r="K57" s="4">
        <v>0</v>
      </c>
      <c r="L57" s="4">
        <v>8.5</v>
      </c>
      <c r="M57" s="4">
        <v>1.25</v>
      </c>
      <c r="N57" s="4">
        <v>0</v>
      </c>
      <c r="O57" s="4">
        <v>0</v>
      </c>
      <c r="P57" s="4">
        <v>0</v>
      </c>
      <c r="Q57" s="4">
        <v>0</v>
      </c>
      <c r="R57" s="4">
        <v>1.25</v>
      </c>
      <c r="S57" s="4">
        <v>0</v>
      </c>
      <c r="T57">
        <f t="shared" si="0"/>
        <v>94</v>
      </c>
      <c r="U57">
        <v>31.5</v>
      </c>
      <c r="V57">
        <f t="shared" si="1"/>
        <v>125.5</v>
      </c>
    </row>
    <row r="58" spans="1:22">
      <c r="A58" s="11">
        <v>40728</v>
      </c>
      <c r="B58" s="4">
        <v>66.5</v>
      </c>
      <c r="C58" s="4">
        <v>15.25</v>
      </c>
      <c r="D58" s="4">
        <v>0</v>
      </c>
      <c r="E58" s="4">
        <v>0</v>
      </c>
      <c r="F58" s="4">
        <v>0</v>
      </c>
      <c r="G58" s="4">
        <v>0.5</v>
      </c>
      <c r="H58" s="4">
        <v>0</v>
      </c>
      <c r="I58" s="4">
        <v>0.75</v>
      </c>
      <c r="J58" s="4">
        <v>0</v>
      </c>
      <c r="K58" s="4">
        <v>0</v>
      </c>
      <c r="L58" s="4">
        <v>8.5</v>
      </c>
      <c r="M58" s="4">
        <v>1.25</v>
      </c>
      <c r="N58" s="4">
        <v>0</v>
      </c>
      <c r="O58" s="4">
        <v>0</v>
      </c>
      <c r="P58" s="4">
        <v>0</v>
      </c>
      <c r="Q58" s="4">
        <v>0</v>
      </c>
      <c r="R58" s="4">
        <v>1.25</v>
      </c>
      <c r="S58" s="4">
        <v>0</v>
      </c>
      <c r="T58">
        <f t="shared" si="0"/>
        <v>94</v>
      </c>
      <c r="U58">
        <v>31.5</v>
      </c>
      <c r="V58">
        <f t="shared" si="1"/>
        <v>125.5</v>
      </c>
    </row>
    <row r="59" spans="1:22">
      <c r="A59" s="11">
        <v>40729</v>
      </c>
      <c r="B59" s="4">
        <v>86</v>
      </c>
      <c r="C59" s="4">
        <v>9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2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>
        <f t="shared" si="0"/>
        <v>97</v>
      </c>
      <c r="U59">
        <v>147</v>
      </c>
      <c r="V59">
        <f t="shared" si="1"/>
        <v>244</v>
      </c>
    </row>
    <row r="60" spans="1:22">
      <c r="A60" s="11">
        <v>40730</v>
      </c>
      <c r="B60" s="4">
        <v>200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>
        <f t="shared" si="0"/>
        <v>200</v>
      </c>
      <c r="U60">
        <v>36</v>
      </c>
      <c r="V60">
        <f t="shared" si="1"/>
        <v>236</v>
      </c>
    </row>
    <row r="61" spans="1:22">
      <c r="A61" s="11">
        <v>40731</v>
      </c>
      <c r="B61" s="4">
        <v>200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 s="4">
        <v>36</v>
      </c>
      <c r="V61">
        <f>T62+U61</f>
        <v>87.33</v>
      </c>
    </row>
    <row r="62" spans="1:22">
      <c r="A62" s="11">
        <v>40732</v>
      </c>
      <c r="B62" s="4">
        <v>44.33</v>
      </c>
      <c r="C62" s="4">
        <v>2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4</v>
      </c>
      <c r="S62" s="4">
        <v>0</v>
      </c>
      <c r="T62">
        <f>SUM(B62:S62)</f>
        <v>51.33</v>
      </c>
      <c r="U62">
        <v>10.66</v>
      </c>
      <c r="V62" t="e">
        <f>#REF!+U62</f>
        <v>#REF!</v>
      </c>
    </row>
    <row r="63" spans="1:22">
      <c r="A63" s="11">
        <v>40733</v>
      </c>
      <c r="B63" s="4">
        <v>44.33</v>
      </c>
      <c r="C63" s="4">
        <v>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4</v>
      </c>
      <c r="S63" s="4">
        <v>0</v>
      </c>
      <c r="T63">
        <f t="shared" si="0"/>
        <v>51.33</v>
      </c>
      <c r="U63">
        <v>10.66</v>
      </c>
      <c r="V63">
        <f t="shared" si="1"/>
        <v>61.989999999999995</v>
      </c>
    </row>
    <row r="64" spans="1:22">
      <c r="A64" s="11">
        <v>40734</v>
      </c>
      <c r="B64" s="4">
        <v>44.33</v>
      </c>
      <c r="C64" s="4">
        <v>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4</v>
      </c>
      <c r="S64" s="4">
        <v>0</v>
      </c>
      <c r="T64">
        <f t="shared" si="0"/>
        <v>51.33</v>
      </c>
      <c r="U64">
        <v>10.66</v>
      </c>
      <c r="V64">
        <f t="shared" si="1"/>
        <v>61.989999999999995</v>
      </c>
    </row>
    <row r="65" spans="1:22">
      <c r="A65" s="11">
        <v>40735</v>
      </c>
      <c r="B65" s="4">
        <v>39.5</v>
      </c>
      <c r="C65" s="4">
        <v>1</v>
      </c>
      <c r="D65" s="4">
        <v>0</v>
      </c>
      <c r="E65" s="4">
        <v>0</v>
      </c>
      <c r="F65" s="4">
        <v>0</v>
      </c>
      <c r="G65" s="4">
        <v>2</v>
      </c>
      <c r="H65" s="4">
        <v>0</v>
      </c>
      <c r="I65" s="4">
        <v>1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>
        <f t="shared" si="0"/>
        <v>45.5</v>
      </c>
      <c r="U65">
        <v>18</v>
      </c>
      <c r="V65">
        <f t="shared" si="1"/>
        <v>63.5</v>
      </c>
    </row>
    <row r="66" spans="1:22">
      <c r="A66" s="11">
        <v>40736</v>
      </c>
      <c r="B66" s="4">
        <v>39.5</v>
      </c>
      <c r="C66" s="4">
        <v>1</v>
      </c>
      <c r="D66" s="4">
        <v>0</v>
      </c>
      <c r="E66" s="4">
        <v>0</v>
      </c>
      <c r="F66" s="4">
        <v>0</v>
      </c>
      <c r="G66" s="4">
        <v>2</v>
      </c>
      <c r="H66" s="4">
        <v>0</v>
      </c>
      <c r="I66" s="4">
        <v>1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>
        <f t="shared" si="0"/>
        <v>45.5</v>
      </c>
      <c r="U66">
        <v>18</v>
      </c>
      <c r="V66">
        <f t="shared" si="1"/>
        <v>63.5</v>
      </c>
    </row>
    <row r="67" spans="1:22">
      <c r="A67" s="11">
        <v>40737</v>
      </c>
      <c r="B67" s="4">
        <v>12.5</v>
      </c>
      <c r="C67" s="4">
        <v>0.5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1.5</v>
      </c>
      <c r="J67" s="4">
        <v>0</v>
      </c>
      <c r="K67" s="4">
        <v>0</v>
      </c>
      <c r="L67" s="4"/>
      <c r="M67" s="4">
        <v>0</v>
      </c>
      <c r="N67" s="4">
        <v>0</v>
      </c>
      <c r="O67" s="4">
        <v>0.5</v>
      </c>
      <c r="P67" s="4">
        <v>0</v>
      </c>
      <c r="Q67" s="4">
        <v>0</v>
      </c>
      <c r="R67" s="4">
        <v>7</v>
      </c>
      <c r="S67" s="4">
        <v>0</v>
      </c>
      <c r="T67">
        <f t="shared" si="0"/>
        <v>22</v>
      </c>
      <c r="U67">
        <v>3.5</v>
      </c>
      <c r="V67">
        <f t="shared" si="1"/>
        <v>25.5</v>
      </c>
    </row>
    <row r="68" spans="1:22">
      <c r="A68" s="11">
        <v>40738</v>
      </c>
      <c r="B68" s="4">
        <v>12.5</v>
      </c>
      <c r="C68" s="4">
        <v>0.5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1.5</v>
      </c>
      <c r="J68" s="4">
        <v>0</v>
      </c>
      <c r="K68" s="4">
        <v>0</v>
      </c>
      <c r="L68" s="4"/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7</v>
      </c>
      <c r="S68" s="4">
        <v>0</v>
      </c>
      <c r="T68">
        <f t="shared" si="0"/>
        <v>22</v>
      </c>
      <c r="U68">
        <v>3.58</v>
      </c>
      <c r="V68">
        <f t="shared" si="1"/>
        <v>25.58</v>
      </c>
    </row>
    <row r="69" spans="1:22">
      <c r="A69" s="11">
        <v>40739</v>
      </c>
      <c r="B69" s="4">
        <v>232</v>
      </c>
      <c r="C69" s="4">
        <v>3</v>
      </c>
      <c r="D69" s="4">
        <v>0</v>
      </c>
      <c r="E69" s="4">
        <v>0</v>
      </c>
      <c r="F69" s="4">
        <v>0</v>
      </c>
      <c r="G69" s="4">
        <v>0</v>
      </c>
      <c r="H69" s="1">
        <v>0</v>
      </c>
      <c r="I69" s="4">
        <v>4</v>
      </c>
      <c r="J69" s="4">
        <v>0</v>
      </c>
      <c r="K69" s="4">
        <v>0</v>
      </c>
      <c r="L69" s="4">
        <v>0</v>
      </c>
      <c r="M69" s="4">
        <v>0</v>
      </c>
      <c r="N69" s="1">
        <v>0</v>
      </c>
      <c r="O69" s="4">
        <v>0</v>
      </c>
      <c r="P69" s="4">
        <v>0</v>
      </c>
      <c r="Q69" s="1">
        <v>0</v>
      </c>
      <c r="R69" s="4">
        <v>6</v>
      </c>
      <c r="S69" s="1">
        <v>0</v>
      </c>
      <c r="T69">
        <f t="shared" si="0"/>
        <v>245</v>
      </c>
      <c r="U69">
        <v>3</v>
      </c>
      <c r="V69">
        <f t="shared" si="1"/>
        <v>248</v>
      </c>
    </row>
    <row r="70" spans="1:22">
      <c r="A70" s="11">
        <v>40740</v>
      </c>
      <c r="B70" s="4">
        <v>232</v>
      </c>
      <c r="C70" s="4">
        <v>3</v>
      </c>
      <c r="D70" s="4">
        <v>0</v>
      </c>
      <c r="E70" s="4">
        <v>0</v>
      </c>
      <c r="F70" s="4">
        <v>0</v>
      </c>
      <c r="G70" s="4">
        <v>0</v>
      </c>
      <c r="H70" s="1">
        <v>0</v>
      </c>
      <c r="I70" s="4">
        <v>4</v>
      </c>
      <c r="J70" s="4">
        <v>0</v>
      </c>
      <c r="K70" s="4">
        <v>0</v>
      </c>
      <c r="L70" s="4">
        <v>0</v>
      </c>
      <c r="M70" s="4">
        <v>0</v>
      </c>
      <c r="N70" s="1">
        <v>0</v>
      </c>
      <c r="O70" s="4">
        <v>0</v>
      </c>
      <c r="P70" s="4">
        <v>0</v>
      </c>
      <c r="Q70" s="1">
        <v>0</v>
      </c>
      <c r="R70" s="4">
        <v>6</v>
      </c>
      <c r="S70" s="1">
        <v>0</v>
      </c>
      <c r="T70">
        <f t="shared" si="0"/>
        <v>245</v>
      </c>
      <c r="U70">
        <v>3</v>
      </c>
      <c r="V70">
        <f t="shared" si="1"/>
        <v>248</v>
      </c>
    </row>
    <row r="71" spans="1:22">
      <c r="A71" s="11">
        <v>40741</v>
      </c>
      <c r="B71" s="4">
        <v>232</v>
      </c>
      <c r="C71" s="4">
        <v>3</v>
      </c>
      <c r="D71" s="4">
        <v>0</v>
      </c>
      <c r="E71" s="4">
        <v>0</v>
      </c>
      <c r="F71" s="4">
        <v>0</v>
      </c>
      <c r="G71" s="4">
        <v>0</v>
      </c>
      <c r="H71" s="1">
        <v>0</v>
      </c>
      <c r="I71" s="4">
        <v>4</v>
      </c>
      <c r="J71" s="4">
        <v>0</v>
      </c>
      <c r="K71" s="4">
        <v>0</v>
      </c>
      <c r="L71" s="4">
        <v>0</v>
      </c>
      <c r="M71" s="4">
        <v>0</v>
      </c>
      <c r="N71" s="1">
        <v>0</v>
      </c>
      <c r="O71" s="4">
        <v>0</v>
      </c>
      <c r="P71" s="4">
        <v>0</v>
      </c>
      <c r="Q71" s="1">
        <v>0</v>
      </c>
      <c r="R71" s="4">
        <v>6</v>
      </c>
      <c r="S71" s="1">
        <v>0</v>
      </c>
      <c r="T71">
        <f t="shared" si="0"/>
        <v>245</v>
      </c>
      <c r="U71">
        <v>3</v>
      </c>
      <c r="V71">
        <f t="shared" si="1"/>
        <v>248</v>
      </c>
    </row>
    <row r="72" spans="1:22">
      <c r="A72" s="11">
        <v>40742</v>
      </c>
      <c r="B72" s="4">
        <v>63.5</v>
      </c>
      <c r="C72" s="4">
        <v>0.5</v>
      </c>
      <c r="D72" s="4">
        <v>0</v>
      </c>
      <c r="E72" s="4">
        <v>0.5</v>
      </c>
      <c r="F72" s="4">
        <v>0</v>
      </c>
      <c r="G72" s="4">
        <v>0.5</v>
      </c>
      <c r="H72" s="4">
        <v>0</v>
      </c>
      <c r="I72" s="4">
        <v>6.5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0.5</v>
      </c>
      <c r="P72" s="4">
        <v>0</v>
      </c>
      <c r="Q72" s="4">
        <v>0</v>
      </c>
      <c r="R72" s="4">
        <v>2</v>
      </c>
      <c r="S72" s="4">
        <v>0</v>
      </c>
      <c r="T72">
        <f t="shared" si="0"/>
        <v>74</v>
      </c>
      <c r="U72">
        <v>2</v>
      </c>
      <c r="V72">
        <f t="shared" si="1"/>
        <v>76</v>
      </c>
    </row>
    <row r="73" spans="1:22">
      <c r="A73" s="11">
        <v>40743</v>
      </c>
      <c r="B73" s="4">
        <v>63.5</v>
      </c>
      <c r="C73" s="4">
        <v>0.5</v>
      </c>
      <c r="D73" s="4">
        <v>0</v>
      </c>
      <c r="E73" s="4">
        <v>0.5</v>
      </c>
      <c r="F73" s="4">
        <v>0</v>
      </c>
      <c r="G73" s="4">
        <v>0.5</v>
      </c>
      <c r="H73" s="4">
        <v>0</v>
      </c>
      <c r="I73" s="4">
        <v>6.5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0.5</v>
      </c>
      <c r="P73" s="4">
        <v>0</v>
      </c>
      <c r="Q73" s="4">
        <v>0</v>
      </c>
      <c r="R73" s="4">
        <v>2</v>
      </c>
      <c r="S73" s="4">
        <v>0</v>
      </c>
      <c r="T73">
        <f t="shared" ref="T73:T136" si="2">SUM(B73:S73)</f>
        <v>74</v>
      </c>
      <c r="U73">
        <v>2</v>
      </c>
      <c r="V73">
        <f t="shared" ref="V73:V136" si="3">T73+U73</f>
        <v>76</v>
      </c>
    </row>
    <row r="74" spans="1:22">
      <c r="A74" s="11">
        <v>40744</v>
      </c>
      <c r="B74" s="4">
        <v>16.5</v>
      </c>
      <c r="C74" s="4">
        <v>1</v>
      </c>
      <c r="D74" s="4">
        <v>0</v>
      </c>
      <c r="E74" s="4">
        <v>0</v>
      </c>
      <c r="F74" s="4">
        <v>0.5</v>
      </c>
      <c r="G74" s="4">
        <v>0</v>
      </c>
      <c r="H74" s="4">
        <v>0</v>
      </c>
      <c r="I74" s="4">
        <v>2</v>
      </c>
      <c r="J74" s="4">
        <v>0</v>
      </c>
      <c r="K74" s="4">
        <v>0</v>
      </c>
      <c r="L74" s="4">
        <v>0.5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>
        <f t="shared" si="2"/>
        <v>20.5</v>
      </c>
      <c r="U74">
        <v>13</v>
      </c>
      <c r="V74">
        <f t="shared" si="3"/>
        <v>33.5</v>
      </c>
    </row>
    <row r="75" spans="1:22">
      <c r="A75" s="11">
        <v>40745</v>
      </c>
      <c r="B75" s="4">
        <v>16.5</v>
      </c>
      <c r="C75" s="4">
        <v>1</v>
      </c>
      <c r="D75" s="4">
        <v>0</v>
      </c>
      <c r="E75" s="4">
        <v>0</v>
      </c>
      <c r="F75" s="4">
        <v>0.5</v>
      </c>
      <c r="G75" s="4">
        <v>0</v>
      </c>
      <c r="H75" s="4">
        <v>0</v>
      </c>
      <c r="I75" s="4">
        <v>2</v>
      </c>
      <c r="J75" s="4">
        <v>0</v>
      </c>
      <c r="K75" s="4">
        <v>0</v>
      </c>
      <c r="L75" s="4">
        <v>0.5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>
        <f t="shared" si="2"/>
        <v>20.5</v>
      </c>
      <c r="U75">
        <v>13</v>
      </c>
      <c r="V75">
        <f t="shared" si="3"/>
        <v>33.5</v>
      </c>
    </row>
    <row r="76" spans="1:22">
      <c r="A76" s="11">
        <v>40746</v>
      </c>
      <c r="B76" s="4">
        <v>18.329999999999998</v>
      </c>
      <c r="C76" s="4">
        <v>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2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0</v>
      </c>
      <c r="T76">
        <f t="shared" si="2"/>
        <v>24.33</v>
      </c>
      <c r="U76">
        <v>7.33</v>
      </c>
      <c r="V76">
        <f t="shared" si="3"/>
        <v>31.659999999999997</v>
      </c>
    </row>
    <row r="77" spans="1:22">
      <c r="A77" s="11">
        <v>40747</v>
      </c>
      <c r="B77" s="4">
        <v>18.329999999999998</v>
      </c>
      <c r="C77" s="4">
        <v>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2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1</v>
      </c>
      <c r="S77" s="4">
        <v>0</v>
      </c>
      <c r="T77">
        <f t="shared" si="2"/>
        <v>24.33</v>
      </c>
      <c r="U77">
        <v>7.33</v>
      </c>
      <c r="V77">
        <f t="shared" si="3"/>
        <v>31.659999999999997</v>
      </c>
    </row>
    <row r="78" spans="1:22">
      <c r="A78" s="11">
        <v>40748</v>
      </c>
      <c r="B78" s="4">
        <v>18.329999999999998</v>
      </c>
      <c r="C78" s="4">
        <v>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2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1</v>
      </c>
      <c r="S78" s="4">
        <v>0</v>
      </c>
      <c r="T78">
        <f t="shared" si="2"/>
        <v>24.33</v>
      </c>
      <c r="U78">
        <v>7.33</v>
      </c>
      <c r="V78">
        <f t="shared" si="3"/>
        <v>31.659999999999997</v>
      </c>
    </row>
    <row r="79" spans="1:22">
      <c r="A79" s="11">
        <v>40749</v>
      </c>
      <c r="B79" s="4">
        <v>25.5</v>
      </c>
      <c r="C79" s="4">
        <v>0.5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0.5</v>
      </c>
      <c r="M79" s="4">
        <v>0</v>
      </c>
      <c r="N79" s="4">
        <v>0</v>
      </c>
      <c r="O79" s="4">
        <v>0.5</v>
      </c>
      <c r="P79" s="4">
        <v>0</v>
      </c>
      <c r="Q79" s="4">
        <v>0</v>
      </c>
      <c r="R79" s="4">
        <v>0</v>
      </c>
      <c r="S79" s="4">
        <v>0</v>
      </c>
      <c r="T79">
        <f t="shared" si="2"/>
        <v>27</v>
      </c>
      <c r="U79">
        <v>16.5</v>
      </c>
      <c r="V79">
        <f t="shared" si="3"/>
        <v>43.5</v>
      </c>
    </row>
    <row r="80" spans="1:22">
      <c r="A80" s="11">
        <v>40750</v>
      </c>
      <c r="B80" s="4">
        <v>25.5</v>
      </c>
      <c r="C80" s="4">
        <v>0.5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0.5</v>
      </c>
      <c r="M80" s="4">
        <v>0</v>
      </c>
      <c r="N80" s="4">
        <v>0</v>
      </c>
      <c r="O80" s="4">
        <v>0.5</v>
      </c>
      <c r="P80" s="4">
        <v>0</v>
      </c>
      <c r="Q80" s="4">
        <v>0</v>
      </c>
      <c r="R80" s="4">
        <v>0</v>
      </c>
      <c r="S80" s="4">
        <v>0</v>
      </c>
      <c r="T80">
        <f t="shared" ref="T80" si="4">SUM(B80:S80)</f>
        <v>27</v>
      </c>
      <c r="U80">
        <v>16.5</v>
      </c>
      <c r="V80">
        <f t="shared" si="3"/>
        <v>43.5</v>
      </c>
    </row>
    <row r="81" spans="1:22">
      <c r="A81" s="11">
        <v>40751</v>
      </c>
      <c r="B81" s="4">
        <v>41</v>
      </c>
      <c r="C81" s="4">
        <v>20.5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6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1.5</v>
      </c>
      <c r="S81" s="4">
        <v>0</v>
      </c>
      <c r="T81">
        <f t="shared" si="2"/>
        <v>69</v>
      </c>
      <c r="U81">
        <v>27.5</v>
      </c>
      <c r="V81">
        <f t="shared" si="3"/>
        <v>96.5</v>
      </c>
    </row>
    <row r="82" spans="1:22">
      <c r="A82" s="11">
        <v>40752</v>
      </c>
      <c r="B82" s="4">
        <v>41</v>
      </c>
      <c r="C82" s="4">
        <v>20.5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6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1.5</v>
      </c>
      <c r="S82" s="4">
        <v>0</v>
      </c>
      <c r="T82">
        <f t="shared" si="2"/>
        <v>69</v>
      </c>
      <c r="U82">
        <v>27.5</v>
      </c>
      <c r="V82">
        <f t="shared" si="3"/>
        <v>96.5</v>
      </c>
    </row>
    <row r="83" spans="1:22">
      <c r="A83" s="11">
        <v>40753</v>
      </c>
      <c r="B83" s="4">
        <v>32</v>
      </c>
      <c r="C83" s="4">
        <v>1.6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1.4</v>
      </c>
      <c r="J83" s="4">
        <v>0</v>
      </c>
      <c r="K83" s="4">
        <v>0</v>
      </c>
      <c r="L83" s="4">
        <v>0.6</v>
      </c>
      <c r="M83" s="4">
        <v>0.8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>
        <f t="shared" si="2"/>
        <v>36.4</v>
      </c>
      <c r="U83">
        <v>7.8</v>
      </c>
      <c r="V83">
        <f t="shared" si="3"/>
        <v>44.199999999999996</v>
      </c>
    </row>
    <row r="84" spans="1:22">
      <c r="A84" s="11">
        <v>40754</v>
      </c>
      <c r="B84" s="4">
        <v>32</v>
      </c>
      <c r="C84" s="4">
        <v>1.6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1.4</v>
      </c>
      <c r="J84" s="4">
        <v>0</v>
      </c>
      <c r="K84" s="4">
        <v>0</v>
      </c>
      <c r="L84" s="4">
        <v>0.6</v>
      </c>
      <c r="M84" s="4">
        <v>0.8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>
        <f t="shared" si="2"/>
        <v>36.4</v>
      </c>
      <c r="U84">
        <v>7.8</v>
      </c>
      <c r="V84">
        <f t="shared" si="3"/>
        <v>44.199999999999996</v>
      </c>
    </row>
    <row r="85" spans="1:22">
      <c r="A85" s="11">
        <v>40755</v>
      </c>
      <c r="B85" s="4">
        <v>32</v>
      </c>
      <c r="C85" s="4">
        <v>1.6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1.4</v>
      </c>
      <c r="J85" s="4">
        <v>0</v>
      </c>
      <c r="K85" s="4">
        <v>0</v>
      </c>
      <c r="L85" s="4">
        <v>0.6</v>
      </c>
      <c r="M85" s="4">
        <v>0.8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>
        <f t="shared" si="2"/>
        <v>36.4</v>
      </c>
      <c r="U85">
        <v>7.8</v>
      </c>
      <c r="V85">
        <f t="shared" si="3"/>
        <v>44.199999999999996</v>
      </c>
    </row>
    <row r="86" spans="1:22">
      <c r="A86" s="11">
        <v>40756</v>
      </c>
      <c r="B86" s="4">
        <v>32</v>
      </c>
      <c r="C86" s="4">
        <v>1.6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1.4</v>
      </c>
      <c r="J86" s="4">
        <v>0</v>
      </c>
      <c r="K86" s="4">
        <v>0</v>
      </c>
      <c r="L86" s="4">
        <v>0.6</v>
      </c>
      <c r="M86" s="4">
        <v>0.8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>
        <f t="shared" si="2"/>
        <v>36.4</v>
      </c>
      <c r="U86">
        <v>7.8</v>
      </c>
      <c r="V86">
        <f t="shared" si="3"/>
        <v>44.199999999999996</v>
      </c>
    </row>
    <row r="87" spans="1:22">
      <c r="A87" s="11">
        <v>40757</v>
      </c>
      <c r="B87" s="4">
        <v>32</v>
      </c>
      <c r="C87" s="4">
        <v>1.6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1.4</v>
      </c>
      <c r="J87" s="4">
        <v>0</v>
      </c>
      <c r="K87" s="4">
        <v>0</v>
      </c>
      <c r="L87" s="4">
        <v>0.6</v>
      </c>
      <c r="M87" s="4">
        <v>0.8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>
        <f t="shared" si="2"/>
        <v>36.4</v>
      </c>
      <c r="U87">
        <v>7.8</v>
      </c>
      <c r="V87">
        <f t="shared" si="3"/>
        <v>44.199999999999996</v>
      </c>
    </row>
    <row r="88" spans="1:22">
      <c r="A88" s="11">
        <v>40758</v>
      </c>
      <c r="B88" s="4">
        <v>5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1">
        <v>0</v>
      </c>
      <c r="I88" s="4">
        <v>1</v>
      </c>
      <c r="J88" s="4">
        <v>0</v>
      </c>
      <c r="K88" s="4">
        <v>0</v>
      </c>
      <c r="L88" s="4">
        <v>0</v>
      </c>
      <c r="M88" s="4">
        <v>0</v>
      </c>
      <c r="N88" s="1">
        <v>0</v>
      </c>
      <c r="O88" s="4">
        <v>0</v>
      </c>
      <c r="P88" s="4">
        <v>0</v>
      </c>
      <c r="Q88" s="1">
        <v>0</v>
      </c>
      <c r="R88" s="4">
        <v>0</v>
      </c>
      <c r="S88" s="1">
        <v>0</v>
      </c>
      <c r="T88">
        <f t="shared" si="2"/>
        <v>7</v>
      </c>
      <c r="U88">
        <v>0</v>
      </c>
      <c r="V88">
        <f t="shared" si="3"/>
        <v>7</v>
      </c>
    </row>
    <row r="89" spans="1:22">
      <c r="A89" s="11">
        <v>40759</v>
      </c>
      <c r="B89" s="4">
        <v>4.75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1">
        <v>0</v>
      </c>
      <c r="I89" s="4">
        <v>1.5</v>
      </c>
      <c r="J89" s="4">
        <v>0</v>
      </c>
      <c r="K89" s="4">
        <v>0</v>
      </c>
      <c r="L89" s="4">
        <v>0</v>
      </c>
      <c r="M89" s="4">
        <v>0</v>
      </c>
      <c r="N89" s="1">
        <v>0</v>
      </c>
      <c r="O89" s="4">
        <v>0</v>
      </c>
      <c r="P89" s="4">
        <v>0</v>
      </c>
      <c r="Q89" s="1">
        <v>0</v>
      </c>
      <c r="R89" s="4">
        <v>0</v>
      </c>
      <c r="S89" s="1">
        <v>0</v>
      </c>
      <c r="T89">
        <f t="shared" si="2"/>
        <v>7.25</v>
      </c>
      <c r="U89">
        <v>2</v>
      </c>
      <c r="V89">
        <f t="shared" si="3"/>
        <v>9.25</v>
      </c>
    </row>
    <row r="90" spans="1:22">
      <c r="A90" s="11">
        <v>40760</v>
      </c>
      <c r="B90" s="4">
        <v>4.75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1">
        <v>0</v>
      </c>
      <c r="I90" s="4">
        <v>1.5</v>
      </c>
      <c r="J90" s="4">
        <v>0</v>
      </c>
      <c r="K90" s="4">
        <v>0</v>
      </c>
      <c r="L90" s="4">
        <v>0</v>
      </c>
      <c r="M90" s="4">
        <v>0</v>
      </c>
      <c r="N90" s="1">
        <v>0</v>
      </c>
      <c r="O90" s="4">
        <v>0</v>
      </c>
      <c r="P90" s="4">
        <v>0</v>
      </c>
      <c r="Q90" s="1">
        <v>0</v>
      </c>
      <c r="R90" s="4">
        <v>0</v>
      </c>
      <c r="S90" s="1">
        <v>0</v>
      </c>
      <c r="T90">
        <f t="shared" si="2"/>
        <v>7.25</v>
      </c>
      <c r="U90">
        <v>2</v>
      </c>
      <c r="V90">
        <f t="shared" si="3"/>
        <v>9.25</v>
      </c>
    </row>
    <row r="91" spans="1:22">
      <c r="A91" s="11">
        <v>40761</v>
      </c>
      <c r="B91" s="4">
        <v>4.75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1">
        <v>0</v>
      </c>
      <c r="I91" s="4">
        <v>1.5</v>
      </c>
      <c r="J91" s="4">
        <v>0</v>
      </c>
      <c r="K91" s="4">
        <v>0</v>
      </c>
      <c r="L91" s="4">
        <v>0</v>
      </c>
      <c r="M91" s="4">
        <v>0</v>
      </c>
      <c r="N91" s="1">
        <v>0</v>
      </c>
      <c r="O91" s="4">
        <v>0</v>
      </c>
      <c r="P91" s="4">
        <v>0</v>
      </c>
      <c r="Q91" s="1">
        <v>0</v>
      </c>
      <c r="R91" s="4">
        <v>0</v>
      </c>
      <c r="S91" s="1">
        <v>0</v>
      </c>
      <c r="T91">
        <f t="shared" si="2"/>
        <v>7.25</v>
      </c>
      <c r="U91">
        <v>2</v>
      </c>
      <c r="V91">
        <f t="shared" si="3"/>
        <v>9.25</v>
      </c>
    </row>
    <row r="92" spans="1:22">
      <c r="A92" s="11">
        <v>40762</v>
      </c>
      <c r="B92" s="4">
        <v>4.75</v>
      </c>
      <c r="C92" s="4">
        <v>1</v>
      </c>
      <c r="D92" s="4">
        <v>0</v>
      </c>
      <c r="E92" s="4">
        <v>0</v>
      </c>
      <c r="F92" s="4">
        <v>0</v>
      </c>
      <c r="G92" s="4">
        <v>0</v>
      </c>
      <c r="H92" s="1">
        <v>0</v>
      </c>
      <c r="I92" s="4">
        <v>1.5</v>
      </c>
      <c r="J92" s="4">
        <v>0</v>
      </c>
      <c r="K92" s="4">
        <v>0</v>
      </c>
      <c r="L92" s="4">
        <v>0</v>
      </c>
      <c r="M92" s="4">
        <v>0</v>
      </c>
      <c r="N92" s="1">
        <v>0</v>
      </c>
      <c r="O92" s="4">
        <v>0</v>
      </c>
      <c r="P92" s="4">
        <v>0</v>
      </c>
      <c r="Q92" s="1">
        <v>0</v>
      </c>
      <c r="R92" s="4">
        <v>0</v>
      </c>
      <c r="S92" s="1">
        <v>0</v>
      </c>
      <c r="T92">
        <f t="shared" si="2"/>
        <v>7.25</v>
      </c>
      <c r="U92">
        <v>2</v>
      </c>
      <c r="V92">
        <f t="shared" si="3"/>
        <v>9.25</v>
      </c>
    </row>
    <row r="93" spans="1:22">
      <c r="A93" s="11">
        <v>40763</v>
      </c>
      <c r="B93" s="4">
        <v>9</v>
      </c>
      <c r="C93" s="4">
        <v>0.5</v>
      </c>
      <c r="D93" s="4">
        <v>0</v>
      </c>
      <c r="E93" s="4">
        <v>0</v>
      </c>
      <c r="F93" s="4">
        <v>0</v>
      </c>
      <c r="G93" s="4">
        <v>0</v>
      </c>
      <c r="H93" s="12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12">
        <v>0</v>
      </c>
      <c r="O93" s="4">
        <v>1</v>
      </c>
      <c r="P93" s="4">
        <v>0</v>
      </c>
      <c r="Q93" s="12">
        <v>0</v>
      </c>
      <c r="R93" s="4">
        <v>0</v>
      </c>
      <c r="S93" s="12">
        <v>0</v>
      </c>
      <c r="T93">
        <f t="shared" si="2"/>
        <v>10.5</v>
      </c>
      <c r="U93">
        <v>10</v>
      </c>
      <c r="V93">
        <f t="shared" si="3"/>
        <v>20.5</v>
      </c>
    </row>
    <row r="94" spans="1:22">
      <c r="A94" s="11">
        <v>40764</v>
      </c>
      <c r="B94" s="4">
        <v>9</v>
      </c>
      <c r="C94" s="4">
        <v>0.5</v>
      </c>
      <c r="D94" s="4">
        <v>0</v>
      </c>
      <c r="E94" s="4">
        <v>0</v>
      </c>
      <c r="F94" s="4">
        <v>0</v>
      </c>
      <c r="G94" s="4">
        <v>0</v>
      </c>
      <c r="H94" s="12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12">
        <v>0</v>
      </c>
      <c r="O94" s="4">
        <v>1</v>
      </c>
      <c r="P94" s="4">
        <v>0</v>
      </c>
      <c r="Q94" s="12">
        <v>0</v>
      </c>
      <c r="R94" s="4">
        <v>0</v>
      </c>
      <c r="S94" s="12">
        <v>0</v>
      </c>
      <c r="T94">
        <f t="shared" si="2"/>
        <v>10.5</v>
      </c>
      <c r="U94">
        <v>10</v>
      </c>
      <c r="V94">
        <f t="shared" si="3"/>
        <v>20.5</v>
      </c>
    </row>
    <row r="95" spans="1:22">
      <c r="A95" s="11">
        <v>40765</v>
      </c>
      <c r="B95" s="4" t="s">
        <v>31</v>
      </c>
      <c r="C95" s="4" t="s">
        <v>31</v>
      </c>
      <c r="D95" s="4" t="s">
        <v>31</v>
      </c>
      <c r="E95" s="4" t="s">
        <v>31</v>
      </c>
      <c r="F95" s="4" t="s">
        <v>31</v>
      </c>
      <c r="G95" s="4" t="s">
        <v>31</v>
      </c>
      <c r="H95" s="4" t="s">
        <v>31</v>
      </c>
      <c r="I95" s="4" t="s">
        <v>31</v>
      </c>
      <c r="J95" s="4" t="s">
        <v>31</v>
      </c>
      <c r="K95" s="4" t="s">
        <v>31</v>
      </c>
      <c r="L95" s="4" t="s">
        <v>31</v>
      </c>
      <c r="M95" s="4" t="s">
        <v>31</v>
      </c>
      <c r="N95" s="4" t="s">
        <v>31</v>
      </c>
      <c r="O95" s="4" t="s">
        <v>31</v>
      </c>
      <c r="P95" s="4" t="s">
        <v>31</v>
      </c>
      <c r="Q95" s="4" t="s">
        <v>31</v>
      </c>
      <c r="R95" s="4" t="s">
        <v>31</v>
      </c>
      <c r="S95" s="4" t="s">
        <v>31</v>
      </c>
      <c r="T95">
        <f t="shared" si="2"/>
        <v>0</v>
      </c>
      <c r="U95">
        <v>0</v>
      </c>
      <c r="V95">
        <f t="shared" si="3"/>
        <v>0</v>
      </c>
    </row>
    <row r="96" spans="1:22">
      <c r="A96" s="11">
        <v>40766</v>
      </c>
      <c r="B96" s="4" t="s">
        <v>31</v>
      </c>
      <c r="C96" s="4" t="s">
        <v>31</v>
      </c>
      <c r="D96" s="4" t="s">
        <v>31</v>
      </c>
      <c r="E96" s="4" t="s">
        <v>31</v>
      </c>
      <c r="F96" s="4" t="s">
        <v>31</v>
      </c>
      <c r="G96" s="4" t="s">
        <v>31</v>
      </c>
      <c r="H96" s="4" t="s">
        <v>31</v>
      </c>
      <c r="I96" s="4" t="s">
        <v>31</v>
      </c>
      <c r="J96" s="4" t="s">
        <v>31</v>
      </c>
      <c r="K96" s="4" t="s">
        <v>31</v>
      </c>
      <c r="L96" s="4" t="s">
        <v>31</v>
      </c>
      <c r="M96" s="4" t="s">
        <v>31</v>
      </c>
      <c r="N96" s="4" t="s">
        <v>31</v>
      </c>
      <c r="O96" s="4" t="s">
        <v>31</v>
      </c>
      <c r="P96" s="4" t="s">
        <v>31</v>
      </c>
      <c r="Q96" s="4" t="s">
        <v>31</v>
      </c>
      <c r="R96" s="4" t="s">
        <v>31</v>
      </c>
      <c r="S96" s="4" t="s">
        <v>31</v>
      </c>
      <c r="T96">
        <f t="shared" si="2"/>
        <v>0</v>
      </c>
      <c r="U96">
        <v>0</v>
      </c>
      <c r="V96">
        <f t="shared" si="3"/>
        <v>0</v>
      </c>
    </row>
    <row r="97" spans="1:22">
      <c r="A97" s="11">
        <v>40767</v>
      </c>
      <c r="B97" s="4">
        <v>0.33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0.33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>
        <f t="shared" si="2"/>
        <v>0.66</v>
      </c>
      <c r="U97">
        <v>0.33</v>
      </c>
      <c r="V97">
        <f t="shared" si="3"/>
        <v>0.99</v>
      </c>
    </row>
    <row r="98" spans="1:22">
      <c r="A98" s="11">
        <v>40768</v>
      </c>
      <c r="B98" s="4">
        <v>0.33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0.33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>
        <f t="shared" si="2"/>
        <v>0.66</v>
      </c>
      <c r="U98">
        <v>0.33</v>
      </c>
      <c r="V98">
        <f t="shared" si="3"/>
        <v>0.99</v>
      </c>
    </row>
    <row r="99" spans="1:22">
      <c r="A99" s="11">
        <v>40769</v>
      </c>
      <c r="B99" s="4">
        <v>0.33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0.33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>
        <f t="shared" si="2"/>
        <v>0.66</v>
      </c>
      <c r="U99">
        <v>0.33</v>
      </c>
      <c r="V99">
        <f t="shared" si="3"/>
        <v>0.99</v>
      </c>
    </row>
    <row r="100" spans="1:22">
      <c r="A100" s="11">
        <v>40770</v>
      </c>
      <c r="B100" s="4" t="s">
        <v>31</v>
      </c>
      <c r="C100" s="4" t="s">
        <v>31</v>
      </c>
      <c r="D100" s="4" t="s">
        <v>31</v>
      </c>
      <c r="E100" s="4" t="s">
        <v>31</v>
      </c>
      <c r="F100" s="4" t="s">
        <v>31</v>
      </c>
      <c r="G100" s="4" t="s">
        <v>31</v>
      </c>
      <c r="H100" s="4" t="s">
        <v>31</v>
      </c>
      <c r="I100" s="4" t="s">
        <v>31</v>
      </c>
      <c r="J100" s="4" t="s">
        <v>31</v>
      </c>
      <c r="K100" s="4" t="s">
        <v>31</v>
      </c>
      <c r="L100" s="4" t="s">
        <v>31</v>
      </c>
      <c r="M100" s="4" t="s">
        <v>31</v>
      </c>
      <c r="N100" s="4" t="s">
        <v>31</v>
      </c>
      <c r="O100" s="4" t="s">
        <v>31</v>
      </c>
      <c r="P100" s="4" t="s">
        <v>31</v>
      </c>
      <c r="Q100" s="4" t="s">
        <v>31</v>
      </c>
      <c r="R100" s="4" t="s">
        <v>31</v>
      </c>
      <c r="S100" s="4" t="s">
        <v>31</v>
      </c>
      <c r="T100">
        <f t="shared" si="2"/>
        <v>0</v>
      </c>
      <c r="U100">
        <v>0</v>
      </c>
      <c r="V100">
        <f t="shared" si="3"/>
        <v>0</v>
      </c>
    </row>
    <row r="101" spans="1:22">
      <c r="A101" s="11">
        <v>40771</v>
      </c>
      <c r="B101" s="4" t="s">
        <v>31</v>
      </c>
      <c r="C101" s="4" t="s">
        <v>31</v>
      </c>
      <c r="D101" s="4" t="s">
        <v>31</v>
      </c>
      <c r="E101" s="4" t="s">
        <v>31</v>
      </c>
      <c r="F101" s="4" t="s">
        <v>31</v>
      </c>
      <c r="G101" s="4" t="s">
        <v>31</v>
      </c>
      <c r="H101" s="4" t="s">
        <v>31</v>
      </c>
      <c r="I101" s="4" t="s">
        <v>31</v>
      </c>
      <c r="J101" s="4" t="s">
        <v>31</v>
      </c>
      <c r="K101" s="4" t="s">
        <v>31</v>
      </c>
      <c r="L101" s="4" t="s">
        <v>31</v>
      </c>
      <c r="M101" s="4" t="s">
        <v>31</v>
      </c>
      <c r="N101" s="4" t="s">
        <v>31</v>
      </c>
      <c r="O101" s="4" t="s">
        <v>31</v>
      </c>
      <c r="P101" s="4" t="s">
        <v>31</v>
      </c>
      <c r="Q101" s="4" t="s">
        <v>31</v>
      </c>
      <c r="R101" s="4" t="s">
        <v>31</v>
      </c>
      <c r="S101" s="4" t="s">
        <v>31</v>
      </c>
      <c r="T101">
        <f t="shared" si="2"/>
        <v>0</v>
      </c>
      <c r="U101">
        <v>0</v>
      </c>
      <c r="V101">
        <f t="shared" si="3"/>
        <v>0</v>
      </c>
    </row>
    <row r="102" spans="1:22">
      <c r="A102" s="11">
        <v>40772</v>
      </c>
      <c r="B102" s="4">
        <v>3.5</v>
      </c>
      <c r="C102" s="4">
        <v>0</v>
      </c>
      <c r="D102" s="4">
        <v>0</v>
      </c>
      <c r="E102" s="4">
        <v>0.5</v>
      </c>
      <c r="F102" s="4">
        <v>0</v>
      </c>
      <c r="G102" s="4">
        <v>0</v>
      </c>
      <c r="H102" s="4">
        <v>0</v>
      </c>
      <c r="I102" s="4">
        <v>0.5</v>
      </c>
      <c r="J102" s="4">
        <v>0</v>
      </c>
      <c r="K102" s="4">
        <v>0</v>
      </c>
      <c r="L102" s="4">
        <v>0</v>
      </c>
      <c r="M102" s="4">
        <v>0.5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>
        <f t="shared" si="2"/>
        <v>5</v>
      </c>
      <c r="U102">
        <v>0.5</v>
      </c>
      <c r="V102">
        <f t="shared" si="3"/>
        <v>5.5</v>
      </c>
    </row>
    <row r="103" spans="1:22">
      <c r="A103" s="11">
        <v>40773</v>
      </c>
      <c r="B103" s="4">
        <v>3.5</v>
      </c>
      <c r="C103" s="4">
        <v>0</v>
      </c>
      <c r="D103" s="4">
        <v>0</v>
      </c>
      <c r="E103" s="4">
        <v>0.5</v>
      </c>
      <c r="F103" s="4">
        <v>0</v>
      </c>
      <c r="G103" s="4">
        <v>0</v>
      </c>
      <c r="H103" s="4">
        <v>0</v>
      </c>
      <c r="I103" s="4">
        <v>0.5</v>
      </c>
      <c r="J103" s="4">
        <v>0</v>
      </c>
      <c r="K103" s="4">
        <v>0</v>
      </c>
      <c r="L103" s="4">
        <v>0</v>
      </c>
      <c r="M103" s="4">
        <v>0.5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>
        <f t="shared" si="2"/>
        <v>5</v>
      </c>
      <c r="U103">
        <v>0.5</v>
      </c>
      <c r="V103">
        <f t="shared" si="3"/>
        <v>5.5</v>
      </c>
    </row>
    <row r="104" spans="1:22">
      <c r="A104" s="11">
        <v>40774</v>
      </c>
      <c r="B104" s="4">
        <v>4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>
        <f t="shared" si="2"/>
        <v>4</v>
      </c>
      <c r="U104">
        <v>0.33</v>
      </c>
      <c r="V104">
        <f t="shared" si="3"/>
        <v>4.33</v>
      </c>
    </row>
    <row r="105" spans="1:22">
      <c r="A105" s="11">
        <v>40775</v>
      </c>
      <c r="B105" s="4">
        <v>4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>
        <f t="shared" si="2"/>
        <v>4</v>
      </c>
      <c r="U105">
        <v>0.33</v>
      </c>
      <c r="V105">
        <f t="shared" si="3"/>
        <v>4.33</v>
      </c>
    </row>
    <row r="106" spans="1:22">
      <c r="A106" s="11">
        <v>40776</v>
      </c>
      <c r="B106" s="4">
        <v>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>
        <f t="shared" si="2"/>
        <v>4</v>
      </c>
      <c r="U106">
        <v>0.33</v>
      </c>
      <c r="V106">
        <f t="shared" si="3"/>
        <v>4.33</v>
      </c>
    </row>
    <row r="107" spans="1:22">
      <c r="A107" s="11">
        <v>40777</v>
      </c>
      <c r="B107" s="4">
        <v>8.5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1">
        <v>0</v>
      </c>
      <c r="I107" s="4">
        <v>2</v>
      </c>
      <c r="J107" s="4">
        <v>0</v>
      </c>
      <c r="K107" s="4">
        <v>0</v>
      </c>
      <c r="L107" s="4">
        <v>0</v>
      </c>
      <c r="M107" s="4">
        <v>0</v>
      </c>
      <c r="N107" s="1">
        <v>0</v>
      </c>
      <c r="O107" s="4">
        <v>0.5</v>
      </c>
      <c r="P107" s="4">
        <v>0</v>
      </c>
      <c r="Q107" s="1">
        <v>0</v>
      </c>
      <c r="R107" s="4">
        <v>0</v>
      </c>
      <c r="S107" s="1">
        <v>0</v>
      </c>
      <c r="T107">
        <f t="shared" si="2"/>
        <v>11</v>
      </c>
      <c r="U107">
        <v>0</v>
      </c>
      <c r="V107">
        <f t="shared" si="3"/>
        <v>11</v>
      </c>
    </row>
    <row r="108" spans="1:22">
      <c r="A108" s="11">
        <v>40778</v>
      </c>
      <c r="B108" s="4">
        <v>8.5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1">
        <v>0</v>
      </c>
      <c r="I108" s="4">
        <v>2</v>
      </c>
      <c r="J108" s="4">
        <v>0</v>
      </c>
      <c r="K108" s="4">
        <v>0</v>
      </c>
      <c r="L108" s="4">
        <v>0</v>
      </c>
      <c r="M108" s="4">
        <v>0</v>
      </c>
      <c r="N108" s="1">
        <v>0</v>
      </c>
      <c r="O108" s="4">
        <v>0.5</v>
      </c>
      <c r="P108" s="4">
        <v>0</v>
      </c>
      <c r="Q108" s="1">
        <v>0</v>
      </c>
      <c r="R108" s="4">
        <v>0</v>
      </c>
      <c r="S108" s="1">
        <v>0</v>
      </c>
      <c r="T108">
        <f t="shared" si="2"/>
        <v>11</v>
      </c>
      <c r="U108">
        <v>0</v>
      </c>
      <c r="V108">
        <f t="shared" si="3"/>
        <v>11</v>
      </c>
    </row>
    <row r="109" spans="1:22">
      <c r="A109" s="11">
        <v>40779</v>
      </c>
      <c r="B109" s="4">
        <v>3.5</v>
      </c>
      <c r="C109" s="4">
        <v>0.5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0.5</v>
      </c>
      <c r="N109" s="4">
        <v>0</v>
      </c>
      <c r="O109" s="4">
        <v>1</v>
      </c>
      <c r="P109" s="4">
        <v>0</v>
      </c>
      <c r="Q109" s="4">
        <v>0</v>
      </c>
      <c r="R109" s="4">
        <v>0</v>
      </c>
      <c r="S109" s="4">
        <v>0</v>
      </c>
      <c r="T109">
        <f t="shared" si="2"/>
        <v>5.5</v>
      </c>
      <c r="U109">
        <v>1</v>
      </c>
      <c r="V109">
        <f t="shared" si="3"/>
        <v>6.5</v>
      </c>
    </row>
    <row r="110" spans="1:22">
      <c r="A110" s="11">
        <v>40780</v>
      </c>
      <c r="B110" s="4">
        <v>3.5</v>
      </c>
      <c r="C110" s="4">
        <v>0.5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0.5</v>
      </c>
      <c r="N110" s="4">
        <v>0</v>
      </c>
      <c r="O110" s="4">
        <v>1</v>
      </c>
      <c r="P110" s="4">
        <v>0</v>
      </c>
      <c r="Q110" s="4">
        <v>0</v>
      </c>
      <c r="R110" s="4">
        <v>0</v>
      </c>
      <c r="S110" s="4">
        <v>0</v>
      </c>
      <c r="T110">
        <f t="shared" si="2"/>
        <v>5.5</v>
      </c>
      <c r="U110">
        <v>1</v>
      </c>
      <c r="V110">
        <f t="shared" si="3"/>
        <v>6.5</v>
      </c>
    </row>
    <row r="111" spans="1:22">
      <c r="A111" s="11">
        <v>40781</v>
      </c>
      <c r="B111" s="4">
        <v>15</v>
      </c>
      <c r="C111" s="4">
        <v>0.33</v>
      </c>
      <c r="D111" s="4">
        <v>0</v>
      </c>
      <c r="E111" s="4">
        <v>0</v>
      </c>
      <c r="F111" s="4">
        <v>0</v>
      </c>
      <c r="G111" s="4">
        <v>0</v>
      </c>
      <c r="H111" s="1">
        <v>0</v>
      </c>
      <c r="I111" s="4">
        <v>0</v>
      </c>
      <c r="J111" s="4">
        <v>0.33</v>
      </c>
      <c r="K111" s="4">
        <v>0</v>
      </c>
      <c r="L111" s="4">
        <v>0</v>
      </c>
      <c r="M111" s="4">
        <v>0</v>
      </c>
      <c r="N111" s="12">
        <v>0</v>
      </c>
      <c r="O111" s="4">
        <v>2.66</v>
      </c>
      <c r="P111" s="4">
        <v>0</v>
      </c>
      <c r="Q111" s="12">
        <v>0</v>
      </c>
      <c r="R111" s="4">
        <v>0</v>
      </c>
      <c r="S111" s="12">
        <v>0</v>
      </c>
      <c r="T111">
        <f t="shared" si="2"/>
        <v>18.32</v>
      </c>
      <c r="U111">
        <v>1</v>
      </c>
      <c r="V111">
        <f t="shared" si="3"/>
        <v>19.32</v>
      </c>
    </row>
    <row r="112" spans="1:22">
      <c r="A112" s="11">
        <v>40782</v>
      </c>
      <c r="B112" s="4">
        <v>15</v>
      </c>
      <c r="C112" s="4">
        <v>0.33</v>
      </c>
      <c r="D112" s="4">
        <v>0</v>
      </c>
      <c r="E112" s="4">
        <v>0</v>
      </c>
      <c r="F112" s="4">
        <v>0</v>
      </c>
      <c r="G112" s="4">
        <v>0</v>
      </c>
      <c r="H112" s="1">
        <v>0</v>
      </c>
      <c r="I112" s="4">
        <v>0</v>
      </c>
      <c r="J112" s="4">
        <v>0.33</v>
      </c>
      <c r="K112" s="4">
        <v>0</v>
      </c>
      <c r="L112" s="4">
        <v>0</v>
      </c>
      <c r="M112" s="4">
        <v>0</v>
      </c>
      <c r="N112" s="12">
        <v>0</v>
      </c>
      <c r="O112" s="4">
        <v>2.66</v>
      </c>
      <c r="P112" s="4">
        <v>0</v>
      </c>
      <c r="Q112" s="12">
        <v>0</v>
      </c>
      <c r="R112" s="4">
        <v>0</v>
      </c>
      <c r="S112" s="12">
        <v>0</v>
      </c>
      <c r="T112">
        <f t="shared" si="2"/>
        <v>18.32</v>
      </c>
      <c r="U112">
        <v>1</v>
      </c>
      <c r="V112">
        <f t="shared" si="3"/>
        <v>19.32</v>
      </c>
    </row>
    <row r="113" spans="1:22">
      <c r="A113" s="11">
        <v>40783</v>
      </c>
      <c r="B113" s="4">
        <v>15</v>
      </c>
      <c r="C113" s="4">
        <v>0.33</v>
      </c>
      <c r="D113" s="4">
        <v>0</v>
      </c>
      <c r="E113" s="4">
        <v>0</v>
      </c>
      <c r="F113" s="4">
        <v>0</v>
      </c>
      <c r="G113" s="4">
        <v>0</v>
      </c>
      <c r="H113" s="1">
        <v>0</v>
      </c>
      <c r="I113" s="4">
        <v>0</v>
      </c>
      <c r="J113" s="4">
        <v>0.33</v>
      </c>
      <c r="K113" s="4">
        <v>0</v>
      </c>
      <c r="L113" s="4">
        <v>0</v>
      </c>
      <c r="M113" s="4">
        <v>0</v>
      </c>
      <c r="N113" s="12">
        <v>0</v>
      </c>
      <c r="O113" s="4">
        <v>2.66</v>
      </c>
      <c r="P113" s="4">
        <v>0</v>
      </c>
      <c r="Q113" s="12">
        <v>0</v>
      </c>
      <c r="R113" s="4">
        <v>0</v>
      </c>
      <c r="S113" s="12">
        <v>0</v>
      </c>
      <c r="T113">
        <f t="shared" si="2"/>
        <v>18.32</v>
      </c>
      <c r="U113">
        <v>1</v>
      </c>
      <c r="V113">
        <f t="shared" si="3"/>
        <v>19.32</v>
      </c>
    </row>
    <row r="114" spans="1:22">
      <c r="A114" s="11">
        <v>40784</v>
      </c>
      <c r="B114" s="3">
        <v>0.5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0.5</v>
      </c>
      <c r="P114" s="3">
        <v>0</v>
      </c>
      <c r="Q114" s="3">
        <v>0</v>
      </c>
      <c r="R114" s="3">
        <v>0</v>
      </c>
      <c r="S114" s="3">
        <v>0</v>
      </c>
      <c r="T114">
        <f t="shared" si="2"/>
        <v>1</v>
      </c>
      <c r="U114">
        <v>0</v>
      </c>
      <c r="V114">
        <f t="shared" si="3"/>
        <v>1</v>
      </c>
    </row>
    <row r="115" spans="1:22">
      <c r="A115" s="11">
        <v>40785</v>
      </c>
      <c r="B115" s="3">
        <v>0.5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0.5</v>
      </c>
      <c r="P115" s="3">
        <v>0</v>
      </c>
      <c r="Q115" s="3">
        <v>0</v>
      </c>
      <c r="R115" s="3">
        <v>0</v>
      </c>
      <c r="S115" s="3">
        <v>0</v>
      </c>
      <c r="T115">
        <f t="shared" si="2"/>
        <v>1</v>
      </c>
      <c r="U115">
        <v>0</v>
      </c>
      <c r="V115">
        <f t="shared" si="3"/>
        <v>1</v>
      </c>
    </row>
    <row r="116" spans="1:22">
      <c r="A116" s="11">
        <v>40786</v>
      </c>
      <c r="B116" s="4">
        <v>1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1">
        <v>0</v>
      </c>
      <c r="I116" s="8">
        <v>1</v>
      </c>
      <c r="J116" s="4">
        <v>0</v>
      </c>
      <c r="K116" s="4">
        <v>0</v>
      </c>
      <c r="L116" s="4">
        <v>0</v>
      </c>
      <c r="M116" s="4">
        <v>1</v>
      </c>
      <c r="N116" s="1">
        <v>0</v>
      </c>
      <c r="O116" s="8">
        <v>0</v>
      </c>
      <c r="P116" s="4">
        <v>0</v>
      </c>
      <c r="Q116" s="1">
        <v>0</v>
      </c>
      <c r="R116" s="8">
        <v>0</v>
      </c>
      <c r="S116" s="1">
        <v>0</v>
      </c>
      <c r="T116">
        <f t="shared" si="2"/>
        <v>3</v>
      </c>
      <c r="U116">
        <v>0</v>
      </c>
      <c r="V116">
        <f t="shared" si="3"/>
        <v>3</v>
      </c>
    </row>
    <row r="117" spans="1:22">
      <c r="A117" s="11">
        <v>40787</v>
      </c>
      <c r="B117" s="3">
        <v>2.25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12">
        <v>0</v>
      </c>
      <c r="I117" s="3">
        <v>0</v>
      </c>
      <c r="J117" s="4">
        <v>0</v>
      </c>
      <c r="K117" s="4">
        <v>0</v>
      </c>
      <c r="L117" s="4">
        <v>0</v>
      </c>
      <c r="M117" s="4">
        <v>0</v>
      </c>
      <c r="N117" s="12">
        <v>0</v>
      </c>
      <c r="O117" s="3">
        <v>2.75</v>
      </c>
      <c r="P117" s="4">
        <v>0</v>
      </c>
      <c r="Q117" s="12">
        <v>0</v>
      </c>
      <c r="R117" s="3">
        <v>0</v>
      </c>
      <c r="S117" s="12">
        <v>0</v>
      </c>
      <c r="T117">
        <f t="shared" si="2"/>
        <v>5</v>
      </c>
      <c r="U117">
        <v>1</v>
      </c>
      <c r="V117">
        <f t="shared" si="3"/>
        <v>6</v>
      </c>
    </row>
    <row r="118" spans="1:22">
      <c r="A118" s="11">
        <v>40788</v>
      </c>
      <c r="B118" s="3">
        <v>2.25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12">
        <v>0</v>
      </c>
      <c r="I118" s="3">
        <v>0</v>
      </c>
      <c r="J118" s="4">
        <v>0</v>
      </c>
      <c r="K118" s="4">
        <v>0</v>
      </c>
      <c r="L118" s="4">
        <v>0</v>
      </c>
      <c r="M118" s="4">
        <v>0</v>
      </c>
      <c r="N118" s="12">
        <v>0</v>
      </c>
      <c r="O118" s="3">
        <v>2.75</v>
      </c>
      <c r="P118" s="4">
        <v>0</v>
      </c>
      <c r="Q118" s="12">
        <v>0</v>
      </c>
      <c r="R118" s="3">
        <v>0</v>
      </c>
      <c r="S118" s="12">
        <v>0</v>
      </c>
      <c r="T118">
        <f t="shared" si="2"/>
        <v>5</v>
      </c>
      <c r="U118">
        <v>1</v>
      </c>
      <c r="V118">
        <f t="shared" si="3"/>
        <v>6</v>
      </c>
    </row>
    <row r="119" spans="1:22">
      <c r="A119" s="11">
        <v>40789</v>
      </c>
      <c r="B119" s="3">
        <v>2.25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12">
        <v>0</v>
      </c>
      <c r="I119" s="3">
        <v>0</v>
      </c>
      <c r="J119" s="4">
        <v>0</v>
      </c>
      <c r="K119" s="4">
        <v>0</v>
      </c>
      <c r="L119" s="4">
        <v>0</v>
      </c>
      <c r="M119" s="4">
        <v>0</v>
      </c>
      <c r="N119" s="12">
        <v>0</v>
      </c>
      <c r="O119" s="3">
        <v>2.75</v>
      </c>
      <c r="P119" s="4">
        <v>0</v>
      </c>
      <c r="Q119" s="12">
        <v>0</v>
      </c>
      <c r="R119" s="3">
        <v>0</v>
      </c>
      <c r="S119" s="12">
        <v>0</v>
      </c>
      <c r="T119">
        <f t="shared" si="2"/>
        <v>5</v>
      </c>
      <c r="U119">
        <v>1</v>
      </c>
      <c r="V119">
        <f t="shared" si="3"/>
        <v>6</v>
      </c>
    </row>
    <row r="120" spans="1:22">
      <c r="A120" s="11">
        <v>40790</v>
      </c>
      <c r="B120" s="3">
        <v>2.25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12">
        <v>0</v>
      </c>
      <c r="I120" s="3">
        <v>0</v>
      </c>
      <c r="J120" s="4">
        <v>0</v>
      </c>
      <c r="K120" s="4">
        <v>0</v>
      </c>
      <c r="L120" s="4">
        <v>0</v>
      </c>
      <c r="M120" s="4">
        <v>0</v>
      </c>
      <c r="N120" s="12">
        <v>0</v>
      </c>
      <c r="O120" s="3">
        <v>2.75</v>
      </c>
      <c r="P120" s="4">
        <v>0</v>
      </c>
      <c r="Q120" s="12">
        <v>0</v>
      </c>
      <c r="R120" s="3">
        <v>0</v>
      </c>
      <c r="S120" s="12">
        <v>0</v>
      </c>
      <c r="T120">
        <f t="shared" si="2"/>
        <v>5</v>
      </c>
      <c r="U120">
        <v>1</v>
      </c>
      <c r="V120">
        <f t="shared" si="3"/>
        <v>6</v>
      </c>
    </row>
    <row r="121" spans="1:22">
      <c r="A121" s="11">
        <v>40791</v>
      </c>
      <c r="B121" s="3">
        <v>2.25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12">
        <v>0</v>
      </c>
      <c r="I121" s="3">
        <v>0</v>
      </c>
      <c r="J121" s="4">
        <v>0</v>
      </c>
      <c r="K121" s="4">
        <v>0</v>
      </c>
      <c r="L121" s="4">
        <v>0</v>
      </c>
      <c r="M121" s="4">
        <v>0</v>
      </c>
      <c r="N121" s="12">
        <v>0</v>
      </c>
      <c r="O121" s="3">
        <v>2.75</v>
      </c>
      <c r="P121" s="4">
        <v>0</v>
      </c>
      <c r="Q121" s="12">
        <v>0</v>
      </c>
      <c r="R121" s="3">
        <v>0</v>
      </c>
      <c r="S121" s="12">
        <v>0</v>
      </c>
      <c r="T121">
        <f t="shared" si="2"/>
        <v>5</v>
      </c>
      <c r="U121">
        <v>1</v>
      </c>
      <c r="V121">
        <f t="shared" si="3"/>
        <v>6</v>
      </c>
    </row>
    <row r="122" spans="1:22">
      <c r="A122" s="11">
        <v>40792</v>
      </c>
      <c r="B122" s="8">
        <v>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12">
        <v>0</v>
      </c>
      <c r="I122" s="8">
        <v>0</v>
      </c>
      <c r="J122" s="4">
        <v>0</v>
      </c>
      <c r="K122" s="4">
        <v>0</v>
      </c>
      <c r="L122" s="4">
        <v>0</v>
      </c>
      <c r="M122" s="4">
        <v>0</v>
      </c>
      <c r="N122" s="12">
        <v>0</v>
      </c>
      <c r="O122" s="8">
        <v>5</v>
      </c>
      <c r="P122" s="4">
        <v>0</v>
      </c>
      <c r="Q122" s="12">
        <v>0</v>
      </c>
      <c r="R122" s="8">
        <v>0</v>
      </c>
      <c r="S122" s="12">
        <v>0</v>
      </c>
      <c r="T122">
        <f t="shared" si="2"/>
        <v>6</v>
      </c>
      <c r="U122">
        <v>0</v>
      </c>
      <c r="V122">
        <f t="shared" si="3"/>
        <v>6</v>
      </c>
    </row>
    <row r="123" spans="1:22">
      <c r="A123" s="11">
        <v>40793</v>
      </c>
      <c r="B123" s="4" t="s">
        <v>31</v>
      </c>
      <c r="C123" s="4" t="s">
        <v>31</v>
      </c>
      <c r="D123" s="4" t="s">
        <v>31</v>
      </c>
      <c r="E123" s="4" t="s">
        <v>31</v>
      </c>
      <c r="F123" s="4" t="s">
        <v>31</v>
      </c>
      <c r="G123" s="4" t="s">
        <v>31</v>
      </c>
      <c r="H123" s="4" t="s">
        <v>31</v>
      </c>
      <c r="I123" s="4" t="s">
        <v>31</v>
      </c>
      <c r="J123" s="4" t="s">
        <v>31</v>
      </c>
      <c r="K123" s="4" t="s">
        <v>31</v>
      </c>
      <c r="L123" s="4" t="s">
        <v>31</v>
      </c>
      <c r="M123" s="4" t="s">
        <v>31</v>
      </c>
      <c r="N123" s="4" t="s">
        <v>31</v>
      </c>
      <c r="O123" s="4" t="s">
        <v>31</v>
      </c>
      <c r="P123" s="4" t="s">
        <v>31</v>
      </c>
      <c r="Q123" s="4" t="s">
        <v>31</v>
      </c>
      <c r="R123" s="4" t="s">
        <v>31</v>
      </c>
      <c r="S123" s="4" t="s">
        <v>31</v>
      </c>
      <c r="T123">
        <f t="shared" si="2"/>
        <v>0</v>
      </c>
      <c r="U123">
        <v>0</v>
      </c>
      <c r="V123">
        <f t="shared" si="3"/>
        <v>0</v>
      </c>
    </row>
    <row r="124" spans="1:22">
      <c r="A124" s="11">
        <v>40794</v>
      </c>
      <c r="B124" s="4" t="s">
        <v>31</v>
      </c>
      <c r="C124" s="4" t="s">
        <v>31</v>
      </c>
      <c r="D124" s="4" t="s">
        <v>31</v>
      </c>
      <c r="E124" s="4" t="s">
        <v>31</v>
      </c>
      <c r="F124" s="4" t="s">
        <v>31</v>
      </c>
      <c r="G124" s="4" t="s">
        <v>31</v>
      </c>
      <c r="H124" s="4" t="s">
        <v>31</v>
      </c>
      <c r="I124" s="4" t="s">
        <v>31</v>
      </c>
      <c r="J124" s="4" t="s">
        <v>31</v>
      </c>
      <c r="K124" s="4" t="s">
        <v>31</v>
      </c>
      <c r="L124" s="4" t="s">
        <v>31</v>
      </c>
      <c r="M124" s="4" t="s">
        <v>31</v>
      </c>
      <c r="N124" s="4" t="s">
        <v>31</v>
      </c>
      <c r="O124" s="4" t="s">
        <v>31</v>
      </c>
      <c r="P124" s="4" t="s">
        <v>31</v>
      </c>
      <c r="Q124" s="4" t="s">
        <v>31</v>
      </c>
      <c r="R124" s="4" t="s">
        <v>31</v>
      </c>
      <c r="S124" s="4" t="s">
        <v>31</v>
      </c>
      <c r="T124">
        <f t="shared" si="2"/>
        <v>0</v>
      </c>
      <c r="U124">
        <v>0</v>
      </c>
      <c r="V124">
        <f t="shared" si="3"/>
        <v>0</v>
      </c>
    </row>
    <row r="125" spans="1:22">
      <c r="A125" s="11">
        <v>40795</v>
      </c>
      <c r="B125" s="4">
        <v>3.67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12">
        <v>0</v>
      </c>
      <c r="I125" s="8">
        <v>0.33</v>
      </c>
      <c r="J125" s="4">
        <v>0</v>
      </c>
      <c r="K125" s="4">
        <v>0</v>
      </c>
      <c r="L125" s="4">
        <v>0</v>
      </c>
      <c r="M125" s="4">
        <v>0</v>
      </c>
      <c r="N125" s="12">
        <v>0</v>
      </c>
      <c r="O125" s="8">
        <v>4</v>
      </c>
      <c r="P125" s="4">
        <v>0</v>
      </c>
      <c r="Q125" s="12">
        <v>0</v>
      </c>
      <c r="R125" s="8">
        <v>0</v>
      </c>
      <c r="S125" s="12">
        <v>0</v>
      </c>
      <c r="T125">
        <f t="shared" si="2"/>
        <v>8</v>
      </c>
      <c r="U125">
        <v>0.67</v>
      </c>
      <c r="V125">
        <f t="shared" si="3"/>
        <v>8.67</v>
      </c>
    </row>
    <row r="126" spans="1:22">
      <c r="A126" s="11">
        <v>40796</v>
      </c>
      <c r="B126" s="4">
        <v>3.67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12">
        <v>0</v>
      </c>
      <c r="I126" s="8">
        <v>0.33</v>
      </c>
      <c r="J126" s="4">
        <v>0</v>
      </c>
      <c r="K126" s="4">
        <v>0</v>
      </c>
      <c r="L126" s="4">
        <v>0</v>
      </c>
      <c r="M126" s="4">
        <v>0</v>
      </c>
      <c r="N126" s="12">
        <v>0</v>
      </c>
      <c r="O126" s="8">
        <v>4</v>
      </c>
      <c r="P126" s="4">
        <v>0</v>
      </c>
      <c r="Q126" s="12">
        <v>0</v>
      </c>
      <c r="R126" s="8">
        <v>0</v>
      </c>
      <c r="S126" s="12">
        <v>0</v>
      </c>
      <c r="T126">
        <f t="shared" si="2"/>
        <v>8</v>
      </c>
      <c r="U126">
        <v>0.67</v>
      </c>
      <c r="V126">
        <f t="shared" si="3"/>
        <v>8.67</v>
      </c>
    </row>
    <row r="127" spans="1:22">
      <c r="A127" s="11">
        <v>40797</v>
      </c>
      <c r="B127" s="4">
        <v>3.67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12">
        <v>0</v>
      </c>
      <c r="I127" s="8">
        <v>0.33</v>
      </c>
      <c r="J127" s="4">
        <v>0</v>
      </c>
      <c r="K127" s="4">
        <v>0</v>
      </c>
      <c r="L127" s="4">
        <v>0</v>
      </c>
      <c r="M127" s="4">
        <v>0</v>
      </c>
      <c r="N127" s="12">
        <v>0</v>
      </c>
      <c r="O127" s="8">
        <v>4</v>
      </c>
      <c r="P127" s="4">
        <v>0</v>
      </c>
      <c r="Q127" s="12">
        <v>0</v>
      </c>
      <c r="R127" s="8">
        <v>0</v>
      </c>
      <c r="S127" s="12">
        <v>0</v>
      </c>
      <c r="T127">
        <f t="shared" si="2"/>
        <v>8</v>
      </c>
      <c r="U127">
        <v>0.67</v>
      </c>
      <c r="V127">
        <f t="shared" si="3"/>
        <v>8.67</v>
      </c>
    </row>
    <row r="128" spans="1:22">
      <c r="A128" s="11">
        <v>40798</v>
      </c>
      <c r="B128" s="4">
        <v>0.5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2</v>
      </c>
      <c r="P128" s="4">
        <v>0</v>
      </c>
      <c r="Q128" s="4">
        <v>0</v>
      </c>
      <c r="R128" s="4">
        <v>0</v>
      </c>
      <c r="S128" s="4">
        <v>0</v>
      </c>
      <c r="T128">
        <f t="shared" si="2"/>
        <v>2.5</v>
      </c>
      <c r="U128">
        <v>0</v>
      </c>
      <c r="V128">
        <f t="shared" si="3"/>
        <v>2.5</v>
      </c>
    </row>
    <row r="129" spans="1:22">
      <c r="A129" s="11">
        <v>40799</v>
      </c>
      <c r="B129" s="4">
        <v>0.5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2</v>
      </c>
      <c r="P129" s="4">
        <v>0</v>
      </c>
      <c r="Q129" s="4">
        <v>0</v>
      </c>
      <c r="R129" s="4">
        <v>0</v>
      </c>
      <c r="S129" s="4">
        <v>0</v>
      </c>
      <c r="T129">
        <f t="shared" si="2"/>
        <v>2.5</v>
      </c>
      <c r="U129">
        <v>0</v>
      </c>
      <c r="V129">
        <f t="shared" si="3"/>
        <v>2.5</v>
      </c>
    </row>
    <row r="130" spans="1:22">
      <c r="A130" s="11">
        <v>40800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0.5</v>
      </c>
      <c r="M130" s="4">
        <v>0</v>
      </c>
      <c r="N130" s="4">
        <v>0</v>
      </c>
      <c r="O130" s="4">
        <v>0.5</v>
      </c>
      <c r="P130" s="4">
        <v>0</v>
      </c>
      <c r="Q130" s="4">
        <v>0</v>
      </c>
      <c r="R130" s="4">
        <v>0</v>
      </c>
      <c r="S130" s="4">
        <v>0</v>
      </c>
      <c r="T130">
        <f t="shared" si="2"/>
        <v>1</v>
      </c>
      <c r="U130">
        <v>0</v>
      </c>
      <c r="V130">
        <f t="shared" si="3"/>
        <v>1</v>
      </c>
    </row>
    <row r="131" spans="1:22">
      <c r="A131" s="11">
        <v>40801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0.5</v>
      </c>
      <c r="M131" s="4">
        <v>0</v>
      </c>
      <c r="N131" s="4">
        <v>0</v>
      </c>
      <c r="O131" s="4">
        <v>0.5</v>
      </c>
      <c r="P131" s="4">
        <v>0</v>
      </c>
      <c r="Q131" s="4">
        <v>0</v>
      </c>
      <c r="R131" s="4">
        <v>0</v>
      </c>
      <c r="S131" s="4">
        <v>0</v>
      </c>
      <c r="T131">
        <f t="shared" si="2"/>
        <v>1</v>
      </c>
      <c r="U131">
        <v>0</v>
      </c>
      <c r="V131">
        <f t="shared" si="3"/>
        <v>1</v>
      </c>
    </row>
    <row r="132" spans="1:22">
      <c r="A132" s="11">
        <v>40802</v>
      </c>
      <c r="B132" s="4"/>
      <c r="H132" s="12"/>
      <c r="I132" s="8"/>
      <c r="J132" s="4"/>
      <c r="K132" s="4"/>
      <c r="L132" s="4"/>
      <c r="M132" s="4"/>
      <c r="N132" s="4"/>
      <c r="O132" s="8"/>
      <c r="P132" s="4"/>
      <c r="Q132" s="12"/>
      <c r="R132" s="8"/>
      <c r="S132" s="12"/>
      <c r="T132">
        <f t="shared" si="2"/>
        <v>0</v>
      </c>
      <c r="U132">
        <v>0</v>
      </c>
      <c r="V132">
        <f t="shared" si="3"/>
        <v>0</v>
      </c>
    </row>
    <row r="133" spans="1:22">
      <c r="A133" s="11">
        <v>40803</v>
      </c>
      <c r="B133" s="4"/>
      <c r="H133" s="12"/>
      <c r="I133" s="8"/>
      <c r="J133" s="4"/>
      <c r="K133" s="4"/>
      <c r="L133" s="4"/>
      <c r="M133" s="4"/>
      <c r="N133" s="4"/>
      <c r="O133" s="8"/>
      <c r="P133" s="4"/>
      <c r="Q133" s="12"/>
      <c r="R133" s="8"/>
      <c r="S133" s="12"/>
      <c r="T133">
        <f t="shared" si="2"/>
        <v>0</v>
      </c>
      <c r="U133">
        <v>0</v>
      </c>
      <c r="V133">
        <f t="shared" si="3"/>
        <v>0</v>
      </c>
    </row>
    <row r="134" spans="1:22">
      <c r="A134" s="11">
        <v>40804</v>
      </c>
      <c r="B134" s="4"/>
      <c r="H134" s="12"/>
      <c r="I134" s="8"/>
      <c r="J134" s="4"/>
      <c r="K134" s="4"/>
      <c r="L134" s="4"/>
      <c r="M134" s="4"/>
      <c r="N134" s="4"/>
      <c r="O134" s="8"/>
      <c r="P134" s="4"/>
      <c r="Q134" s="12"/>
      <c r="R134" s="8"/>
      <c r="S134" s="12"/>
      <c r="T134">
        <f t="shared" si="2"/>
        <v>0</v>
      </c>
      <c r="U134">
        <v>0</v>
      </c>
      <c r="V134">
        <f t="shared" si="3"/>
        <v>0</v>
      </c>
    </row>
    <row r="135" spans="1:22">
      <c r="A135" s="11">
        <v>40805</v>
      </c>
      <c r="B135" s="4"/>
      <c r="H135" s="12"/>
      <c r="I135" s="8"/>
      <c r="J135" s="4"/>
      <c r="K135" s="4"/>
      <c r="L135" s="4"/>
      <c r="M135" s="4"/>
      <c r="N135" s="4"/>
      <c r="O135" s="8"/>
      <c r="P135" s="4"/>
      <c r="Q135" s="12"/>
      <c r="R135" s="8"/>
      <c r="S135" s="12"/>
      <c r="T135">
        <f t="shared" si="2"/>
        <v>0</v>
      </c>
      <c r="U135">
        <v>0</v>
      </c>
      <c r="V135">
        <f t="shared" si="3"/>
        <v>0</v>
      </c>
    </row>
    <row r="136" spans="1:22">
      <c r="A136" s="11">
        <v>40806</v>
      </c>
      <c r="B136" s="4"/>
      <c r="H136" s="12"/>
      <c r="I136" s="8"/>
      <c r="J136" s="4"/>
      <c r="K136" s="4"/>
      <c r="L136" s="4"/>
      <c r="M136" s="4"/>
      <c r="N136" s="4"/>
      <c r="O136" s="8"/>
      <c r="P136" s="4"/>
      <c r="Q136" s="12"/>
      <c r="R136" s="8"/>
      <c r="S136" s="12"/>
      <c r="T136">
        <f t="shared" si="2"/>
        <v>0</v>
      </c>
      <c r="U136">
        <v>0</v>
      </c>
      <c r="V136">
        <f t="shared" si="3"/>
        <v>0</v>
      </c>
    </row>
    <row r="137" spans="1:22">
      <c r="A137" s="11">
        <v>40807</v>
      </c>
      <c r="B137" s="4"/>
      <c r="H137" s="12"/>
      <c r="I137" s="8"/>
      <c r="J137" s="4"/>
      <c r="K137" s="4"/>
      <c r="L137" s="4"/>
      <c r="M137" s="4"/>
      <c r="N137" s="4"/>
      <c r="O137" s="8"/>
      <c r="P137" s="4"/>
      <c r="Q137" s="12"/>
      <c r="R137" s="8"/>
      <c r="S137" s="12"/>
      <c r="T137">
        <f t="shared" ref="T137:T141" si="5">SUM(B137:S137)</f>
        <v>0</v>
      </c>
      <c r="U137">
        <v>0</v>
      </c>
      <c r="V137">
        <f t="shared" ref="V137:V141" si="6">T137+U137</f>
        <v>0</v>
      </c>
    </row>
    <row r="138" spans="1:22">
      <c r="A138" s="11">
        <v>40808</v>
      </c>
      <c r="B138" s="4"/>
      <c r="H138" s="12"/>
      <c r="I138" s="8"/>
      <c r="J138" s="4"/>
      <c r="K138" s="4"/>
      <c r="L138" s="4"/>
      <c r="M138" s="4"/>
      <c r="N138" s="4"/>
      <c r="O138" s="8"/>
      <c r="P138" s="4"/>
      <c r="Q138" s="12"/>
      <c r="R138" s="8"/>
      <c r="S138" s="12"/>
      <c r="T138">
        <f t="shared" si="5"/>
        <v>0</v>
      </c>
      <c r="U138">
        <v>0</v>
      </c>
      <c r="V138">
        <f t="shared" si="6"/>
        <v>0</v>
      </c>
    </row>
    <row r="139" spans="1:22">
      <c r="A139" s="11">
        <v>40809</v>
      </c>
      <c r="B139" s="4"/>
      <c r="H139" s="12"/>
      <c r="I139" s="8"/>
      <c r="J139" s="4"/>
      <c r="K139" s="4"/>
      <c r="L139" s="4"/>
      <c r="M139" s="4"/>
      <c r="N139" s="4"/>
      <c r="O139" s="8"/>
      <c r="P139" s="4"/>
      <c r="Q139" s="12"/>
      <c r="R139" s="8"/>
      <c r="S139" s="12"/>
      <c r="T139">
        <f t="shared" si="5"/>
        <v>0</v>
      </c>
      <c r="U139">
        <v>0</v>
      </c>
      <c r="V139">
        <f t="shared" si="6"/>
        <v>0</v>
      </c>
    </row>
    <row r="140" spans="1:22">
      <c r="A140" s="11">
        <v>40810</v>
      </c>
      <c r="B140" s="4"/>
      <c r="H140" s="12"/>
      <c r="I140" s="8"/>
      <c r="J140" s="4"/>
      <c r="K140" s="4"/>
      <c r="L140" s="4"/>
      <c r="M140" s="4"/>
      <c r="N140" s="4"/>
      <c r="O140" s="8"/>
      <c r="P140" s="4"/>
      <c r="Q140" s="12"/>
      <c r="R140" s="8"/>
      <c r="S140" s="12"/>
      <c r="T140">
        <f t="shared" si="5"/>
        <v>0</v>
      </c>
      <c r="U140">
        <v>0</v>
      </c>
      <c r="V140">
        <f t="shared" si="6"/>
        <v>0</v>
      </c>
    </row>
    <row r="141" spans="1:22">
      <c r="A141" s="11">
        <v>40811</v>
      </c>
      <c r="B141" s="4"/>
      <c r="H141" s="12"/>
      <c r="I141" s="8"/>
      <c r="J141" s="4"/>
      <c r="K141" s="4"/>
      <c r="L141" s="4"/>
      <c r="M141" s="4"/>
      <c r="N141" s="4"/>
      <c r="O141" s="8"/>
      <c r="P141" s="4"/>
      <c r="Q141" s="12"/>
      <c r="R141" s="8"/>
      <c r="S141" s="12"/>
      <c r="T141">
        <f t="shared" si="5"/>
        <v>0</v>
      </c>
      <c r="U141">
        <v>0</v>
      </c>
      <c r="V141">
        <f t="shared" si="6"/>
        <v>0</v>
      </c>
    </row>
    <row r="142" spans="1:22">
      <c r="A142" s="2"/>
      <c r="B142" s="71" t="s">
        <v>43</v>
      </c>
      <c r="C142" s="71"/>
      <c r="D142" s="71"/>
      <c r="E142" s="71"/>
      <c r="F142" s="71"/>
      <c r="G142" s="71"/>
      <c r="H142" s="71"/>
      <c r="I142" s="71" t="s">
        <v>44</v>
      </c>
      <c r="J142" s="71"/>
      <c r="K142" s="71"/>
      <c r="L142" s="71"/>
      <c r="M142" s="71"/>
      <c r="N142" s="71"/>
      <c r="O142" s="71" t="s">
        <v>45</v>
      </c>
      <c r="P142" s="71"/>
      <c r="Q142" s="71"/>
      <c r="R142" s="71" t="s">
        <v>46</v>
      </c>
      <c r="S142" s="71"/>
      <c r="T142" s="69" t="s">
        <v>47</v>
      </c>
      <c r="U142" t="s">
        <v>48</v>
      </c>
    </row>
    <row r="143" spans="1:22">
      <c r="A143" s="2"/>
      <c r="B143" t="s">
        <v>50</v>
      </c>
      <c r="C143" t="s">
        <v>51</v>
      </c>
      <c r="D143" t="s">
        <v>52</v>
      </c>
      <c r="E143" t="s">
        <v>53</v>
      </c>
      <c r="F143" t="s">
        <v>54</v>
      </c>
      <c r="G143" t="s">
        <v>55</v>
      </c>
      <c r="H143" s="1" t="s">
        <v>56</v>
      </c>
      <c r="I143" t="s">
        <v>57</v>
      </c>
      <c r="J143" t="s">
        <v>58</v>
      </c>
      <c r="K143" t="s">
        <v>59</v>
      </c>
      <c r="L143" t="s">
        <v>60</v>
      </c>
      <c r="M143" t="s">
        <v>66</v>
      </c>
      <c r="N143" s="1" t="s">
        <v>56</v>
      </c>
      <c r="O143" t="s">
        <v>62</v>
      </c>
      <c r="P143" t="s">
        <v>63</v>
      </c>
      <c r="Q143" s="1" t="s">
        <v>56</v>
      </c>
      <c r="R143" t="s">
        <v>67</v>
      </c>
      <c r="S143" s="1" t="s">
        <v>65</v>
      </c>
      <c r="T143" s="70"/>
    </row>
    <row r="144" spans="1:22">
      <c r="A144" s="2" t="s">
        <v>183</v>
      </c>
      <c r="B144">
        <f t="shared" ref="B144:U144" si="7">SUM(B9:B110)</f>
        <v>2378.4799999999996</v>
      </c>
      <c r="C144">
        <f t="shared" si="7"/>
        <v>176.98</v>
      </c>
      <c r="D144">
        <f t="shared" si="7"/>
        <v>0</v>
      </c>
      <c r="E144">
        <f t="shared" si="7"/>
        <v>2</v>
      </c>
      <c r="F144">
        <f t="shared" si="7"/>
        <v>3</v>
      </c>
      <c r="G144">
        <f t="shared" si="7"/>
        <v>7</v>
      </c>
      <c r="H144">
        <f t="shared" si="7"/>
        <v>0</v>
      </c>
      <c r="I144">
        <f t="shared" si="7"/>
        <v>77.989999999999995</v>
      </c>
      <c r="J144">
        <f t="shared" si="7"/>
        <v>0</v>
      </c>
      <c r="K144">
        <f t="shared" si="7"/>
        <v>0</v>
      </c>
      <c r="L144">
        <f t="shared" si="7"/>
        <v>47.990000000000009</v>
      </c>
      <c r="M144">
        <f t="shared" si="7"/>
        <v>11</v>
      </c>
      <c r="N144">
        <f t="shared" si="7"/>
        <v>0</v>
      </c>
      <c r="O144">
        <f t="shared" si="7"/>
        <v>34.989999999999988</v>
      </c>
      <c r="P144">
        <f t="shared" si="7"/>
        <v>0</v>
      </c>
      <c r="Q144">
        <f t="shared" si="7"/>
        <v>0</v>
      </c>
      <c r="R144">
        <f t="shared" si="7"/>
        <v>64</v>
      </c>
      <c r="S144">
        <f t="shared" si="7"/>
        <v>0.99</v>
      </c>
      <c r="T144">
        <f t="shared" si="7"/>
        <v>2604.42</v>
      </c>
      <c r="U144">
        <f t="shared" si="7"/>
        <v>729.5300000000002</v>
      </c>
    </row>
    <row r="145" spans="1:22">
      <c r="A145" s="2"/>
      <c r="B145"/>
      <c r="H145" s="1"/>
      <c r="I145"/>
      <c r="N145" s="1"/>
      <c r="O145"/>
      <c r="Q145" s="1"/>
      <c r="R145"/>
      <c r="S145" s="1"/>
      <c r="T145"/>
      <c r="V145" s="70" t="s">
        <v>49</v>
      </c>
    </row>
    <row r="146" spans="1:22">
      <c r="A146" s="2"/>
      <c r="B146"/>
      <c r="H146" s="1"/>
      <c r="I146"/>
      <c r="N146" s="1"/>
      <c r="O146"/>
      <c r="Q146" s="1"/>
      <c r="R146"/>
      <c r="S146" s="1"/>
      <c r="T146"/>
      <c r="V146" s="70"/>
    </row>
    <row r="147" spans="1:22">
      <c r="A147" s="2"/>
      <c r="B147"/>
      <c r="H147" s="1"/>
      <c r="I147"/>
      <c r="N147" s="1"/>
      <c r="O147"/>
      <c r="Q147" s="1"/>
      <c r="R147"/>
      <c r="S147" s="1"/>
      <c r="T147"/>
      <c r="V147" t="e">
        <f>SUM(V9:V144)</f>
        <v>#REF!</v>
      </c>
    </row>
    <row r="148" spans="1:22">
      <c r="A148" s="2"/>
    </row>
    <row r="149" spans="1:22">
      <c r="A149" s="2"/>
    </row>
    <row r="150" spans="1:22">
      <c r="A150" s="2"/>
    </row>
    <row r="151" spans="1:22">
      <c r="A151" s="2"/>
    </row>
    <row r="152" spans="1:22">
      <c r="A152" s="2"/>
    </row>
    <row r="153" spans="1:22">
      <c r="A153" s="2"/>
    </row>
    <row r="154" spans="1:22">
      <c r="A154" s="2"/>
    </row>
    <row r="155" spans="1:22">
      <c r="A155" s="2"/>
    </row>
    <row r="156" spans="1:22">
      <c r="A156" s="2"/>
    </row>
    <row r="157" spans="1:22">
      <c r="A157" s="2"/>
    </row>
    <row r="158" spans="1:22">
      <c r="A158" s="2"/>
    </row>
    <row r="159" spans="1:22">
      <c r="A159" s="2"/>
    </row>
    <row r="160" spans="1:22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</sheetData>
  <mergeCells count="17">
    <mergeCell ref="B7:H7"/>
    <mergeCell ref="I7:N7"/>
    <mergeCell ref="O7:Q7"/>
    <mergeCell ref="R7:S7"/>
    <mergeCell ref="V145:V146"/>
    <mergeCell ref="T7:T8"/>
    <mergeCell ref="V7:V8"/>
    <mergeCell ref="B142:H142"/>
    <mergeCell ref="I142:N142"/>
    <mergeCell ref="O142:Q142"/>
    <mergeCell ref="R142:S142"/>
    <mergeCell ref="T142:T143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13"/>
  </sheetPr>
  <dimension ref="A1:V143"/>
  <sheetViews>
    <sheetView zoomScale="70" zoomScaleNormal="70" workbookViewId="0">
      <pane ySplit="8" topLeftCell="A96" activePane="bottomLeft" state="frozen"/>
      <selection pane="bottomLeft" activeCell="B130" sqref="B130:S131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184</v>
      </c>
      <c r="B1" s="68"/>
      <c r="C1" s="68"/>
      <c r="E1" s="22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185</v>
      </c>
      <c r="B3" s="73"/>
      <c r="C3" s="73"/>
      <c r="E3" s="66" t="s">
        <v>186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187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/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40679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72" si="0">SUM(B9:S9)</f>
        <v>0</v>
      </c>
      <c r="U9" s="4">
        <v>0</v>
      </c>
      <c r="V9">
        <f t="shared" ref="V9:V72" si="1">T9+U9</f>
        <v>0</v>
      </c>
    </row>
    <row r="10" spans="1:22">
      <c r="A10" s="11">
        <v>40680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 s="4">
        <v>0</v>
      </c>
      <c r="V10">
        <f t="shared" si="1"/>
        <v>0</v>
      </c>
    </row>
    <row r="11" spans="1:22">
      <c r="A11" s="11">
        <v>40681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 s="1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">
        <v>0</v>
      </c>
      <c r="O11" s="4">
        <v>1</v>
      </c>
      <c r="P11" s="4">
        <v>0</v>
      </c>
      <c r="Q11" s="1">
        <v>0</v>
      </c>
      <c r="R11" s="4">
        <v>0</v>
      </c>
      <c r="S11" s="1">
        <v>0</v>
      </c>
      <c r="T11">
        <f t="shared" si="0"/>
        <v>2</v>
      </c>
      <c r="U11" s="4">
        <v>0.4</v>
      </c>
      <c r="V11">
        <f t="shared" si="1"/>
        <v>2.4</v>
      </c>
    </row>
    <row r="12" spans="1:22">
      <c r="A12" s="11">
        <v>40682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1</v>
      </c>
      <c r="P12" s="4">
        <v>0</v>
      </c>
      <c r="Q12" s="1">
        <v>0</v>
      </c>
      <c r="R12" s="4">
        <v>0</v>
      </c>
      <c r="S12" s="1">
        <v>0</v>
      </c>
      <c r="T12">
        <f t="shared" si="0"/>
        <v>2</v>
      </c>
      <c r="U12" s="4">
        <v>0.4</v>
      </c>
      <c r="V12">
        <f t="shared" si="1"/>
        <v>2.4</v>
      </c>
    </row>
    <row r="13" spans="1:22">
      <c r="A13" s="11">
        <v>40683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1</v>
      </c>
      <c r="P13" s="4">
        <v>0</v>
      </c>
      <c r="Q13" s="1">
        <v>0</v>
      </c>
      <c r="R13" s="4">
        <v>0</v>
      </c>
      <c r="S13" s="1">
        <v>0</v>
      </c>
      <c r="T13">
        <f t="shared" si="0"/>
        <v>2</v>
      </c>
      <c r="U13" s="4">
        <v>0.4</v>
      </c>
      <c r="V13">
        <f t="shared" si="1"/>
        <v>2.4</v>
      </c>
    </row>
    <row r="14" spans="1:22">
      <c r="A14" s="11">
        <v>40684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1</v>
      </c>
      <c r="P14" s="4">
        <v>0</v>
      </c>
      <c r="Q14" s="1">
        <v>0</v>
      </c>
      <c r="R14" s="4">
        <v>0</v>
      </c>
      <c r="S14" s="1">
        <v>0</v>
      </c>
      <c r="T14">
        <f t="shared" si="0"/>
        <v>2</v>
      </c>
      <c r="U14" s="4">
        <v>0.4</v>
      </c>
      <c r="V14">
        <f t="shared" si="1"/>
        <v>2.4</v>
      </c>
    </row>
    <row r="15" spans="1:22">
      <c r="A15" s="11">
        <v>40685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1">
        <v>0</v>
      </c>
      <c r="O15" s="4">
        <v>1</v>
      </c>
      <c r="P15" s="4">
        <v>0</v>
      </c>
      <c r="Q15" s="1">
        <v>0</v>
      </c>
      <c r="R15" s="4">
        <v>0</v>
      </c>
      <c r="S15" s="1">
        <v>0</v>
      </c>
      <c r="T15">
        <f t="shared" si="0"/>
        <v>2</v>
      </c>
      <c r="U15" s="4">
        <v>0.4</v>
      </c>
      <c r="V15">
        <f t="shared" si="1"/>
        <v>2.4</v>
      </c>
    </row>
    <row r="16" spans="1:22">
      <c r="A16" s="11">
        <v>40686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1">
        <v>0</v>
      </c>
      <c r="O16" s="4">
        <v>1</v>
      </c>
      <c r="P16" s="4">
        <v>0</v>
      </c>
      <c r="Q16" s="1">
        <v>0</v>
      </c>
      <c r="R16" s="4">
        <v>0</v>
      </c>
      <c r="S16" s="1">
        <v>0</v>
      </c>
      <c r="T16">
        <f t="shared" si="0"/>
        <v>1</v>
      </c>
      <c r="U16" s="4">
        <v>0</v>
      </c>
      <c r="V16">
        <f>T16+U16</f>
        <v>1</v>
      </c>
    </row>
    <row r="17" spans="1:22">
      <c r="A17" s="11">
        <v>40687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">
        <v>0</v>
      </c>
      <c r="O17" s="4">
        <v>1</v>
      </c>
      <c r="P17" s="4">
        <v>0</v>
      </c>
      <c r="Q17" s="1">
        <v>0</v>
      </c>
      <c r="R17" s="4">
        <v>0</v>
      </c>
      <c r="S17" s="1">
        <v>0</v>
      </c>
      <c r="T17">
        <f t="shared" si="0"/>
        <v>1</v>
      </c>
      <c r="U17" s="4">
        <v>0</v>
      </c>
      <c r="V17">
        <f>T17+U17</f>
        <v>1</v>
      </c>
    </row>
    <row r="18" spans="1:22">
      <c r="A18" s="11">
        <v>40688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  <c r="U18" s="4">
        <v>0</v>
      </c>
      <c r="V18">
        <f>T18+U18</f>
        <v>0</v>
      </c>
    </row>
    <row r="19" spans="1:22">
      <c r="A19" s="11">
        <v>40689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  <c r="U19" s="4">
        <v>0</v>
      </c>
      <c r="V19">
        <f>T19+U19</f>
        <v>0</v>
      </c>
    </row>
    <row r="20" spans="1:22">
      <c r="A20" s="11">
        <v>40690</v>
      </c>
      <c r="B20">
        <v>0.5</v>
      </c>
      <c r="C20">
        <v>1.25</v>
      </c>
      <c r="D20">
        <v>0</v>
      </c>
      <c r="E20">
        <v>0</v>
      </c>
      <c r="F20">
        <v>0</v>
      </c>
      <c r="G20">
        <v>0</v>
      </c>
      <c r="H20" s="1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">
        <v>0</v>
      </c>
      <c r="O20" s="4">
        <v>2</v>
      </c>
      <c r="P20" s="4">
        <v>0</v>
      </c>
      <c r="Q20" s="1">
        <v>0</v>
      </c>
      <c r="R20" s="4">
        <v>0</v>
      </c>
      <c r="S20" s="1">
        <v>0</v>
      </c>
      <c r="T20">
        <f t="shared" si="0"/>
        <v>3.75</v>
      </c>
      <c r="U20" s="4">
        <v>1</v>
      </c>
      <c r="V20">
        <f t="shared" si="1"/>
        <v>4.75</v>
      </c>
    </row>
    <row r="21" spans="1:22">
      <c r="A21" s="11">
        <v>40691</v>
      </c>
      <c r="B21">
        <v>0.5</v>
      </c>
      <c r="C21">
        <v>1.25</v>
      </c>
      <c r="D21">
        <v>0</v>
      </c>
      <c r="E21">
        <v>0</v>
      </c>
      <c r="F21">
        <v>0</v>
      </c>
      <c r="G21">
        <v>0</v>
      </c>
      <c r="H21" s="1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">
        <v>0</v>
      </c>
      <c r="O21" s="4">
        <v>2</v>
      </c>
      <c r="P21" s="4">
        <v>0</v>
      </c>
      <c r="Q21" s="1">
        <v>0</v>
      </c>
      <c r="R21" s="4">
        <v>0</v>
      </c>
      <c r="S21" s="1">
        <v>0</v>
      </c>
      <c r="T21">
        <f t="shared" si="0"/>
        <v>3.75</v>
      </c>
      <c r="U21" s="4">
        <v>1</v>
      </c>
      <c r="V21">
        <f t="shared" si="1"/>
        <v>4.75</v>
      </c>
    </row>
    <row r="22" spans="1:22">
      <c r="A22" s="11">
        <v>40692</v>
      </c>
      <c r="B22">
        <v>0.5</v>
      </c>
      <c r="C22">
        <v>1.25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2</v>
      </c>
      <c r="P22" s="4">
        <v>0</v>
      </c>
      <c r="Q22" s="1">
        <v>0</v>
      </c>
      <c r="R22" s="4">
        <v>0</v>
      </c>
      <c r="S22" s="1">
        <v>0</v>
      </c>
      <c r="T22">
        <f t="shared" si="0"/>
        <v>3.75</v>
      </c>
      <c r="U22" s="4">
        <v>1</v>
      </c>
      <c r="V22">
        <f t="shared" si="1"/>
        <v>4.75</v>
      </c>
    </row>
    <row r="23" spans="1:22">
      <c r="A23" s="11">
        <v>40693</v>
      </c>
      <c r="B23">
        <v>0.5</v>
      </c>
      <c r="C23">
        <v>1.25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2</v>
      </c>
      <c r="P23" s="4">
        <v>0</v>
      </c>
      <c r="Q23" s="1">
        <v>0</v>
      </c>
      <c r="R23" s="4">
        <v>0</v>
      </c>
      <c r="S23" s="1">
        <v>0</v>
      </c>
      <c r="T23">
        <f t="shared" si="0"/>
        <v>3.75</v>
      </c>
      <c r="U23" s="4">
        <v>1</v>
      </c>
      <c r="V23">
        <f t="shared" si="1"/>
        <v>4.75</v>
      </c>
    </row>
    <row r="24" spans="1:22">
      <c r="A24" s="11">
        <v>40694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2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2">
        <v>0</v>
      </c>
      <c r="O24" s="4">
        <v>0</v>
      </c>
      <c r="P24" s="4">
        <v>0</v>
      </c>
      <c r="Q24" s="12">
        <v>0</v>
      </c>
      <c r="R24" s="4">
        <v>0</v>
      </c>
      <c r="S24" s="12">
        <v>0</v>
      </c>
      <c r="T24">
        <f t="shared" si="0"/>
        <v>0</v>
      </c>
      <c r="U24" s="4">
        <v>0</v>
      </c>
      <c r="V24">
        <f>T24+U24</f>
        <v>0</v>
      </c>
    </row>
    <row r="25" spans="1:22">
      <c r="A25" s="11">
        <v>40695</v>
      </c>
      <c r="B25">
        <v>6</v>
      </c>
      <c r="C25">
        <v>6.5</v>
      </c>
      <c r="D25">
        <v>0</v>
      </c>
      <c r="E25">
        <v>0</v>
      </c>
      <c r="F25">
        <v>1.5</v>
      </c>
      <c r="G25">
        <v>0</v>
      </c>
      <c r="H25" s="12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12">
        <v>0</v>
      </c>
      <c r="O25" s="4">
        <v>3</v>
      </c>
      <c r="P25" s="4">
        <v>0</v>
      </c>
      <c r="Q25" s="12">
        <v>0</v>
      </c>
      <c r="R25" s="4">
        <v>0</v>
      </c>
      <c r="S25" s="12">
        <v>0</v>
      </c>
      <c r="T25">
        <f t="shared" si="0"/>
        <v>18</v>
      </c>
      <c r="U25" s="4">
        <v>8.5</v>
      </c>
      <c r="V25">
        <f>T25+U25</f>
        <v>26.5</v>
      </c>
    </row>
    <row r="26" spans="1:22">
      <c r="A26" s="11">
        <v>40696</v>
      </c>
      <c r="B26">
        <v>6</v>
      </c>
      <c r="C26">
        <v>6.5</v>
      </c>
      <c r="D26">
        <v>0</v>
      </c>
      <c r="E26">
        <v>0</v>
      </c>
      <c r="F26">
        <v>1.5</v>
      </c>
      <c r="G26">
        <v>0</v>
      </c>
      <c r="H26" s="12">
        <v>0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12">
        <v>0</v>
      </c>
      <c r="O26" s="4">
        <v>3</v>
      </c>
      <c r="P26" s="4">
        <v>0</v>
      </c>
      <c r="Q26" s="12">
        <v>0</v>
      </c>
      <c r="R26" s="4">
        <v>0</v>
      </c>
      <c r="S26" s="12">
        <v>0</v>
      </c>
      <c r="T26">
        <f t="shared" si="0"/>
        <v>18</v>
      </c>
      <c r="U26" s="4">
        <v>8.5</v>
      </c>
      <c r="V26">
        <f t="shared" si="1"/>
        <v>26.5</v>
      </c>
    </row>
    <row r="27" spans="1:22">
      <c r="A27" s="11">
        <v>40697</v>
      </c>
      <c r="B27">
        <v>4</v>
      </c>
      <c r="C27">
        <v>17.670000000000002</v>
      </c>
      <c r="D27">
        <v>0</v>
      </c>
      <c r="E27">
        <v>0</v>
      </c>
      <c r="F27">
        <v>1.67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3.33</v>
      </c>
      <c r="M27" s="4">
        <v>0</v>
      </c>
      <c r="N27" s="1">
        <v>0</v>
      </c>
      <c r="O27" s="4">
        <v>10</v>
      </c>
      <c r="P27" s="4">
        <v>0</v>
      </c>
      <c r="Q27" s="1">
        <v>0</v>
      </c>
      <c r="R27" s="4">
        <v>0</v>
      </c>
      <c r="S27" s="1">
        <v>2</v>
      </c>
      <c r="T27">
        <f t="shared" si="0"/>
        <v>38.67</v>
      </c>
      <c r="U27" s="4">
        <v>11.33</v>
      </c>
      <c r="V27">
        <f>T27+U27</f>
        <v>50</v>
      </c>
    </row>
    <row r="28" spans="1:22">
      <c r="A28" s="11">
        <v>40698</v>
      </c>
      <c r="B28">
        <v>4</v>
      </c>
      <c r="C28">
        <v>17.670000000000002</v>
      </c>
      <c r="D28">
        <v>0</v>
      </c>
      <c r="E28">
        <v>0</v>
      </c>
      <c r="F28">
        <v>1.67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3.33</v>
      </c>
      <c r="M28" s="4">
        <v>0</v>
      </c>
      <c r="N28" s="1">
        <v>0</v>
      </c>
      <c r="O28" s="4">
        <v>10</v>
      </c>
      <c r="P28" s="4">
        <v>0</v>
      </c>
      <c r="Q28" s="1">
        <v>0</v>
      </c>
      <c r="R28" s="4">
        <v>0</v>
      </c>
      <c r="S28" s="1">
        <v>2</v>
      </c>
      <c r="T28">
        <f t="shared" si="0"/>
        <v>38.67</v>
      </c>
      <c r="U28" s="4">
        <v>11.33</v>
      </c>
      <c r="V28">
        <f t="shared" si="1"/>
        <v>50</v>
      </c>
    </row>
    <row r="29" spans="1:22">
      <c r="A29" s="11">
        <v>40699</v>
      </c>
      <c r="B29">
        <v>4</v>
      </c>
      <c r="C29">
        <v>17.670000000000002</v>
      </c>
      <c r="D29">
        <v>0</v>
      </c>
      <c r="E29">
        <v>0</v>
      </c>
      <c r="F29">
        <v>1.67</v>
      </c>
      <c r="G29">
        <v>0</v>
      </c>
      <c r="H29" s="1">
        <v>0</v>
      </c>
      <c r="I29" s="4">
        <v>0</v>
      </c>
      <c r="J29" s="4">
        <v>0</v>
      </c>
      <c r="K29" s="4">
        <v>0</v>
      </c>
      <c r="L29" s="4">
        <v>3.33</v>
      </c>
      <c r="M29" s="4">
        <v>0</v>
      </c>
      <c r="N29" s="1">
        <v>0</v>
      </c>
      <c r="O29" s="4">
        <v>10</v>
      </c>
      <c r="P29" s="4">
        <v>0</v>
      </c>
      <c r="Q29" s="1">
        <v>0</v>
      </c>
      <c r="R29" s="4">
        <v>0</v>
      </c>
      <c r="S29" s="1">
        <v>2</v>
      </c>
      <c r="T29">
        <f t="shared" si="0"/>
        <v>38.67</v>
      </c>
      <c r="U29" s="4">
        <v>11.33</v>
      </c>
      <c r="V29">
        <f>T29+U29</f>
        <v>50</v>
      </c>
    </row>
    <row r="30" spans="1:22">
      <c r="A30" s="11">
        <v>40700</v>
      </c>
      <c r="B30">
        <v>1</v>
      </c>
      <c r="C30">
        <v>2.5</v>
      </c>
      <c r="D30">
        <v>0</v>
      </c>
      <c r="E30">
        <v>0</v>
      </c>
      <c r="F30">
        <v>0.5</v>
      </c>
      <c r="G30">
        <v>0</v>
      </c>
      <c r="H30" s="12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12">
        <v>0</v>
      </c>
      <c r="O30" s="4">
        <v>2.5</v>
      </c>
      <c r="P30" s="4">
        <v>0</v>
      </c>
      <c r="Q30" s="12">
        <v>0</v>
      </c>
      <c r="R30" s="4">
        <v>0</v>
      </c>
      <c r="S30" s="12">
        <v>0</v>
      </c>
      <c r="T30">
        <f t="shared" si="0"/>
        <v>6.5</v>
      </c>
      <c r="U30" s="4">
        <v>9</v>
      </c>
      <c r="V30">
        <f t="shared" si="1"/>
        <v>15.5</v>
      </c>
    </row>
    <row r="31" spans="1:22">
      <c r="A31" s="11">
        <v>40701</v>
      </c>
      <c r="B31">
        <v>1</v>
      </c>
      <c r="C31">
        <v>2.5</v>
      </c>
      <c r="D31">
        <v>0</v>
      </c>
      <c r="E31">
        <v>0</v>
      </c>
      <c r="F31">
        <v>0.5</v>
      </c>
      <c r="G31">
        <v>0</v>
      </c>
      <c r="H31" s="12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2">
        <v>0</v>
      </c>
      <c r="O31" s="4">
        <v>2.5</v>
      </c>
      <c r="P31" s="4">
        <v>0</v>
      </c>
      <c r="Q31" s="12">
        <v>0</v>
      </c>
      <c r="R31" s="4">
        <v>0</v>
      </c>
      <c r="S31" s="12">
        <v>0</v>
      </c>
      <c r="T31">
        <f t="shared" si="0"/>
        <v>6.5</v>
      </c>
      <c r="U31" s="4">
        <v>9</v>
      </c>
      <c r="V31">
        <f>T31+U31</f>
        <v>15.5</v>
      </c>
    </row>
    <row r="32" spans="1:22">
      <c r="A32" s="11">
        <v>40702</v>
      </c>
      <c r="B32">
        <v>5.5</v>
      </c>
      <c r="C32">
        <v>3</v>
      </c>
      <c r="D32">
        <v>0</v>
      </c>
      <c r="E32">
        <v>0</v>
      </c>
      <c r="F32">
        <v>3</v>
      </c>
      <c r="G32">
        <v>0</v>
      </c>
      <c r="H32" s="12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2">
        <v>0</v>
      </c>
      <c r="O32" s="4">
        <v>10</v>
      </c>
      <c r="P32" s="4">
        <v>0</v>
      </c>
      <c r="Q32" s="12">
        <v>0</v>
      </c>
      <c r="R32" s="4">
        <v>0</v>
      </c>
      <c r="S32" s="12">
        <v>0</v>
      </c>
      <c r="T32">
        <f t="shared" si="0"/>
        <v>21.5</v>
      </c>
      <c r="U32" s="4">
        <v>45.5</v>
      </c>
      <c r="V32">
        <f>T32+U32</f>
        <v>67</v>
      </c>
    </row>
    <row r="33" spans="1:22">
      <c r="A33" s="11">
        <v>40703</v>
      </c>
      <c r="B33">
        <v>5.5</v>
      </c>
      <c r="C33">
        <v>3</v>
      </c>
      <c r="D33">
        <v>0</v>
      </c>
      <c r="E33">
        <v>0</v>
      </c>
      <c r="F33">
        <v>3</v>
      </c>
      <c r="G33">
        <v>0</v>
      </c>
      <c r="H33" s="12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2">
        <v>0</v>
      </c>
      <c r="O33" s="4">
        <v>10</v>
      </c>
      <c r="P33" s="4">
        <v>0</v>
      </c>
      <c r="Q33" s="12">
        <v>0</v>
      </c>
      <c r="R33" s="4">
        <v>0</v>
      </c>
      <c r="S33" s="12">
        <v>0</v>
      </c>
      <c r="T33">
        <f t="shared" si="0"/>
        <v>21.5</v>
      </c>
      <c r="U33" s="4">
        <v>45.5</v>
      </c>
      <c r="V33">
        <f>T33+U33</f>
        <v>67</v>
      </c>
    </row>
    <row r="34" spans="1:22">
      <c r="A34" s="11">
        <v>40704</v>
      </c>
      <c r="B34">
        <v>3.33</v>
      </c>
      <c r="C34">
        <v>0.67</v>
      </c>
      <c r="D34">
        <v>0</v>
      </c>
      <c r="E34">
        <v>0</v>
      </c>
      <c r="F34">
        <v>0.67</v>
      </c>
      <c r="G34">
        <v>0</v>
      </c>
      <c r="H34" s="12">
        <v>0</v>
      </c>
      <c r="I34" s="4">
        <v>0.33</v>
      </c>
      <c r="J34" s="4">
        <v>0</v>
      </c>
      <c r="K34" s="4">
        <v>0</v>
      </c>
      <c r="L34" s="4">
        <v>0</v>
      </c>
      <c r="M34" s="4">
        <v>0</v>
      </c>
      <c r="N34" s="12">
        <v>0</v>
      </c>
      <c r="O34" s="4">
        <v>3</v>
      </c>
      <c r="P34" s="4">
        <v>0</v>
      </c>
      <c r="Q34" s="12">
        <v>0</v>
      </c>
      <c r="R34" s="4">
        <v>0</v>
      </c>
      <c r="S34" s="12">
        <v>0</v>
      </c>
      <c r="T34">
        <f t="shared" si="0"/>
        <v>8</v>
      </c>
      <c r="U34" s="4">
        <v>6</v>
      </c>
      <c r="V34">
        <f>T34+U34</f>
        <v>14</v>
      </c>
    </row>
    <row r="35" spans="1:22">
      <c r="A35" s="11">
        <v>40705</v>
      </c>
      <c r="B35">
        <v>3.33</v>
      </c>
      <c r="C35">
        <v>0.67</v>
      </c>
      <c r="D35">
        <v>0</v>
      </c>
      <c r="E35">
        <v>0</v>
      </c>
      <c r="F35">
        <v>0.67</v>
      </c>
      <c r="G35">
        <v>0</v>
      </c>
      <c r="H35" s="12">
        <v>0</v>
      </c>
      <c r="I35" s="4">
        <v>0.33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3</v>
      </c>
      <c r="P35" s="4">
        <v>0</v>
      </c>
      <c r="Q35" s="12">
        <v>0</v>
      </c>
      <c r="R35" s="4">
        <v>0</v>
      </c>
      <c r="S35" s="12">
        <v>0</v>
      </c>
      <c r="T35">
        <f t="shared" si="0"/>
        <v>8</v>
      </c>
      <c r="U35" s="4">
        <v>6</v>
      </c>
      <c r="V35">
        <f t="shared" si="1"/>
        <v>14</v>
      </c>
    </row>
    <row r="36" spans="1:22">
      <c r="A36" s="11">
        <v>40706</v>
      </c>
      <c r="B36">
        <v>3.33</v>
      </c>
      <c r="C36">
        <v>0.67</v>
      </c>
      <c r="D36">
        <v>0</v>
      </c>
      <c r="E36">
        <v>0</v>
      </c>
      <c r="F36">
        <v>0.67</v>
      </c>
      <c r="G36">
        <v>0</v>
      </c>
      <c r="H36" s="12">
        <v>0</v>
      </c>
      <c r="I36" s="4">
        <v>0.33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3</v>
      </c>
      <c r="P36" s="4">
        <v>0</v>
      </c>
      <c r="Q36" s="12">
        <v>0</v>
      </c>
      <c r="R36" s="4">
        <v>0</v>
      </c>
      <c r="S36" s="12">
        <v>0</v>
      </c>
      <c r="T36">
        <f t="shared" si="0"/>
        <v>8</v>
      </c>
      <c r="U36" s="4">
        <v>6</v>
      </c>
      <c r="V36">
        <f>T36+U36</f>
        <v>14</v>
      </c>
    </row>
    <row r="37" spans="1:22">
      <c r="A37" s="11">
        <v>40707</v>
      </c>
      <c r="B37">
        <v>20.5</v>
      </c>
      <c r="C37">
        <v>1</v>
      </c>
      <c r="D37">
        <v>0</v>
      </c>
      <c r="E37">
        <v>0</v>
      </c>
      <c r="F37">
        <v>1.5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12">
        <v>0</v>
      </c>
      <c r="O37" s="4">
        <v>3.5</v>
      </c>
      <c r="P37" s="4">
        <v>0</v>
      </c>
      <c r="Q37" s="12">
        <v>0</v>
      </c>
      <c r="R37" s="4">
        <v>0</v>
      </c>
      <c r="S37" s="12">
        <v>0</v>
      </c>
      <c r="T37">
        <f t="shared" si="0"/>
        <v>27.5</v>
      </c>
      <c r="U37" s="4">
        <v>2</v>
      </c>
      <c r="V37">
        <f t="shared" si="1"/>
        <v>29.5</v>
      </c>
    </row>
    <row r="38" spans="1:22">
      <c r="A38" s="11">
        <v>40708</v>
      </c>
      <c r="B38">
        <v>20.5</v>
      </c>
      <c r="C38">
        <v>1</v>
      </c>
      <c r="D38">
        <v>0</v>
      </c>
      <c r="E38">
        <v>0</v>
      </c>
      <c r="F38">
        <v>1.5</v>
      </c>
      <c r="G38">
        <v>0</v>
      </c>
      <c r="H38" s="12">
        <v>0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12">
        <v>0</v>
      </c>
      <c r="O38" s="4">
        <v>3.5</v>
      </c>
      <c r="P38" s="4">
        <v>0</v>
      </c>
      <c r="Q38" s="12">
        <v>0</v>
      </c>
      <c r="R38" s="4">
        <v>0</v>
      </c>
      <c r="S38" s="12">
        <v>0</v>
      </c>
      <c r="T38">
        <f t="shared" si="0"/>
        <v>27.5</v>
      </c>
      <c r="U38" s="4">
        <v>2</v>
      </c>
      <c r="V38">
        <f t="shared" si="1"/>
        <v>29.5</v>
      </c>
    </row>
    <row r="39" spans="1:22">
      <c r="A39" s="11">
        <v>40709</v>
      </c>
      <c r="B39">
        <v>18.5</v>
      </c>
      <c r="C39">
        <v>0.5</v>
      </c>
      <c r="D39">
        <v>0</v>
      </c>
      <c r="E39">
        <v>0</v>
      </c>
      <c r="F39">
        <v>0.5</v>
      </c>
      <c r="G39">
        <v>0</v>
      </c>
      <c r="H39" s="12">
        <v>0</v>
      </c>
      <c r="I39" s="4">
        <v>0</v>
      </c>
      <c r="J39" s="4">
        <v>0</v>
      </c>
      <c r="K39" s="4">
        <v>0</v>
      </c>
      <c r="L39" s="4">
        <v>0.5</v>
      </c>
      <c r="M39" s="4">
        <v>0</v>
      </c>
      <c r="N39" s="12">
        <v>0</v>
      </c>
      <c r="O39" s="4">
        <v>1.5</v>
      </c>
      <c r="P39" s="4">
        <v>0</v>
      </c>
      <c r="Q39" s="12">
        <v>0</v>
      </c>
      <c r="R39" s="4">
        <v>0</v>
      </c>
      <c r="S39" s="12">
        <v>0</v>
      </c>
      <c r="T39">
        <f t="shared" si="0"/>
        <v>21.5</v>
      </c>
      <c r="U39" s="4">
        <v>10</v>
      </c>
      <c r="V39">
        <f t="shared" si="1"/>
        <v>31.5</v>
      </c>
    </row>
    <row r="40" spans="1:22">
      <c r="A40" s="11">
        <v>40710</v>
      </c>
      <c r="B40">
        <v>18.5</v>
      </c>
      <c r="C40">
        <v>0.5</v>
      </c>
      <c r="D40">
        <v>0</v>
      </c>
      <c r="E40">
        <v>0</v>
      </c>
      <c r="F40">
        <v>0.5</v>
      </c>
      <c r="G40">
        <v>0</v>
      </c>
      <c r="H40" s="12">
        <v>0</v>
      </c>
      <c r="I40" s="4">
        <v>0</v>
      </c>
      <c r="J40" s="4">
        <v>0</v>
      </c>
      <c r="K40" s="4">
        <v>0</v>
      </c>
      <c r="L40" s="4">
        <v>0.5</v>
      </c>
      <c r="M40" s="4">
        <v>0</v>
      </c>
      <c r="N40" s="12">
        <v>0</v>
      </c>
      <c r="O40" s="4">
        <v>1.5</v>
      </c>
      <c r="P40" s="4">
        <v>0</v>
      </c>
      <c r="Q40" s="12">
        <v>0</v>
      </c>
      <c r="R40" s="4">
        <v>0</v>
      </c>
      <c r="S40" s="12">
        <v>0</v>
      </c>
      <c r="T40">
        <f t="shared" si="0"/>
        <v>21.5</v>
      </c>
      <c r="U40" s="4">
        <v>10</v>
      </c>
      <c r="V40">
        <f t="shared" si="1"/>
        <v>31.5</v>
      </c>
    </row>
    <row r="41" spans="1:22">
      <c r="A41" s="11">
        <v>40711</v>
      </c>
      <c r="B41">
        <v>21.33</v>
      </c>
      <c r="C41">
        <v>0</v>
      </c>
      <c r="D41">
        <v>0</v>
      </c>
      <c r="E41">
        <v>0</v>
      </c>
      <c r="F41">
        <v>0.33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4</v>
      </c>
      <c r="M41" s="4">
        <v>0</v>
      </c>
      <c r="N41" s="12">
        <v>0</v>
      </c>
      <c r="O41" s="4">
        <v>0.67</v>
      </c>
      <c r="P41" s="4">
        <v>0</v>
      </c>
      <c r="Q41" s="12">
        <v>0</v>
      </c>
      <c r="R41" s="4">
        <v>0</v>
      </c>
      <c r="S41" s="12">
        <v>0</v>
      </c>
      <c r="T41">
        <f t="shared" si="0"/>
        <v>26.33</v>
      </c>
      <c r="U41" s="4">
        <v>4.33</v>
      </c>
      <c r="V41">
        <f>T41+U41</f>
        <v>30.659999999999997</v>
      </c>
    </row>
    <row r="42" spans="1:22">
      <c r="A42" s="11">
        <v>40712</v>
      </c>
      <c r="B42">
        <v>21.33</v>
      </c>
      <c r="C42">
        <v>0</v>
      </c>
      <c r="D42">
        <v>0</v>
      </c>
      <c r="E42">
        <v>0</v>
      </c>
      <c r="F42">
        <v>0.33</v>
      </c>
      <c r="G42">
        <v>0</v>
      </c>
      <c r="H42" s="12">
        <v>0</v>
      </c>
      <c r="I42" s="4">
        <v>0</v>
      </c>
      <c r="J42" s="4">
        <v>0</v>
      </c>
      <c r="K42" s="4">
        <v>0</v>
      </c>
      <c r="L42" s="4">
        <v>4</v>
      </c>
      <c r="M42" s="4">
        <v>0</v>
      </c>
      <c r="N42" s="12">
        <v>0</v>
      </c>
      <c r="O42" s="4">
        <v>0.67</v>
      </c>
      <c r="P42" s="4">
        <v>0</v>
      </c>
      <c r="Q42" s="12">
        <v>0</v>
      </c>
      <c r="R42" s="4">
        <v>0</v>
      </c>
      <c r="S42" s="12">
        <v>0</v>
      </c>
      <c r="T42">
        <f t="shared" si="0"/>
        <v>26.33</v>
      </c>
      <c r="U42" s="4">
        <v>4.33</v>
      </c>
      <c r="V42">
        <f t="shared" si="1"/>
        <v>30.659999999999997</v>
      </c>
    </row>
    <row r="43" spans="1:22">
      <c r="A43" s="11">
        <v>40713</v>
      </c>
      <c r="B43">
        <v>21.33</v>
      </c>
      <c r="C43">
        <v>0</v>
      </c>
      <c r="D43">
        <v>0</v>
      </c>
      <c r="E43">
        <v>0</v>
      </c>
      <c r="F43">
        <v>0.33</v>
      </c>
      <c r="G43">
        <v>0</v>
      </c>
      <c r="H43" s="12">
        <v>0</v>
      </c>
      <c r="I43" s="4">
        <v>0</v>
      </c>
      <c r="J43" s="4">
        <v>0</v>
      </c>
      <c r="K43" s="4">
        <v>0</v>
      </c>
      <c r="L43" s="4">
        <v>4</v>
      </c>
      <c r="M43" s="4">
        <v>0</v>
      </c>
      <c r="N43" s="12">
        <v>0</v>
      </c>
      <c r="O43" s="4">
        <v>0.67</v>
      </c>
      <c r="P43" s="4">
        <v>0</v>
      </c>
      <c r="Q43" s="12">
        <v>0</v>
      </c>
      <c r="R43" s="4">
        <v>0</v>
      </c>
      <c r="S43" s="12">
        <v>0</v>
      </c>
      <c r="T43">
        <f t="shared" si="0"/>
        <v>26.33</v>
      </c>
      <c r="U43" s="4">
        <v>4.33</v>
      </c>
      <c r="V43">
        <f>T43+U43</f>
        <v>30.659999999999997</v>
      </c>
    </row>
    <row r="44" spans="1:22">
      <c r="A44" s="11">
        <v>40714</v>
      </c>
      <c r="B44">
        <v>7.5</v>
      </c>
      <c r="C44">
        <v>0.5</v>
      </c>
      <c r="D44">
        <v>0</v>
      </c>
      <c r="E44">
        <v>0</v>
      </c>
      <c r="F44">
        <v>0</v>
      </c>
      <c r="G44">
        <v>0</v>
      </c>
      <c r="H44" s="12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12">
        <v>0</v>
      </c>
      <c r="O44" s="4">
        <v>0.5</v>
      </c>
      <c r="P44" s="4">
        <v>0</v>
      </c>
      <c r="Q44" s="12">
        <v>0</v>
      </c>
      <c r="R44" s="4">
        <v>0</v>
      </c>
      <c r="S44" s="12">
        <v>0</v>
      </c>
      <c r="T44">
        <f t="shared" si="0"/>
        <v>9.5</v>
      </c>
      <c r="U44" s="4">
        <v>1.5</v>
      </c>
      <c r="V44">
        <f t="shared" si="1"/>
        <v>11</v>
      </c>
    </row>
    <row r="45" spans="1:22">
      <c r="A45" s="11">
        <v>40715</v>
      </c>
      <c r="B45">
        <v>7.5</v>
      </c>
      <c r="C45">
        <v>0.5</v>
      </c>
      <c r="D45">
        <v>0</v>
      </c>
      <c r="E45">
        <v>0</v>
      </c>
      <c r="F45">
        <v>0</v>
      </c>
      <c r="G45">
        <v>0</v>
      </c>
      <c r="H45" s="12">
        <v>0</v>
      </c>
      <c r="I45" s="4">
        <v>0</v>
      </c>
      <c r="J45" s="4">
        <v>0</v>
      </c>
      <c r="K45" s="4">
        <v>0</v>
      </c>
      <c r="L45" s="4">
        <v>1</v>
      </c>
      <c r="M45" s="4">
        <v>0</v>
      </c>
      <c r="N45" s="12">
        <v>0</v>
      </c>
      <c r="O45" s="4">
        <v>0.5</v>
      </c>
      <c r="P45" s="4">
        <v>0</v>
      </c>
      <c r="Q45" s="12">
        <v>0</v>
      </c>
      <c r="R45" s="4">
        <v>0</v>
      </c>
      <c r="S45" s="12">
        <v>0</v>
      </c>
      <c r="T45">
        <f t="shared" si="0"/>
        <v>9.5</v>
      </c>
      <c r="U45" s="4">
        <v>1.5</v>
      </c>
      <c r="V45">
        <f t="shared" si="1"/>
        <v>11</v>
      </c>
    </row>
    <row r="46" spans="1:22">
      <c r="A46" s="11">
        <v>40716</v>
      </c>
      <c r="B46">
        <v>23</v>
      </c>
      <c r="C46">
        <v>1</v>
      </c>
      <c r="D46">
        <v>0</v>
      </c>
      <c r="E46">
        <v>0</v>
      </c>
      <c r="F46">
        <v>1</v>
      </c>
      <c r="G46">
        <v>0</v>
      </c>
      <c r="H46" s="12">
        <v>0</v>
      </c>
      <c r="I46" s="4">
        <v>0</v>
      </c>
      <c r="J46" s="4">
        <v>0</v>
      </c>
      <c r="K46" s="4">
        <v>0</v>
      </c>
      <c r="L46" s="4">
        <v>4.5</v>
      </c>
      <c r="M46" s="4">
        <v>0</v>
      </c>
      <c r="N46" s="12">
        <v>0</v>
      </c>
      <c r="O46" s="4">
        <v>1.5</v>
      </c>
      <c r="P46" s="4">
        <v>0</v>
      </c>
      <c r="Q46" s="12">
        <v>0</v>
      </c>
      <c r="R46" s="4">
        <v>0</v>
      </c>
      <c r="S46" s="12">
        <v>0</v>
      </c>
      <c r="T46">
        <f t="shared" si="0"/>
        <v>31</v>
      </c>
      <c r="U46" s="4">
        <v>13</v>
      </c>
      <c r="V46">
        <f t="shared" si="1"/>
        <v>44</v>
      </c>
    </row>
    <row r="47" spans="1:22">
      <c r="A47" s="11">
        <v>40717</v>
      </c>
      <c r="B47">
        <v>23</v>
      </c>
      <c r="C47">
        <v>1</v>
      </c>
      <c r="D47">
        <v>0</v>
      </c>
      <c r="E47">
        <v>0</v>
      </c>
      <c r="F47">
        <v>1</v>
      </c>
      <c r="G47">
        <v>0</v>
      </c>
      <c r="H47" s="12">
        <v>0</v>
      </c>
      <c r="I47" s="4">
        <v>0</v>
      </c>
      <c r="J47" s="4">
        <v>0</v>
      </c>
      <c r="K47" s="4">
        <v>0</v>
      </c>
      <c r="L47" s="4">
        <v>4.5</v>
      </c>
      <c r="M47" s="4">
        <v>0</v>
      </c>
      <c r="N47" s="12">
        <v>0</v>
      </c>
      <c r="O47" s="4">
        <v>1.5</v>
      </c>
      <c r="P47" s="4">
        <v>0</v>
      </c>
      <c r="Q47" s="12">
        <v>0</v>
      </c>
      <c r="R47" s="4">
        <v>0</v>
      </c>
      <c r="S47" s="12">
        <v>0</v>
      </c>
      <c r="T47">
        <f t="shared" si="0"/>
        <v>31</v>
      </c>
      <c r="U47" s="4">
        <v>13</v>
      </c>
      <c r="V47">
        <f t="shared" si="1"/>
        <v>44</v>
      </c>
    </row>
    <row r="48" spans="1:22">
      <c r="A48" s="11">
        <v>40718</v>
      </c>
      <c r="B48">
        <v>19.670000000000002</v>
      </c>
      <c r="C48">
        <v>1</v>
      </c>
      <c r="D48">
        <v>0</v>
      </c>
      <c r="E48">
        <v>0</v>
      </c>
      <c r="F48">
        <v>0</v>
      </c>
      <c r="G48">
        <v>0.33</v>
      </c>
      <c r="H48" s="12">
        <v>0.33</v>
      </c>
      <c r="I48" s="4">
        <v>0.33</v>
      </c>
      <c r="J48" s="4">
        <v>0</v>
      </c>
      <c r="K48" s="4">
        <v>0</v>
      </c>
      <c r="L48" s="4">
        <v>9</v>
      </c>
      <c r="M48" s="4">
        <v>0</v>
      </c>
      <c r="N48" s="12">
        <v>0</v>
      </c>
      <c r="O48" s="4">
        <v>1.67</v>
      </c>
      <c r="P48" s="4">
        <v>0</v>
      </c>
      <c r="Q48" s="12">
        <v>0</v>
      </c>
      <c r="R48" s="4">
        <v>0.33</v>
      </c>
      <c r="S48" s="12">
        <v>0</v>
      </c>
      <c r="T48">
        <f t="shared" si="0"/>
        <v>32.659999999999997</v>
      </c>
      <c r="U48" s="4">
        <v>9.33</v>
      </c>
      <c r="V48">
        <f t="shared" si="1"/>
        <v>41.989999999999995</v>
      </c>
    </row>
    <row r="49" spans="1:22">
      <c r="A49" s="11">
        <v>40719</v>
      </c>
      <c r="B49">
        <v>19.670000000000002</v>
      </c>
      <c r="C49">
        <v>1</v>
      </c>
      <c r="D49">
        <v>0</v>
      </c>
      <c r="E49">
        <v>0</v>
      </c>
      <c r="F49">
        <v>0</v>
      </c>
      <c r="G49">
        <v>0.33</v>
      </c>
      <c r="H49" s="12">
        <v>0.33</v>
      </c>
      <c r="I49" s="4">
        <v>0.33</v>
      </c>
      <c r="J49" s="4">
        <v>0</v>
      </c>
      <c r="K49" s="4">
        <v>0</v>
      </c>
      <c r="L49" s="4">
        <v>9</v>
      </c>
      <c r="M49" s="4">
        <v>0</v>
      </c>
      <c r="N49" s="12">
        <v>0</v>
      </c>
      <c r="O49" s="4">
        <v>1.67</v>
      </c>
      <c r="P49" s="4">
        <v>0</v>
      </c>
      <c r="Q49" s="12">
        <v>0</v>
      </c>
      <c r="R49" s="4">
        <v>0.33</v>
      </c>
      <c r="S49" s="12">
        <v>0</v>
      </c>
      <c r="T49">
        <f t="shared" si="0"/>
        <v>32.659999999999997</v>
      </c>
      <c r="U49" s="4">
        <v>9.33</v>
      </c>
      <c r="V49">
        <f t="shared" si="1"/>
        <v>41.989999999999995</v>
      </c>
    </row>
    <row r="50" spans="1:22">
      <c r="A50" s="11">
        <v>40720</v>
      </c>
      <c r="B50">
        <v>19.670000000000002</v>
      </c>
      <c r="C50">
        <v>1</v>
      </c>
      <c r="D50">
        <v>0</v>
      </c>
      <c r="E50">
        <v>0</v>
      </c>
      <c r="F50">
        <v>0</v>
      </c>
      <c r="G50">
        <v>0.33</v>
      </c>
      <c r="H50" s="12">
        <v>0.33</v>
      </c>
      <c r="I50" s="4">
        <v>0.33</v>
      </c>
      <c r="J50" s="4">
        <v>0</v>
      </c>
      <c r="K50" s="4">
        <v>0</v>
      </c>
      <c r="L50" s="4">
        <v>9</v>
      </c>
      <c r="M50" s="4">
        <v>0</v>
      </c>
      <c r="N50" s="12">
        <v>0</v>
      </c>
      <c r="O50" s="4">
        <v>1.67</v>
      </c>
      <c r="P50" s="4">
        <v>0</v>
      </c>
      <c r="Q50" s="12">
        <v>0</v>
      </c>
      <c r="R50" s="4">
        <v>0.33</v>
      </c>
      <c r="S50" s="12">
        <v>0</v>
      </c>
      <c r="T50">
        <f t="shared" si="0"/>
        <v>32.659999999999997</v>
      </c>
      <c r="U50" s="4">
        <v>9.33</v>
      </c>
      <c r="V50">
        <f t="shared" si="1"/>
        <v>41.989999999999995</v>
      </c>
    </row>
    <row r="51" spans="1:22">
      <c r="A51" s="11">
        <v>40721</v>
      </c>
      <c r="B51">
        <v>12</v>
      </c>
      <c r="C51">
        <v>1</v>
      </c>
      <c r="D51">
        <v>0</v>
      </c>
      <c r="E51">
        <v>0</v>
      </c>
      <c r="F51">
        <v>0</v>
      </c>
      <c r="G51">
        <v>0</v>
      </c>
      <c r="H51" s="12">
        <v>0</v>
      </c>
      <c r="I51" s="4">
        <v>0.5</v>
      </c>
      <c r="J51" s="4">
        <v>0</v>
      </c>
      <c r="K51" s="4">
        <v>0</v>
      </c>
      <c r="L51" s="4">
        <v>1</v>
      </c>
      <c r="M51" s="4">
        <v>0</v>
      </c>
      <c r="N51" s="12">
        <v>0</v>
      </c>
      <c r="O51" s="4">
        <v>2</v>
      </c>
      <c r="P51" s="4">
        <v>0</v>
      </c>
      <c r="Q51" s="12">
        <v>0</v>
      </c>
      <c r="R51" s="4">
        <v>0</v>
      </c>
      <c r="S51" s="12">
        <v>0</v>
      </c>
      <c r="T51">
        <f>SUM(B51:S51)</f>
        <v>16.5</v>
      </c>
      <c r="U51" s="4">
        <v>22</v>
      </c>
      <c r="V51">
        <f t="shared" si="1"/>
        <v>38.5</v>
      </c>
    </row>
    <row r="52" spans="1:22">
      <c r="A52" s="11">
        <v>40722</v>
      </c>
      <c r="B52">
        <v>12</v>
      </c>
      <c r="C52">
        <v>1</v>
      </c>
      <c r="D52">
        <v>0</v>
      </c>
      <c r="E52">
        <v>0</v>
      </c>
      <c r="F52">
        <v>0</v>
      </c>
      <c r="G52">
        <v>0</v>
      </c>
      <c r="H52" s="12">
        <v>0</v>
      </c>
      <c r="I52" s="4">
        <v>0.5</v>
      </c>
      <c r="J52" s="4">
        <v>0</v>
      </c>
      <c r="K52" s="4">
        <v>0</v>
      </c>
      <c r="L52" s="4">
        <v>1</v>
      </c>
      <c r="M52" s="4">
        <v>0</v>
      </c>
      <c r="N52" s="12">
        <v>0</v>
      </c>
      <c r="O52" s="4">
        <v>2</v>
      </c>
      <c r="P52" s="4">
        <v>0</v>
      </c>
      <c r="Q52" s="12">
        <v>0</v>
      </c>
      <c r="R52" s="4">
        <v>0</v>
      </c>
      <c r="S52" s="12">
        <v>0</v>
      </c>
      <c r="T52">
        <f t="shared" si="0"/>
        <v>16.5</v>
      </c>
      <c r="U52" s="4">
        <v>22</v>
      </c>
      <c r="V52">
        <f>T52+U52</f>
        <v>38.5</v>
      </c>
    </row>
    <row r="53" spans="1:22">
      <c r="A53" s="11">
        <v>40723</v>
      </c>
      <c r="B53">
        <v>46</v>
      </c>
      <c r="C53">
        <v>25</v>
      </c>
      <c r="D53">
        <v>0</v>
      </c>
      <c r="E53">
        <v>0</v>
      </c>
      <c r="F53">
        <v>0</v>
      </c>
      <c r="G53">
        <v>0</v>
      </c>
      <c r="H53" s="12">
        <v>0</v>
      </c>
      <c r="I53" s="4">
        <v>0</v>
      </c>
      <c r="J53" s="4">
        <v>0</v>
      </c>
      <c r="K53" s="4">
        <v>0</v>
      </c>
      <c r="L53" s="4">
        <v>2.5</v>
      </c>
      <c r="M53" s="4">
        <v>4.5</v>
      </c>
      <c r="N53" s="12">
        <v>0</v>
      </c>
      <c r="O53" s="4">
        <v>1</v>
      </c>
      <c r="P53" s="4">
        <v>0</v>
      </c>
      <c r="Q53" s="12">
        <v>0</v>
      </c>
      <c r="R53" s="4">
        <v>3.5</v>
      </c>
      <c r="S53" s="12">
        <v>0</v>
      </c>
      <c r="T53">
        <f t="shared" si="0"/>
        <v>82.5</v>
      </c>
      <c r="U53" s="4">
        <v>63</v>
      </c>
      <c r="V53">
        <f>T53+U53</f>
        <v>145.5</v>
      </c>
    </row>
    <row r="54" spans="1:22">
      <c r="A54" s="11">
        <v>40724</v>
      </c>
      <c r="B54">
        <v>46</v>
      </c>
      <c r="C54">
        <v>25</v>
      </c>
      <c r="D54">
        <v>0</v>
      </c>
      <c r="E54">
        <v>0</v>
      </c>
      <c r="F54">
        <v>0</v>
      </c>
      <c r="G54">
        <v>0</v>
      </c>
      <c r="H54" s="12">
        <v>0</v>
      </c>
      <c r="I54" s="4">
        <v>0</v>
      </c>
      <c r="J54" s="4">
        <v>0</v>
      </c>
      <c r="K54" s="4">
        <v>0</v>
      </c>
      <c r="L54" s="4">
        <v>2.5</v>
      </c>
      <c r="M54" s="4">
        <v>4.5</v>
      </c>
      <c r="N54" s="12">
        <v>0</v>
      </c>
      <c r="O54" s="4">
        <v>1</v>
      </c>
      <c r="P54" s="4">
        <v>0</v>
      </c>
      <c r="Q54" s="12">
        <v>0</v>
      </c>
      <c r="R54" s="4">
        <v>3.5</v>
      </c>
      <c r="S54" s="12">
        <v>0</v>
      </c>
      <c r="T54">
        <f t="shared" si="0"/>
        <v>82.5</v>
      </c>
      <c r="U54" s="4">
        <v>63</v>
      </c>
      <c r="V54">
        <f t="shared" si="1"/>
        <v>145.5</v>
      </c>
    </row>
    <row r="55" spans="1:22">
      <c r="A55" s="11">
        <v>40725</v>
      </c>
      <c r="B55">
        <v>153.75</v>
      </c>
      <c r="C55">
        <v>13.25</v>
      </c>
      <c r="D55">
        <v>0</v>
      </c>
      <c r="E55">
        <v>0</v>
      </c>
      <c r="F55">
        <v>0.75</v>
      </c>
      <c r="G55">
        <v>0</v>
      </c>
      <c r="H55" s="12">
        <v>0</v>
      </c>
      <c r="I55" s="4">
        <v>4.5</v>
      </c>
      <c r="J55" s="4">
        <v>0</v>
      </c>
      <c r="K55" s="4">
        <v>0</v>
      </c>
      <c r="L55" s="4">
        <v>0</v>
      </c>
      <c r="M55" s="4">
        <v>0</v>
      </c>
      <c r="N55" s="12">
        <v>0</v>
      </c>
      <c r="O55" s="4">
        <v>2.75</v>
      </c>
      <c r="P55" s="4">
        <v>0</v>
      </c>
      <c r="Q55" s="12">
        <v>0</v>
      </c>
      <c r="R55" s="4">
        <v>6</v>
      </c>
      <c r="S55" s="12">
        <v>0</v>
      </c>
      <c r="T55">
        <f t="shared" si="0"/>
        <v>181</v>
      </c>
      <c r="U55" s="4">
        <v>45.25</v>
      </c>
      <c r="V55">
        <f>T55+U55</f>
        <v>226.25</v>
      </c>
    </row>
    <row r="56" spans="1:22">
      <c r="A56" s="11">
        <v>40726</v>
      </c>
      <c r="B56">
        <v>153.75</v>
      </c>
      <c r="C56">
        <v>13.25</v>
      </c>
      <c r="D56">
        <v>0</v>
      </c>
      <c r="E56">
        <v>0</v>
      </c>
      <c r="F56">
        <v>0.75</v>
      </c>
      <c r="G56">
        <v>0</v>
      </c>
      <c r="H56" s="12">
        <v>0</v>
      </c>
      <c r="I56" s="4">
        <v>4.5</v>
      </c>
      <c r="J56" s="4">
        <v>0</v>
      </c>
      <c r="K56" s="4">
        <v>0</v>
      </c>
      <c r="L56" s="4">
        <v>0</v>
      </c>
      <c r="M56" s="4">
        <v>0</v>
      </c>
      <c r="N56" s="12">
        <v>0</v>
      </c>
      <c r="O56" s="4">
        <v>2.75</v>
      </c>
      <c r="P56" s="4">
        <v>0</v>
      </c>
      <c r="Q56" s="12">
        <v>0</v>
      </c>
      <c r="R56" s="4">
        <v>6</v>
      </c>
      <c r="S56" s="12">
        <v>0</v>
      </c>
      <c r="T56">
        <f t="shared" si="0"/>
        <v>181</v>
      </c>
      <c r="U56" s="4">
        <v>45.25</v>
      </c>
      <c r="V56">
        <f t="shared" si="1"/>
        <v>226.25</v>
      </c>
    </row>
    <row r="57" spans="1:22">
      <c r="A57" s="11">
        <v>40727</v>
      </c>
      <c r="B57">
        <v>153.75</v>
      </c>
      <c r="C57">
        <v>13.25</v>
      </c>
      <c r="D57">
        <v>0</v>
      </c>
      <c r="E57">
        <v>0</v>
      </c>
      <c r="F57">
        <v>0.75</v>
      </c>
      <c r="G57">
        <v>0</v>
      </c>
      <c r="H57" s="12">
        <v>0</v>
      </c>
      <c r="I57" s="4">
        <v>4.5</v>
      </c>
      <c r="J57" s="4">
        <v>0</v>
      </c>
      <c r="K57" s="4">
        <v>0</v>
      </c>
      <c r="L57" s="4">
        <v>0</v>
      </c>
      <c r="M57" s="4">
        <v>0</v>
      </c>
      <c r="N57" s="12">
        <v>0</v>
      </c>
      <c r="O57" s="4">
        <v>2.75</v>
      </c>
      <c r="P57" s="4">
        <v>0</v>
      </c>
      <c r="Q57" s="12">
        <v>0</v>
      </c>
      <c r="R57" s="4">
        <v>6</v>
      </c>
      <c r="S57" s="12">
        <v>0</v>
      </c>
      <c r="T57">
        <f t="shared" si="0"/>
        <v>181</v>
      </c>
      <c r="U57" s="4">
        <v>45.25</v>
      </c>
      <c r="V57">
        <f t="shared" si="1"/>
        <v>226.25</v>
      </c>
    </row>
    <row r="58" spans="1:22">
      <c r="A58" s="11">
        <v>40728</v>
      </c>
      <c r="B58">
        <v>153.75</v>
      </c>
      <c r="C58">
        <v>13.25</v>
      </c>
      <c r="D58">
        <v>0</v>
      </c>
      <c r="E58">
        <v>0</v>
      </c>
      <c r="F58">
        <v>0.75</v>
      </c>
      <c r="G58">
        <v>0</v>
      </c>
      <c r="H58" s="12">
        <v>0</v>
      </c>
      <c r="I58" s="4">
        <v>4.5</v>
      </c>
      <c r="J58" s="4">
        <v>0</v>
      </c>
      <c r="K58" s="4">
        <v>0</v>
      </c>
      <c r="L58" s="4">
        <v>0</v>
      </c>
      <c r="M58" s="4">
        <v>0</v>
      </c>
      <c r="N58" s="12">
        <v>0</v>
      </c>
      <c r="O58" s="4">
        <v>2.75</v>
      </c>
      <c r="P58" s="4">
        <v>0</v>
      </c>
      <c r="Q58" s="12">
        <v>0</v>
      </c>
      <c r="R58" s="4">
        <v>6</v>
      </c>
      <c r="S58" s="12">
        <v>0</v>
      </c>
      <c r="T58">
        <f t="shared" si="0"/>
        <v>181</v>
      </c>
      <c r="U58" s="4">
        <v>45.25</v>
      </c>
      <c r="V58">
        <f t="shared" si="1"/>
        <v>226.25</v>
      </c>
    </row>
    <row r="59" spans="1:22">
      <c r="A59" s="11">
        <v>40729</v>
      </c>
      <c r="B59">
        <v>417</v>
      </c>
      <c r="C59">
        <v>0</v>
      </c>
      <c r="D59">
        <v>0</v>
      </c>
      <c r="E59">
        <v>1</v>
      </c>
      <c r="F59">
        <v>2</v>
      </c>
      <c r="G59">
        <v>0</v>
      </c>
      <c r="H59" s="12">
        <v>0</v>
      </c>
      <c r="I59" s="4">
        <v>9</v>
      </c>
      <c r="J59" s="4">
        <v>0</v>
      </c>
      <c r="K59" s="4">
        <v>0</v>
      </c>
      <c r="L59" s="4">
        <v>8</v>
      </c>
      <c r="M59" s="4">
        <v>0</v>
      </c>
      <c r="N59" s="12">
        <v>0</v>
      </c>
      <c r="O59" s="4">
        <v>3</v>
      </c>
      <c r="P59" s="4">
        <v>0</v>
      </c>
      <c r="Q59" s="12">
        <v>0</v>
      </c>
      <c r="R59" s="4">
        <v>4</v>
      </c>
      <c r="S59" s="12">
        <v>1</v>
      </c>
      <c r="T59">
        <f t="shared" si="0"/>
        <v>445</v>
      </c>
      <c r="U59" s="4">
        <v>198</v>
      </c>
      <c r="V59">
        <f t="shared" si="1"/>
        <v>643</v>
      </c>
    </row>
    <row r="60" spans="1:22">
      <c r="A60" s="11">
        <v>40730</v>
      </c>
      <c r="B60">
        <v>444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444</v>
      </c>
      <c r="U60" s="4">
        <v>104</v>
      </c>
      <c r="V60">
        <f t="shared" si="1"/>
        <v>548</v>
      </c>
    </row>
    <row r="61" spans="1:22">
      <c r="A61" s="11">
        <v>40731</v>
      </c>
      <c r="B61">
        <v>444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444</v>
      </c>
      <c r="U61" s="4">
        <v>104</v>
      </c>
      <c r="V61">
        <f t="shared" si="1"/>
        <v>548</v>
      </c>
    </row>
    <row r="62" spans="1:22">
      <c r="A62" s="11">
        <v>40732</v>
      </c>
      <c r="B62">
        <v>161.66</v>
      </c>
      <c r="C62">
        <v>12.66</v>
      </c>
      <c r="D62">
        <v>0</v>
      </c>
      <c r="E62">
        <v>0</v>
      </c>
      <c r="F62">
        <v>0.66</v>
      </c>
      <c r="G62">
        <v>0</v>
      </c>
      <c r="H62">
        <v>0</v>
      </c>
      <c r="I62">
        <v>1.66</v>
      </c>
      <c r="J62">
        <v>0</v>
      </c>
      <c r="K62">
        <v>0</v>
      </c>
      <c r="L62">
        <v>1.66</v>
      </c>
      <c r="M62">
        <v>0</v>
      </c>
      <c r="N62">
        <v>0</v>
      </c>
      <c r="O62">
        <v>0</v>
      </c>
      <c r="P62">
        <v>0</v>
      </c>
      <c r="Q62">
        <v>0</v>
      </c>
      <c r="R62">
        <v>13.33</v>
      </c>
      <c r="S62">
        <v>0</v>
      </c>
      <c r="T62">
        <f t="shared" si="0"/>
        <v>191.63</v>
      </c>
      <c r="U62" s="4">
        <v>20.329999999999998</v>
      </c>
      <c r="V62">
        <f t="shared" si="1"/>
        <v>211.95999999999998</v>
      </c>
    </row>
    <row r="63" spans="1:22">
      <c r="A63" s="11">
        <v>40733</v>
      </c>
      <c r="B63">
        <v>161.66</v>
      </c>
      <c r="C63">
        <v>12.66</v>
      </c>
      <c r="D63">
        <v>0</v>
      </c>
      <c r="E63">
        <v>0</v>
      </c>
      <c r="F63">
        <v>0.66</v>
      </c>
      <c r="G63">
        <v>0</v>
      </c>
      <c r="H63">
        <v>0</v>
      </c>
      <c r="I63">
        <v>1.66</v>
      </c>
      <c r="J63">
        <v>0</v>
      </c>
      <c r="K63">
        <v>0</v>
      </c>
      <c r="L63">
        <v>1.66</v>
      </c>
      <c r="M63">
        <v>0</v>
      </c>
      <c r="N63">
        <v>0</v>
      </c>
      <c r="O63">
        <v>0</v>
      </c>
      <c r="P63">
        <v>0</v>
      </c>
      <c r="Q63">
        <v>0</v>
      </c>
      <c r="R63">
        <v>13.33</v>
      </c>
      <c r="S63">
        <v>0</v>
      </c>
      <c r="T63">
        <f t="shared" si="0"/>
        <v>191.63</v>
      </c>
      <c r="U63" s="4">
        <v>20.329999999999998</v>
      </c>
      <c r="V63">
        <f t="shared" si="1"/>
        <v>211.95999999999998</v>
      </c>
    </row>
    <row r="64" spans="1:22">
      <c r="A64" s="11">
        <v>40734</v>
      </c>
      <c r="B64">
        <v>161.66</v>
      </c>
      <c r="C64">
        <v>12.66</v>
      </c>
      <c r="D64">
        <v>0</v>
      </c>
      <c r="E64">
        <v>0</v>
      </c>
      <c r="F64">
        <v>0.66</v>
      </c>
      <c r="G64">
        <v>0</v>
      </c>
      <c r="H64">
        <v>0</v>
      </c>
      <c r="I64">
        <v>1.66</v>
      </c>
      <c r="J64">
        <v>0</v>
      </c>
      <c r="K64">
        <v>0</v>
      </c>
      <c r="L64">
        <v>1.66</v>
      </c>
      <c r="M64">
        <v>0</v>
      </c>
      <c r="N64">
        <v>0</v>
      </c>
      <c r="O64">
        <v>0</v>
      </c>
      <c r="P64">
        <v>0</v>
      </c>
      <c r="Q64">
        <v>0</v>
      </c>
      <c r="R64">
        <v>13.33</v>
      </c>
      <c r="S64">
        <v>0</v>
      </c>
      <c r="T64">
        <f t="shared" si="0"/>
        <v>191.63</v>
      </c>
      <c r="U64" s="4">
        <v>20.329999999999998</v>
      </c>
      <c r="V64">
        <f t="shared" si="1"/>
        <v>211.95999999999998</v>
      </c>
    </row>
    <row r="65" spans="1:22">
      <c r="A65" s="11">
        <v>40735</v>
      </c>
      <c r="B65">
        <v>31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1.5</v>
      </c>
      <c r="S65">
        <v>0</v>
      </c>
      <c r="T65">
        <f t="shared" si="0"/>
        <v>37.5</v>
      </c>
      <c r="U65" s="4">
        <v>14.5</v>
      </c>
      <c r="V65">
        <f t="shared" si="1"/>
        <v>52</v>
      </c>
    </row>
    <row r="66" spans="1:22">
      <c r="A66" s="11">
        <v>40736</v>
      </c>
      <c r="B66">
        <v>31</v>
      </c>
      <c r="C66">
        <v>3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1.5</v>
      </c>
      <c r="S66">
        <v>0</v>
      </c>
      <c r="T66">
        <f t="shared" si="0"/>
        <v>37.5</v>
      </c>
      <c r="U66" s="4">
        <v>14.5</v>
      </c>
      <c r="V66">
        <f>T66+U66</f>
        <v>52</v>
      </c>
    </row>
    <row r="67" spans="1:22">
      <c r="A67" s="11">
        <v>40737</v>
      </c>
      <c r="B67">
        <v>9</v>
      </c>
      <c r="C67">
        <v>1.5</v>
      </c>
      <c r="D67">
        <v>0</v>
      </c>
      <c r="E67">
        <v>0</v>
      </c>
      <c r="F67">
        <v>0</v>
      </c>
      <c r="G67">
        <v>0</v>
      </c>
      <c r="H67">
        <v>0</v>
      </c>
      <c r="I67">
        <v>1.5</v>
      </c>
      <c r="J67">
        <v>0</v>
      </c>
      <c r="K67">
        <v>0</v>
      </c>
      <c r="L67">
        <v>0</v>
      </c>
      <c r="M67">
        <v>0</v>
      </c>
      <c r="N67">
        <v>0</v>
      </c>
      <c r="O67">
        <v>0.5</v>
      </c>
      <c r="P67">
        <v>0</v>
      </c>
      <c r="Q67">
        <v>0</v>
      </c>
      <c r="R67">
        <v>0.5</v>
      </c>
      <c r="S67">
        <v>0</v>
      </c>
      <c r="T67">
        <f t="shared" si="0"/>
        <v>13</v>
      </c>
      <c r="U67" s="4">
        <v>8</v>
      </c>
      <c r="V67">
        <f>T67+U67</f>
        <v>21</v>
      </c>
    </row>
    <row r="68" spans="1:22">
      <c r="A68" s="11">
        <v>40738</v>
      </c>
      <c r="B68">
        <v>9</v>
      </c>
      <c r="C68">
        <v>1.5</v>
      </c>
      <c r="D68">
        <v>0</v>
      </c>
      <c r="E68">
        <v>0</v>
      </c>
      <c r="F68">
        <v>0</v>
      </c>
      <c r="G68">
        <v>0</v>
      </c>
      <c r="H68">
        <v>0</v>
      </c>
      <c r="I68">
        <v>1.5</v>
      </c>
      <c r="J68">
        <v>0</v>
      </c>
      <c r="K68">
        <v>0</v>
      </c>
      <c r="L68">
        <v>0</v>
      </c>
      <c r="M68">
        <v>0</v>
      </c>
      <c r="N68">
        <v>0</v>
      </c>
      <c r="O68">
        <v>0.5</v>
      </c>
      <c r="P68">
        <v>0</v>
      </c>
      <c r="Q68">
        <v>0</v>
      </c>
      <c r="R68">
        <v>0.5</v>
      </c>
      <c r="S68">
        <v>0</v>
      </c>
      <c r="T68">
        <f t="shared" si="0"/>
        <v>13</v>
      </c>
      <c r="U68" s="4">
        <v>8</v>
      </c>
      <c r="V68">
        <f t="shared" si="1"/>
        <v>21</v>
      </c>
    </row>
    <row r="69" spans="1:22">
      <c r="A69" s="11">
        <v>40739</v>
      </c>
      <c r="B69">
        <v>33.659999999999997</v>
      </c>
      <c r="C69">
        <v>2.66</v>
      </c>
      <c r="D69">
        <v>0</v>
      </c>
      <c r="E69">
        <v>0</v>
      </c>
      <c r="F69">
        <v>0.33</v>
      </c>
      <c r="G69">
        <v>0</v>
      </c>
      <c r="H69" s="1">
        <v>0</v>
      </c>
      <c r="I69" s="4">
        <v>7</v>
      </c>
      <c r="J69" s="4">
        <v>0</v>
      </c>
      <c r="K69" s="4">
        <v>0</v>
      </c>
      <c r="L69" s="4">
        <v>1</v>
      </c>
      <c r="M69" s="4">
        <v>0</v>
      </c>
      <c r="N69" s="1">
        <v>0</v>
      </c>
      <c r="O69" s="4">
        <v>0</v>
      </c>
      <c r="P69" s="4">
        <v>0</v>
      </c>
      <c r="Q69" s="1">
        <v>0</v>
      </c>
      <c r="R69" s="4">
        <v>2.33</v>
      </c>
      <c r="S69" s="1">
        <v>0</v>
      </c>
      <c r="T69">
        <f t="shared" si="0"/>
        <v>46.97999999999999</v>
      </c>
      <c r="U69" s="4">
        <v>4</v>
      </c>
      <c r="V69">
        <f t="shared" si="1"/>
        <v>50.97999999999999</v>
      </c>
    </row>
    <row r="70" spans="1:22">
      <c r="A70" s="11">
        <v>40740</v>
      </c>
      <c r="B70">
        <v>33.659999999999997</v>
      </c>
      <c r="C70">
        <v>2.66</v>
      </c>
      <c r="D70">
        <v>0</v>
      </c>
      <c r="E70">
        <v>0</v>
      </c>
      <c r="F70">
        <v>0.33</v>
      </c>
      <c r="G70">
        <v>0</v>
      </c>
      <c r="H70" s="1">
        <v>0</v>
      </c>
      <c r="I70" s="4">
        <v>7</v>
      </c>
      <c r="J70" s="4">
        <v>0</v>
      </c>
      <c r="K70" s="4">
        <v>0</v>
      </c>
      <c r="L70" s="4">
        <v>1</v>
      </c>
      <c r="M70" s="4">
        <v>0</v>
      </c>
      <c r="N70" s="1">
        <v>0</v>
      </c>
      <c r="O70" s="4">
        <v>0</v>
      </c>
      <c r="P70" s="4">
        <v>0</v>
      </c>
      <c r="Q70" s="1">
        <v>0</v>
      </c>
      <c r="R70" s="4">
        <v>2.33</v>
      </c>
      <c r="S70" s="1">
        <v>0</v>
      </c>
      <c r="T70">
        <f t="shared" si="0"/>
        <v>46.97999999999999</v>
      </c>
      <c r="U70" s="4">
        <v>4</v>
      </c>
      <c r="V70">
        <f t="shared" si="1"/>
        <v>50.97999999999999</v>
      </c>
    </row>
    <row r="71" spans="1:22">
      <c r="A71" s="11">
        <v>40741</v>
      </c>
      <c r="B71">
        <v>33.659999999999997</v>
      </c>
      <c r="C71">
        <v>2.66</v>
      </c>
      <c r="D71">
        <v>0</v>
      </c>
      <c r="E71">
        <v>0</v>
      </c>
      <c r="F71">
        <v>0.33</v>
      </c>
      <c r="G71">
        <v>0</v>
      </c>
      <c r="H71" s="1">
        <v>0</v>
      </c>
      <c r="I71" s="4">
        <v>7</v>
      </c>
      <c r="J71" s="4">
        <v>0</v>
      </c>
      <c r="K71" s="4">
        <v>0</v>
      </c>
      <c r="L71" s="4">
        <v>1</v>
      </c>
      <c r="M71" s="4">
        <v>0</v>
      </c>
      <c r="N71" s="1">
        <v>0</v>
      </c>
      <c r="O71" s="4">
        <v>0</v>
      </c>
      <c r="P71" s="4">
        <v>0</v>
      </c>
      <c r="Q71" s="1">
        <v>0</v>
      </c>
      <c r="R71" s="4">
        <v>2.33</v>
      </c>
      <c r="S71" s="1">
        <v>0</v>
      </c>
      <c r="T71">
        <f t="shared" si="0"/>
        <v>46.97999999999999</v>
      </c>
      <c r="U71" s="4">
        <v>4</v>
      </c>
      <c r="V71">
        <f t="shared" si="1"/>
        <v>50.97999999999999</v>
      </c>
    </row>
    <row r="72" spans="1:22">
      <c r="A72" s="11">
        <v>40742</v>
      </c>
      <c r="B72">
        <v>144</v>
      </c>
      <c r="C72">
        <v>0</v>
      </c>
      <c r="D72">
        <v>0</v>
      </c>
      <c r="E72">
        <v>2</v>
      </c>
      <c r="F72">
        <v>0</v>
      </c>
      <c r="G72">
        <v>0</v>
      </c>
      <c r="H72" s="4">
        <v>0</v>
      </c>
      <c r="I72" s="4">
        <v>31.5</v>
      </c>
      <c r="J72" s="4">
        <v>0</v>
      </c>
      <c r="K72" s="4">
        <v>0</v>
      </c>
      <c r="L72" s="4">
        <v>12</v>
      </c>
      <c r="M72" s="4">
        <v>2.5</v>
      </c>
      <c r="N72" s="4">
        <v>0</v>
      </c>
      <c r="O72" s="4">
        <v>0</v>
      </c>
      <c r="P72" s="4">
        <v>0</v>
      </c>
      <c r="Q72" s="4">
        <v>0</v>
      </c>
      <c r="R72" s="4">
        <v>15.5</v>
      </c>
      <c r="S72" s="4">
        <v>0</v>
      </c>
      <c r="T72">
        <f t="shared" si="0"/>
        <v>207.5</v>
      </c>
      <c r="U72" s="4">
        <v>12</v>
      </c>
      <c r="V72">
        <f t="shared" si="1"/>
        <v>219.5</v>
      </c>
    </row>
    <row r="73" spans="1:22">
      <c r="A73" s="11">
        <v>40743</v>
      </c>
      <c r="B73">
        <v>144</v>
      </c>
      <c r="C73">
        <v>0</v>
      </c>
      <c r="D73">
        <v>0</v>
      </c>
      <c r="E73">
        <v>2</v>
      </c>
      <c r="F73">
        <v>0</v>
      </c>
      <c r="G73">
        <v>0</v>
      </c>
      <c r="H73" s="4">
        <v>0</v>
      </c>
      <c r="I73" s="4">
        <v>31.5</v>
      </c>
      <c r="J73" s="4">
        <v>0</v>
      </c>
      <c r="K73" s="4">
        <v>0</v>
      </c>
      <c r="L73" s="4">
        <v>12</v>
      </c>
      <c r="M73" s="4">
        <v>2.5</v>
      </c>
      <c r="N73" s="4">
        <v>0</v>
      </c>
      <c r="O73" s="4">
        <v>0</v>
      </c>
      <c r="P73" s="4">
        <v>0</v>
      </c>
      <c r="Q73" s="4">
        <v>0</v>
      </c>
      <c r="R73" s="4">
        <v>15.5</v>
      </c>
      <c r="S73" s="4">
        <v>0</v>
      </c>
      <c r="T73">
        <f t="shared" ref="T73:T136" si="2">SUM(B73:S73)</f>
        <v>207.5</v>
      </c>
      <c r="U73" s="4">
        <v>12</v>
      </c>
      <c r="V73">
        <f>T73+U73</f>
        <v>219.5</v>
      </c>
    </row>
    <row r="74" spans="1:22">
      <c r="A74" s="11">
        <v>40744</v>
      </c>
      <c r="B74">
        <v>80</v>
      </c>
      <c r="C74">
        <v>4</v>
      </c>
      <c r="D74">
        <v>0</v>
      </c>
      <c r="E74">
        <v>0</v>
      </c>
      <c r="F74">
        <v>0</v>
      </c>
      <c r="G74">
        <v>0</v>
      </c>
      <c r="H74" s="4">
        <v>0</v>
      </c>
      <c r="I74" s="4">
        <v>25.5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7.5</v>
      </c>
      <c r="S74" s="4">
        <v>0</v>
      </c>
      <c r="T74">
        <f t="shared" si="2"/>
        <v>117</v>
      </c>
      <c r="U74" s="4">
        <v>15</v>
      </c>
      <c r="V74">
        <f>T74+U74</f>
        <v>132</v>
      </c>
    </row>
    <row r="75" spans="1:22">
      <c r="A75" s="11">
        <v>40745</v>
      </c>
      <c r="B75">
        <v>80</v>
      </c>
      <c r="C75">
        <v>4</v>
      </c>
      <c r="D75">
        <v>0</v>
      </c>
      <c r="E75">
        <v>0</v>
      </c>
      <c r="F75">
        <v>0</v>
      </c>
      <c r="G75">
        <v>0</v>
      </c>
      <c r="H75" s="4">
        <v>0</v>
      </c>
      <c r="I75" s="4">
        <v>25.5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7.5</v>
      </c>
      <c r="S75" s="4">
        <v>0</v>
      </c>
      <c r="T75">
        <f t="shared" si="2"/>
        <v>117</v>
      </c>
      <c r="U75" s="4">
        <v>15</v>
      </c>
      <c r="V75">
        <f t="shared" ref="V75:V110" si="3">T75+U75</f>
        <v>132</v>
      </c>
    </row>
    <row r="76" spans="1:22">
      <c r="A76" s="11">
        <v>40746</v>
      </c>
      <c r="B76">
        <v>32</v>
      </c>
      <c r="C76">
        <v>3.66</v>
      </c>
      <c r="D76">
        <v>0</v>
      </c>
      <c r="E76">
        <v>0</v>
      </c>
      <c r="F76">
        <v>0</v>
      </c>
      <c r="G76">
        <v>0</v>
      </c>
      <c r="H76" s="1">
        <v>0</v>
      </c>
      <c r="I76" s="4">
        <v>17.329999999999998</v>
      </c>
      <c r="J76" s="4">
        <v>0</v>
      </c>
      <c r="K76" s="4">
        <v>0</v>
      </c>
      <c r="L76" s="4">
        <v>0</v>
      </c>
      <c r="M76" s="4">
        <v>0.33</v>
      </c>
      <c r="N76" s="1">
        <v>0</v>
      </c>
      <c r="O76" s="4">
        <v>0.66</v>
      </c>
      <c r="P76" s="4">
        <v>0</v>
      </c>
      <c r="Q76" s="1">
        <v>0</v>
      </c>
      <c r="R76" s="4">
        <v>1.33</v>
      </c>
      <c r="S76" s="1">
        <v>1</v>
      </c>
      <c r="T76">
        <f t="shared" si="2"/>
        <v>56.309999999999988</v>
      </c>
      <c r="U76" s="4">
        <v>21</v>
      </c>
      <c r="V76">
        <f t="shared" si="3"/>
        <v>77.309999999999988</v>
      </c>
    </row>
    <row r="77" spans="1:22">
      <c r="A77" s="11">
        <v>40747</v>
      </c>
      <c r="B77">
        <v>32</v>
      </c>
      <c r="C77">
        <v>3.66</v>
      </c>
      <c r="D77">
        <v>0</v>
      </c>
      <c r="E77">
        <v>0</v>
      </c>
      <c r="F77">
        <v>0</v>
      </c>
      <c r="G77">
        <v>0</v>
      </c>
      <c r="H77" s="1">
        <v>0</v>
      </c>
      <c r="I77" s="4">
        <v>17.329999999999998</v>
      </c>
      <c r="J77" s="4">
        <v>0</v>
      </c>
      <c r="K77" s="4">
        <v>0</v>
      </c>
      <c r="L77" s="4">
        <v>0</v>
      </c>
      <c r="M77" s="4">
        <v>0.33</v>
      </c>
      <c r="N77" s="1">
        <v>0</v>
      </c>
      <c r="O77" s="4">
        <v>0.66</v>
      </c>
      <c r="P77" s="4">
        <v>0</v>
      </c>
      <c r="Q77" s="1">
        <v>0</v>
      </c>
      <c r="R77" s="4">
        <v>1.33</v>
      </c>
      <c r="S77" s="1">
        <v>1</v>
      </c>
      <c r="T77">
        <f t="shared" si="2"/>
        <v>56.309999999999988</v>
      </c>
      <c r="U77" s="4">
        <v>21</v>
      </c>
      <c r="V77">
        <f t="shared" si="3"/>
        <v>77.309999999999988</v>
      </c>
    </row>
    <row r="78" spans="1:22">
      <c r="A78" s="11">
        <v>40748</v>
      </c>
      <c r="B78">
        <v>32</v>
      </c>
      <c r="C78">
        <v>3.66</v>
      </c>
      <c r="D78">
        <v>0</v>
      </c>
      <c r="E78">
        <v>0</v>
      </c>
      <c r="F78">
        <v>0</v>
      </c>
      <c r="G78">
        <v>0</v>
      </c>
      <c r="H78" s="1">
        <v>0</v>
      </c>
      <c r="I78" s="4">
        <v>17.329999999999998</v>
      </c>
      <c r="J78" s="4">
        <v>0</v>
      </c>
      <c r="K78" s="4">
        <v>0</v>
      </c>
      <c r="L78" s="4">
        <v>0</v>
      </c>
      <c r="M78" s="4">
        <v>0.33</v>
      </c>
      <c r="N78" s="1">
        <v>0</v>
      </c>
      <c r="O78" s="4">
        <v>0.66</v>
      </c>
      <c r="P78" s="4">
        <v>0</v>
      </c>
      <c r="Q78" s="1">
        <v>0</v>
      </c>
      <c r="R78" s="4">
        <v>1.33</v>
      </c>
      <c r="S78" s="1">
        <v>1</v>
      </c>
      <c r="T78">
        <f t="shared" si="2"/>
        <v>56.309999999999988</v>
      </c>
      <c r="U78" s="4">
        <v>21</v>
      </c>
      <c r="V78">
        <f>T78+U78</f>
        <v>77.309999999999988</v>
      </c>
    </row>
    <row r="79" spans="1:22">
      <c r="A79" s="11">
        <v>40749</v>
      </c>
      <c r="B79">
        <v>62</v>
      </c>
      <c r="C79">
        <v>1.5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12</v>
      </c>
      <c r="J79" s="4">
        <v>0</v>
      </c>
      <c r="K79" s="4">
        <v>0</v>
      </c>
      <c r="L79" s="4">
        <v>4.5</v>
      </c>
      <c r="M79" s="4">
        <v>0</v>
      </c>
      <c r="N79" s="4">
        <v>0</v>
      </c>
      <c r="O79" s="4">
        <v>0.5</v>
      </c>
      <c r="P79" s="4">
        <v>0</v>
      </c>
      <c r="Q79" s="4">
        <v>0</v>
      </c>
      <c r="R79" s="4">
        <v>0</v>
      </c>
      <c r="S79" s="4">
        <v>0</v>
      </c>
      <c r="T79">
        <f t="shared" si="2"/>
        <v>80.5</v>
      </c>
      <c r="U79" s="4">
        <v>19</v>
      </c>
      <c r="V79">
        <f t="shared" si="3"/>
        <v>99.5</v>
      </c>
    </row>
    <row r="80" spans="1:22">
      <c r="A80" s="11">
        <v>40750</v>
      </c>
      <c r="B80">
        <v>62</v>
      </c>
      <c r="C80">
        <v>1.5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12</v>
      </c>
      <c r="J80" s="4">
        <v>0</v>
      </c>
      <c r="K80" s="4">
        <v>0</v>
      </c>
      <c r="L80" s="4">
        <v>4.5</v>
      </c>
      <c r="M80" s="4">
        <v>0</v>
      </c>
      <c r="N80" s="4">
        <v>0</v>
      </c>
      <c r="O80" s="4">
        <v>0.5</v>
      </c>
      <c r="P80" s="4">
        <v>0</v>
      </c>
      <c r="Q80" s="4">
        <v>0</v>
      </c>
      <c r="R80" s="4">
        <v>0</v>
      </c>
      <c r="S80" s="4">
        <v>0</v>
      </c>
      <c r="T80">
        <f t="shared" si="2"/>
        <v>80.5</v>
      </c>
      <c r="U80" s="4">
        <v>19</v>
      </c>
      <c r="V80">
        <f t="shared" si="3"/>
        <v>99.5</v>
      </c>
    </row>
    <row r="81" spans="1:22">
      <c r="A81" s="11">
        <v>40751</v>
      </c>
      <c r="B81">
        <v>200.5</v>
      </c>
      <c r="C81">
        <v>8.5</v>
      </c>
      <c r="D81">
        <v>0</v>
      </c>
      <c r="E81">
        <v>0</v>
      </c>
      <c r="F81">
        <v>0</v>
      </c>
      <c r="G81">
        <v>0</v>
      </c>
      <c r="H81" s="4">
        <v>0</v>
      </c>
      <c r="I81" s="4">
        <v>30.5</v>
      </c>
      <c r="J81" s="4">
        <v>0</v>
      </c>
      <c r="K81" s="4">
        <v>0</v>
      </c>
      <c r="L81" s="4">
        <v>5.5</v>
      </c>
      <c r="M81" s="4">
        <v>16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>
        <f t="shared" si="2"/>
        <v>261</v>
      </c>
      <c r="U81" s="4">
        <v>80</v>
      </c>
      <c r="V81">
        <f t="shared" si="3"/>
        <v>341</v>
      </c>
    </row>
    <row r="82" spans="1:22">
      <c r="A82" s="11">
        <v>40752</v>
      </c>
      <c r="B82">
        <v>200.5</v>
      </c>
      <c r="C82">
        <v>8.5</v>
      </c>
      <c r="D82">
        <v>0</v>
      </c>
      <c r="E82">
        <v>0</v>
      </c>
      <c r="F82">
        <v>0</v>
      </c>
      <c r="G82">
        <v>0</v>
      </c>
      <c r="H82" s="4">
        <v>0</v>
      </c>
      <c r="I82" s="4">
        <v>30.5</v>
      </c>
      <c r="J82" s="4">
        <v>0</v>
      </c>
      <c r="K82" s="4">
        <v>0</v>
      </c>
      <c r="L82" s="4">
        <v>5.5</v>
      </c>
      <c r="M82" s="4">
        <v>16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>
        <f t="shared" si="2"/>
        <v>261</v>
      </c>
      <c r="U82" s="4">
        <v>80</v>
      </c>
      <c r="V82">
        <f t="shared" si="3"/>
        <v>341</v>
      </c>
    </row>
    <row r="83" spans="1:22">
      <c r="A83" s="11">
        <v>40753</v>
      </c>
      <c r="B83">
        <v>13</v>
      </c>
      <c r="C83">
        <v>2.33</v>
      </c>
      <c r="D83">
        <v>0</v>
      </c>
      <c r="E83">
        <v>0</v>
      </c>
      <c r="F83">
        <v>0</v>
      </c>
      <c r="G83">
        <v>0</v>
      </c>
      <c r="H83" s="4">
        <v>0</v>
      </c>
      <c r="I83" s="4">
        <v>0.33</v>
      </c>
      <c r="J83" s="4">
        <v>0</v>
      </c>
      <c r="K83" s="4">
        <v>0</v>
      </c>
      <c r="L83" s="4">
        <v>0.66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>
        <f t="shared" si="2"/>
        <v>16.32</v>
      </c>
      <c r="U83" s="4">
        <v>2</v>
      </c>
      <c r="V83">
        <f t="shared" si="3"/>
        <v>18.32</v>
      </c>
    </row>
    <row r="84" spans="1:22">
      <c r="A84" s="11">
        <v>40754</v>
      </c>
      <c r="B84">
        <v>13</v>
      </c>
      <c r="C84">
        <v>2.33</v>
      </c>
      <c r="D84">
        <v>0</v>
      </c>
      <c r="E84">
        <v>0</v>
      </c>
      <c r="F84">
        <v>0</v>
      </c>
      <c r="G84">
        <v>0</v>
      </c>
      <c r="H84" s="4">
        <v>0</v>
      </c>
      <c r="I84" s="4">
        <v>0.33</v>
      </c>
      <c r="J84" s="4">
        <v>0</v>
      </c>
      <c r="K84" s="4">
        <v>0</v>
      </c>
      <c r="L84" s="4">
        <v>0.66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>
        <f t="shared" si="2"/>
        <v>16.32</v>
      </c>
      <c r="U84" s="4">
        <v>2</v>
      </c>
      <c r="V84">
        <f t="shared" si="3"/>
        <v>18.32</v>
      </c>
    </row>
    <row r="85" spans="1:22">
      <c r="A85" s="11">
        <v>40755</v>
      </c>
      <c r="B85">
        <v>13</v>
      </c>
      <c r="C85">
        <v>2.33</v>
      </c>
      <c r="D85">
        <v>0</v>
      </c>
      <c r="E85">
        <v>0</v>
      </c>
      <c r="F85">
        <v>0</v>
      </c>
      <c r="G85">
        <v>0</v>
      </c>
      <c r="H85" s="4">
        <v>0</v>
      </c>
      <c r="I85" s="4">
        <v>0.33</v>
      </c>
      <c r="J85" s="4">
        <v>0</v>
      </c>
      <c r="K85" s="4">
        <v>0</v>
      </c>
      <c r="L85" s="4">
        <v>0.66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>
        <f t="shared" si="2"/>
        <v>16.32</v>
      </c>
      <c r="U85" s="4">
        <v>2</v>
      </c>
      <c r="V85">
        <f t="shared" si="3"/>
        <v>18.32</v>
      </c>
    </row>
    <row r="86" spans="1:22">
      <c r="A86" s="11">
        <v>40756</v>
      </c>
      <c r="B86">
        <v>10.5</v>
      </c>
      <c r="C86">
        <v>0.5</v>
      </c>
      <c r="D86">
        <v>0</v>
      </c>
      <c r="E86">
        <v>0</v>
      </c>
      <c r="F86">
        <v>0</v>
      </c>
      <c r="G86">
        <v>0</v>
      </c>
      <c r="H86" s="4">
        <v>0</v>
      </c>
      <c r="I86" s="4">
        <v>6.5</v>
      </c>
      <c r="J86" s="4">
        <v>0</v>
      </c>
      <c r="K86" s="4">
        <v>0</v>
      </c>
      <c r="L86" s="4">
        <v>0</v>
      </c>
      <c r="M86" s="4">
        <v>0.5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>
        <f t="shared" si="2"/>
        <v>18</v>
      </c>
      <c r="U86" s="4">
        <v>1</v>
      </c>
      <c r="V86">
        <f t="shared" si="3"/>
        <v>19</v>
      </c>
    </row>
    <row r="87" spans="1:22">
      <c r="A87" s="11">
        <v>40757</v>
      </c>
      <c r="B87">
        <v>10.5</v>
      </c>
      <c r="C87">
        <v>0.5</v>
      </c>
      <c r="D87">
        <v>0</v>
      </c>
      <c r="E87">
        <v>0</v>
      </c>
      <c r="F87">
        <v>0</v>
      </c>
      <c r="G87">
        <v>0</v>
      </c>
      <c r="H87" s="4">
        <v>0</v>
      </c>
      <c r="I87" s="4">
        <v>6.5</v>
      </c>
      <c r="J87" s="4">
        <v>0</v>
      </c>
      <c r="K87" s="4">
        <v>0</v>
      </c>
      <c r="L87" s="4">
        <v>0</v>
      </c>
      <c r="M87" s="4">
        <v>0.5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>
        <f t="shared" si="2"/>
        <v>18</v>
      </c>
      <c r="U87" s="4">
        <v>1</v>
      </c>
      <c r="V87">
        <f t="shared" si="3"/>
        <v>19</v>
      </c>
    </row>
    <row r="88" spans="1:22">
      <c r="A88" s="11">
        <v>40758</v>
      </c>
      <c r="B88">
        <v>51</v>
      </c>
      <c r="C88">
        <v>11</v>
      </c>
      <c r="D88">
        <v>0</v>
      </c>
      <c r="E88">
        <v>1</v>
      </c>
      <c r="F88">
        <v>0</v>
      </c>
      <c r="G88">
        <v>0</v>
      </c>
      <c r="H88" s="1">
        <v>0</v>
      </c>
      <c r="I88" s="4">
        <v>23</v>
      </c>
      <c r="J88" s="4">
        <v>0</v>
      </c>
      <c r="K88" s="4">
        <v>0</v>
      </c>
      <c r="L88" s="4">
        <v>2</v>
      </c>
      <c r="M88" s="4">
        <v>0</v>
      </c>
      <c r="N88" s="1">
        <v>0</v>
      </c>
      <c r="O88" s="4">
        <v>0</v>
      </c>
      <c r="P88" s="4">
        <v>0</v>
      </c>
      <c r="Q88" s="1">
        <v>0</v>
      </c>
      <c r="R88" s="4">
        <v>1</v>
      </c>
      <c r="S88" s="1">
        <v>0</v>
      </c>
      <c r="T88">
        <f t="shared" si="2"/>
        <v>89</v>
      </c>
      <c r="U88" s="4">
        <v>9</v>
      </c>
      <c r="V88">
        <f t="shared" si="3"/>
        <v>98</v>
      </c>
    </row>
    <row r="89" spans="1:22">
      <c r="A89" s="11">
        <v>40759</v>
      </c>
      <c r="B89">
        <v>33.5</v>
      </c>
      <c r="C89">
        <v>1.5</v>
      </c>
      <c r="D89">
        <v>0</v>
      </c>
      <c r="E89">
        <v>0.25</v>
      </c>
      <c r="F89">
        <v>0</v>
      </c>
      <c r="G89">
        <v>0</v>
      </c>
      <c r="H89" s="1">
        <v>0</v>
      </c>
      <c r="I89" s="4">
        <v>3.75</v>
      </c>
      <c r="J89" s="4">
        <v>0</v>
      </c>
      <c r="K89" s="4">
        <v>0</v>
      </c>
      <c r="L89" s="4">
        <v>0</v>
      </c>
      <c r="M89" s="4">
        <v>0</v>
      </c>
      <c r="N89" s="1">
        <v>0</v>
      </c>
      <c r="O89" s="4">
        <v>0.25</v>
      </c>
      <c r="P89" s="4">
        <v>0</v>
      </c>
      <c r="Q89" s="1">
        <v>0</v>
      </c>
      <c r="R89" s="4">
        <v>0</v>
      </c>
      <c r="S89" s="1">
        <v>0</v>
      </c>
      <c r="T89">
        <f t="shared" si="2"/>
        <v>39.25</v>
      </c>
      <c r="U89" s="4">
        <v>10</v>
      </c>
      <c r="V89">
        <f t="shared" si="3"/>
        <v>49.25</v>
      </c>
    </row>
    <row r="90" spans="1:22">
      <c r="A90" s="11">
        <v>40760</v>
      </c>
      <c r="B90">
        <v>33.5</v>
      </c>
      <c r="C90">
        <v>1.5</v>
      </c>
      <c r="D90">
        <v>0</v>
      </c>
      <c r="E90">
        <v>0.25</v>
      </c>
      <c r="F90">
        <v>0</v>
      </c>
      <c r="G90">
        <v>0</v>
      </c>
      <c r="H90" s="1">
        <v>0</v>
      </c>
      <c r="I90" s="4">
        <v>3.75</v>
      </c>
      <c r="J90" s="4">
        <v>0</v>
      </c>
      <c r="K90" s="4">
        <v>0</v>
      </c>
      <c r="L90" s="4">
        <v>0</v>
      </c>
      <c r="M90" s="4">
        <v>0</v>
      </c>
      <c r="N90" s="1">
        <v>0</v>
      </c>
      <c r="O90" s="4">
        <v>0.25</v>
      </c>
      <c r="P90" s="4">
        <v>0</v>
      </c>
      <c r="Q90" s="1">
        <v>0</v>
      </c>
      <c r="R90" s="4">
        <v>0</v>
      </c>
      <c r="S90" s="1">
        <v>0</v>
      </c>
      <c r="T90">
        <f t="shared" si="2"/>
        <v>39.25</v>
      </c>
      <c r="U90" s="4">
        <v>10</v>
      </c>
      <c r="V90">
        <f>T90+U90</f>
        <v>49.25</v>
      </c>
    </row>
    <row r="91" spans="1:22">
      <c r="A91" s="11">
        <v>40761</v>
      </c>
      <c r="B91">
        <v>33.5</v>
      </c>
      <c r="C91">
        <v>1.5</v>
      </c>
      <c r="D91">
        <v>0</v>
      </c>
      <c r="E91">
        <v>0.25</v>
      </c>
      <c r="F91">
        <v>0</v>
      </c>
      <c r="G91">
        <v>0</v>
      </c>
      <c r="H91" s="1">
        <v>0</v>
      </c>
      <c r="I91" s="4">
        <v>3.75</v>
      </c>
      <c r="J91" s="4">
        <v>0</v>
      </c>
      <c r="K91" s="4">
        <v>0</v>
      </c>
      <c r="L91" s="4">
        <v>0</v>
      </c>
      <c r="M91" s="4">
        <v>0</v>
      </c>
      <c r="N91" s="1">
        <v>0</v>
      </c>
      <c r="O91" s="4">
        <v>0.25</v>
      </c>
      <c r="P91" s="4">
        <v>0</v>
      </c>
      <c r="Q91" s="1">
        <v>0</v>
      </c>
      <c r="R91" s="4">
        <v>0</v>
      </c>
      <c r="S91" s="1">
        <v>0</v>
      </c>
      <c r="T91">
        <f t="shared" si="2"/>
        <v>39.25</v>
      </c>
      <c r="U91" s="4">
        <v>10</v>
      </c>
      <c r="V91">
        <f t="shared" si="3"/>
        <v>49.25</v>
      </c>
    </row>
    <row r="92" spans="1:22">
      <c r="A92" s="11">
        <v>40762</v>
      </c>
      <c r="B92">
        <v>33.5</v>
      </c>
      <c r="C92">
        <v>1.5</v>
      </c>
      <c r="D92">
        <v>0</v>
      </c>
      <c r="E92">
        <v>0.25</v>
      </c>
      <c r="F92">
        <v>0</v>
      </c>
      <c r="G92">
        <v>0</v>
      </c>
      <c r="H92" s="1">
        <v>0</v>
      </c>
      <c r="I92" s="4">
        <v>3.75</v>
      </c>
      <c r="J92" s="4">
        <v>0</v>
      </c>
      <c r="K92" s="4">
        <v>0</v>
      </c>
      <c r="L92" s="4">
        <v>0</v>
      </c>
      <c r="M92" s="4">
        <v>0</v>
      </c>
      <c r="N92" s="1">
        <v>0</v>
      </c>
      <c r="O92" s="4">
        <v>0.25</v>
      </c>
      <c r="P92" s="4">
        <v>0</v>
      </c>
      <c r="Q92" s="1">
        <v>0</v>
      </c>
      <c r="R92" s="4">
        <v>0</v>
      </c>
      <c r="S92" s="1">
        <v>0</v>
      </c>
      <c r="T92">
        <f t="shared" si="2"/>
        <v>39.25</v>
      </c>
      <c r="U92" s="4">
        <v>10</v>
      </c>
      <c r="V92">
        <f t="shared" si="3"/>
        <v>49.25</v>
      </c>
    </row>
    <row r="93" spans="1:22">
      <c r="A93" s="11">
        <v>40763</v>
      </c>
      <c r="B93">
        <v>113.5</v>
      </c>
      <c r="C93">
        <v>1.5</v>
      </c>
      <c r="D93">
        <v>0</v>
      </c>
      <c r="E93">
        <v>0</v>
      </c>
      <c r="F93">
        <v>0</v>
      </c>
      <c r="G93">
        <v>0</v>
      </c>
      <c r="H93" s="12">
        <v>0</v>
      </c>
      <c r="I93" s="4">
        <v>3</v>
      </c>
      <c r="J93" s="4">
        <v>0</v>
      </c>
      <c r="K93" s="4">
        <v>0</v>
      </c>
      <c r="L93" s="4">
        <v>4</v>
      </c>
      <c r="M93" s="4">
        <v>0.5</v>
      </c>
      <c r="N93" s="12">
        <v>0</v>
      </c>
      <c r="O93" s="4">
        <v>2</v>
      </c>
      <c r="P93" s="4">
        <v>0</v>
      </c>
      <c r="Q93" s="12">
        <v>0</v>
      </c>
      <c r="R93" s="4">
        <v>0</v>
      </c>
      <c r="S93" s="12">
        <v>0</v>
      </c>
      <c r="T93">
        <f t="shared" si="2"/>
        <v>124.5</v>
      </c>
      <c r="U93" s="4">
        <v>130</v>
      </c>
      <c r="V93">
        <f t="shared" si="3"/>
        <v>254.5</v>
      </c>
    </row>
    <row r="94" spans="1:22">
      <c r="A94" s="11">
        <v>40764</v>
      </c>
      <c r="B94">
        <v>113.5</v>
      </c>
      <c r="C94">
        <v>1.5</v>
      </c>
      <c r="D94">
        <v>0</v>
      </c>
      <c r="E94">
        <v>0</v>
      </c>
      <c r="F94">
        <v>0</v>
      </c>
      <c r="G94">
        <v>0</v>
      </c>
      <c r="H94" s="12">
        <v>0</v>
      </c>
      <c r="I94" s="4">
        <v>3</v>
      </c>
      <c r="J94" s="4">
        <v>0</v>
      </c>
      <c r="K94" s="4">
        <v>0</v>
      </c>
      <c r="L94" s="4">
        <v>4</v>
      </c>
      <c r="M94" s="4">
        <v>0.5</v>
      </c>
      <c r="N94" s="12">
        <v>0</v>
      </c>
      <c r="O94" s="4">
        <v>2</v>
      </c>
      <c r="P94" s="4">
        <v>0</v>
      </c>
      <c r="Q94" s="12">
        <v>0</v>
      </c>
      <c r="R94" s="4">
        <v>0</v>
      </c>
      <c r="S94" s="12">
        <v>0</v>
      </c>
      <c r="T94">
        <f t="shared" si="2"/>
        <v>124.5</v>
      </c>
      <c r="U94" s="4">
        <v>130</v>
      </c>
      <c r="V94">
        <f t="shared" si="3"/>
        <v>254.5</v>
      </c>
    </row>
    <row r="95" spans="1:22">
      <c r="A95" s="11">
        <v>40765</v>
      </c>
      <c r="B95">
        <v>110.5</v>
      </c>
      <c r="C95">
        <v>1</v>
      </c>
      <c r="D95">
        <v>0</v>
      </c>
      <c r="E95">
        <v>0</v>
      </c>
      <c r="F95">
        <v>0</v>
      </c>
      <c r="G95">
        <v>1</v>
      </c>
      <c r="H95" s="12">
        <v>0</v>
      </c>
      <c r="I95" s="4">
        <v>3.5</v>
      </c>
      <c r="J95" s="4">
        <v>0</v>
      </c>
      <c r="K95" s="4">
        <v>0</v>
      </c>
      <c r="L95" s="4">
        <v>0</v>
      </c>
      <c r="M95" s="4">
        <v>1</v>
      </c>
      <c r="N95" s="12">
        <v>0</v>
      </c>
      <c r="O95" s="4">
        <v>0.5</v>
      </c>
      <c r="P95" s="4">
        <v>0</v>
      </c>
      <c r="Q95" s="12">
        <v>0</v>
      </c>
      <c r="R95" s="4">
        <v>0</v>
      </c>
      <c r="S95" s="12">
        <v>0</v>
      </c>
      <c r="T95">
        <f t="shared" si="2"/>
        <v>117.5</v>
      </c>
      <c r="U95" s="4">
        <v>106.5</v>
      </c>
      <c r="V95">
        <f t="shared" si="3"/>
        <v>224</v>
      </c>
    </row>
    <row r="96" spans="1:22">
      <c r="A96" s="11">
        <v>40766</v>
      </c>
      <c r="B96">
        <v>110.5</v>
      </c>
      <c r="C96">
        <v>1</v>
      </c>
      <c r="D96">
        <v>0</v>
      </c>
      <c r="E96">
        <v>0</v>
      </c>
      <c r="F96">
        <v>0</v>
      </c>
      <c r="G96">
        <v>1</v>
      </c>
      <c r="H96" s="12">
        <v>0</v>
      </c>
      <c r="I96" s="4">
        <v>3.5</v>
      </c>
      <c r="J96" s="4">
        <v>0</v>
      </c>
      <c r="K96" s="4">
        <v>0</v>
      </c>
      <c r="L96" s="4">
        <v>0</v>
      </c>
      <c r="M96" s="4">
        <v>1</v>
      </c>
      <c r="N96" s="12">
        <v>0</v>
      </c>
      <c r="O96" s="4">
        <v>0.5</v>
      </c>
      <c r="P96" s="4">
        <v>0</v>
      </c>
      <c r="Q96" s="12">
        <v>0</v>
      </c>
      <c r="R96" s="4">
        <v>0</v>
      </c>
      <c r="S96" s="12">
        <v>0</v>
      </c>
      <c r="T96">
        <f t="shared" si="2"/>
        <v>117.5</v>
      </c>
      <c r="U96" s="4">
        <v>106.5</v>
      </c>
      <c r="V96">
        <f t="shared" si="3"/>
        <v>224</v>
      </c>
    </row>
    <row r="97" spans="1:22">
      <c r="A97" s="11">
        <v>40767</v>
      </c>
      <c r="B97">
        <v>15</v>
      </c>
      <c r="C97">
        <v>0</v>
      </c>
      <c r="D97">
        <v>0</v>
      </c>
      <c r="E97">
        <v>0</v>
      </c>
      <c r="F97">
        <v>0</v>
      </c>
      <c r="G97">
        <v>0</v>
      </c>
      <c r="H97" s="12">
        <v>0</v>
      </c>
      <c r="I97" s="4">
        <v>1.66</v>
      </c>
      <c r="J97" s="4">
        <v>0</v>
      </c>
      <c r="K97" s="4">
        <v>0</v>
      </c>
      <c r="L97" s="4">
        <v>0</v>
      </c>
      <c r="M97" s="4">
        <v>0</v>
      </c>
      <c r="N97" s="12">
        <v>0</v>
      </c>
      <c r="O97" s="4">
        <v>0</v>
      </c>
      <c r="P97" s="4">
        <v>0</v>
      </c>
      <c r="Q97" s="12">
        <v>0</v>
      </c>
      <c r="R97" s="4">
        <v>0</v>
      </c>
      <c r="S97" s="12">
        <v>0</v>
      </c>
      <c r="T97">
        <f t="shared" si="2"/>
        <v>16.66</v>
      </c>
      <c r="U97" s="4">
        <v>2.66</v>
      </c>
      <c r="V97">
        <f t="shared" si="3"/>
        <v>19.32</v>
      </c>
    </row>
    <row r="98" spans="1:22">
      <c r="A98" s="11">
        <v>40768</v>
      </c>
      <c r="B98">
        <v>15</v>
      </c>
      <c r="C98">
        <v>0</v>
      </c>
      <c r="D98">
        <v>0</v>
      </c>
      <c r="E98">
        <v>0</v>
      </c>
      <c r="F98">
        <v>0</v>
      </c>
      <c r="G98">
        <v>0</v>
      </c>
      <c r="H98" s="12">
        <v>0</v>
      </c>
      <c r="I98" s="4">
        <v>1.66</v>
      </c>
      <c r="J98" s="4">
        <v>0</v>
      </c>
      <c r="K98" s="4">
        <v>0</v>
      </c>
      <c r="L98" s="4">
        <v>0</v>
      </c>
      <c r="M98" s="4">
        <v>0</v>
      </c>
      <c r="N98" s="12">
        <v>0</v>
      </c>
      <c r="O98" s="4">
        <v>0</v>
      </c>
      <c r="P98" s="4">
        <v>0</v>
      </c>
      <c r="Q98" s="12">
        <v>0</v>
      </c>
      <c r="R98" s="4">
        <v>0</v>
      </c>
      <c r="S98" s="12">
        <v>0</v>
      </c>
      <c r="T98">
        <f t="shared" si="2"/>
        <v>16.66</v>
      </c>
      <c r="U98" s="4">
        <v>2.66</v>
      </c>
      <c r="V98">
        <f t="shared" si="3"/>
        <v>19.32</v>
      </c>
    </row>
    <row r="99" spans="1:22">
      <c r="A99" s="11">
        <v>40769</v>
      </c>
      <c r="B99">
        <v>15</v>
      </c>
      <c r="C99">
        <v>0</v>
      </c>
      <c r="D99">
        <v>0</v>
      </c>
      <c r="E99">
        <v>0</v>
      </c>
      <c r="F99">
        <v>0</v>
      </c>
      <c r="G99">
        <v>0</v>
      </c>
      <c r="H99" s="12">
        <v>0</v>
      </c>
      <c r="I99" s="4">
        <v>1.66</v>
      </c>
      <c r="J99" s="4">
        <v>0</v>
      </c>
      <c r="K99" s="4">
        <v>0</v>
      </c>
      <c r="L99" s="4">
        <v>0</v>
      </c>
      <c r="M99" s="4">
        <v>0</v>
      </c>
      <c r="N99" s="12">
        <v>0</v>
      </c>
      <c r="O99" s="4">
        <v>0</v>
      </c>
      <c r="P99" s="4">
        <v>0</v>
      </c>
      <c r="Q99" s="12">
        <v>0</v>
      </c>
      <c r="R99" s="4">
        <v>0</v>
      </c>
      <c r="S99" s="12">
        <v>0</v>
      </c>
      <c r="T99">
        <f t="shared" si="2"/>
        <v>16.66</v>
      </c>
      <c r="U99" s="4">
        <v>2.66</v>
      </c>
      <c r="V99">
        <f t="shared" si="3"/>
        <v>19.32</v>
      </c>
    </row>
    <row r="100" spans="1:22">
      <c r="A100" s="11">
        <v>40770</v>
      </c>
      <c r="B100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0.5</v>
      </c>
      <c r="P100">
        <v>0</v>
      </c>
      <c r="Q100">
        <v>0</v>
      </c>
      <c r="R100">
        <v>0</v>
      </c>
      <c r="S100">
        <v>0</v>
      </c>
      <c r="T100">
        <f t="shared" si="2"/>
        <v>11.5</v>
      </c>
      <c r="U100" s="4">
        <v>0.5</v>
      </c>
      <c r="V100">
        <f t="shared" si="3"/>
        <v>12</v>
      </c>
    </row>
    <row r="101" spans="1:22">
      <c r="A101" s="11">
        <v>40771</v>
      </c>
      <c r="B101">
        <v>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0.5</v>
      </c>
      <c r="P101">
        <v>0</v>
      </c>
      <c r="Q101">
        <v>0</v>
      </c>
      <c r="R101">
        <v>0</v>
      </c>
      <c r="S101">
        <v>0</v>
      </c>
      <c r="T101">
        <f t="shared" si="2"/>
        <v>11.5</v>
      </c>
      <c r="U101" s="4">
        <v>0.5</v>
      </c>
      <c r="V101">
        <f t="shared" si="3"/>
        <v>12</v>
      </c>
    </row>
    <row r="102" spans="1:22">
      <c r="A102" s="11">
        <v>40772</v>
      </c>
      <c r="B102">
        <v>10.5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1.5</v>
      </c>
      <c r="P102">
        <v>0</v>
      </c>
      <c r="Q102">
        <v>0</v>
      </c>
      <c r="R102">
        <v>0</v>
      </c>
      <c r="S102">
        <v>0</v>
      </c>
      <c r="T102">
        <f t="shared" si="2"/>
        <v>26</v>
      </c>
      <c r="U102" s="4">
        <v>6</v>
      </c>
      <c r="V102">
        <f t="shared" si="3"/>
        <v>32</v>
      </c>
    </row>
    <row r="103" spans="1:22">
      <c r="A103" s="11">
        <v>40773</v>
      </c>
      <c r="B103">
        <v>10.5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1.5</v>
      </c>
      <c r="P103">
        <v>0</v>
      </c>
      <c r="Q103">
        <v>0</v>
      </c>
      <c r="R103">
        <v>0</v>
      </c>
      <c r="S103">
        <v>0</v>
      </c>
      <c r="T103">
        <f t="shared" si="2"/>
        <v>26</v>
      </c>
      <c r="U103" s="4">
        <v>6</v>
      </c>
      <c r="V103">
        <f t="shared" si="3"/>
        <v>32</v>
      </c>
    </row>
    <row r="104" spans="1:22">
      <c r="A104" s="11">
        <v>40774</v>
      </c>
      <c r="B104">
        <v>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/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2"/>
        <v>31</v>
      </c>
      <c r="U104" s="4">
        <v>5.67</v>
      </c>
      <c r="V104">
        <f>T104+U104</f>
        <v>36.67</v>
      </c>
    </row>
    <row r="105" spans="1:22">
      <c r="A105" s="11">
        <v>40775</v>
      </c>
      <c r="B105">
        <v>31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/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2"/>
        <v>31</v>
      </c>
      <c r="U105" s="4">
        <v>5.67</v>
      </c>
      <c r="V105">
        <f t="shared" si="3"/>
        <v>36.67</v>
      </c>
    </row>
    <row r="106" spans="1:22">
      <c r="A106" s="11">
        <v>40776</v>
      </c>
      <c r="B106">
        <v>31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/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2"/>
        <v>31</v>
      </c>
      <c r="U106" s="4">
        <v>5.67</v>
      </c>
      <c r="V106">
        <f t="shared" si="3"/>
        <v>36.67</v>
      </c>
    </row>
    <row r="107" spans="1:22">
      <c r="A107" s="11">
        <v>40777</v>
      </c>
      <c r="B107">
        <v>19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</v>
      </c>
      <c r="P107">
        <v>0</v>
      </c>
      <c r="Q107">
        <v>0</v>
      </c>
      <c r="R107">
        <v>0</v>
      </c>
      <c r="S107">
        <v>0</v>
      </c>
      <c r="T107">
        <f t="shared" si="2"/>
        <v>73</v>
      </c>
      <c r="U107" s="4">
        <v>9</v>
      </c>
      <c r="V107">
        <f t="shared" si="3"/>
        <v>82</v>
      </c>
    </row>
    <row r="108" spans="1:22">
      <c r="A108" s="11">
        <v>40778</v>
      </c>
      <c r="B108">
        <v>19</v>
      </c>
      <c r="C108">
        <v>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48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</v>
      </c>
      <c r="P108">
        <v>0</v>
      </c>
      <c r="Q108">
        <v>0</v>
      </c>
      <c r="R108">
        <v>0</v>
      </c>
      <c r="S108">
        <v>0</v>
      </c>
      <c r="T108">
        <f t="shared" si="2"/>
        <v>73</v>
      </c>
      <c r="U108" s="4">
        <v>9</v>
      </c>
      <c r="V108">
        <f>T108+U108</f>
        <v>82</v>
      </c>
    </row>
    <row r="109" spans="1:22">
      <c r="A109" s="11">
        <v>40779</v>
      </c>
      <c r="B109">
        <v>21.5</v>
      </c>
      <c r="C109">
        <v>0</v>
      </c>
      <c r="D109">
        <v>0</v>
      </c>
      <c r="E109">
        <v>0</v>
      </c>
      <c r="F109">
        <v>0</v>
      </c>
      <c r="G109">
        <v>0</v>
      </c>
      <c r="H109" s="12">
        <v>0</v>
      </c>
      <c r="I109" s="8">
        <v>12.5</v>
      </c>
      <c r="J109" s="4">
        <v>0</v>
      </c>
      <c r="K109" s="4">
        <v>0</v>
      </c>
      <c r="L109" s="4">
        <v>0</v>
      </c>
      <c r="M109" s="4">
        <v>0</v>
      </c>
      <c r="N109" s="12">
        <v>0</v>
      </c>
      <c r="O109" s="8">
        <v>10.5</v>
      </c>
      <c r="P109" s="4">
        <v>0</v>
      </c>
      <c r="Q109" s="12">
        <v>0</v>
      </c>
      <c r="R109" s="8">
        <v>0</v>
      </c>
      <c r="S109" s="12">
        <v>0</v>
      </c>
      <c r="T109">
        <f t="shared" si="2"/>
        <v>44.5</v>
      </c>
      <c r="U109" s="4">
        <v>10</v>
      </c>
      <c r="V109">
        <f>T109+U109</f>
        <v>54.5</v>
      </c>
    </row>
    <row r="110" spans="1:22">
      <c r="A110" s="11">
        <v>40780</v>
      </c>
      <c r="B110">
        <v>21.5</v>
      </c>
      <c r="C110">
        <v>0</v>
      </c>
      <c r="D110">
        <v>0</v>
      </c>
      <c r="E110">
        <v>0</v>
      </c>
      <c r="F110">
        <v>0</v>
      </c>
      <c r="G110">
        <v>0</v>
      </c>
      <c r="H110" s="12">
        <v>0</v>
      </c>
      <c r="I110" s="8">
        <v>12.5</v>
      </c>
      <c r="J110" s="4">
        <v>0</v>
      </c>
      <c r="K110" s="4">
        <v>0</v>
      </c>
      <c r="L110" s="4">
        <v>0</v>
      </c>
      <c r="M110" s="4">
        <v>0</v>
      </c>
      <c r="N110" s="12">
        <v>0</v>
      </c>
      <c r="O110" s="8">
        <v>10.5</v>
      </c>
      <c r="P110" s="4">
        <v>0</v>
      </c>
      <c r="Q110" s="12">
        <v>0</v>
      </c>
      <c r="R110" s="8">
        <v>0</v>
      </c>
      <c r="S110" s="12">
        <v>0</v>
      </c>
      <c r="T110">
        <f t="shared" si="2"/>
        <v>44.5</v>
      </c>
      <c r="U110" s="4">
        <v>10</v>
      </c>
      <c r="V110">
        <f t="shared" si="3"/>
        <v>54.5</v>
      </c>
    </row>
    <row r="111" spans="1:22">
      <c r="A111" s="11">
        <v>40781</v>
      </c>
      <c r="B111">
        <v>35.659999999999997</v>
      </c>
      <c r="C111">
        <v>1.33</v>
      </c>
      <c r="D111">
        <v>0</v>
      </c>
      <c r="E111">
        <v>0</v>
      </c>
      <c r="F111">
        <v>0</v>
      </c>
      <c r="G111">
        <v>0</v>
      </c>
      <c r="H111" s="12">
        <v>0</v>
      </c>
      <c r="I111" s="8">
        <v>13.33</v>
      </c>
      <c r="J111" s="4">
        <v>1</v>
      </c>
      <c r="K111" s="4">
        <v>0</v>
      </c>
      <c r="L111" s="4">
        <v>0.66</v>
      </c>
      <c r="M111" s="4">
        <v>2</v>
      </c>
      <c r="N111" s="12">
        <v>0</v>
      </c>
      <c r="O111" s="8">
        <v>32.659999999999997</v>
      </c>
      <c r="P111" s="4">
        <v>0</v>
      </c>
      <c r="Q111" s="12">
        <v>0</v>
      </c>
      <c r="R111" s="8">
        <v>0</v>
      </c>
      <c r="S111" s="12">
        <v>0</v>
      </c>
      <c r="T111">
        <f t="shared" si="2"/>
        <v>86.639999999999986</v>
      </c>
      <c r="U111" s="4">
        <v>4</v>
      </c>
      <c r="V111">
        <f>T111+U111</f>
        <v>90.639999999999986</v>
      </c>
    </row>
    <row r="112" spans="1:22">
      <c r="A112" s="11">
        <v>40782</v>
      </c>
      <c r="B112">
        <v>35.659999999999997</v>
      </c>
      <c r="C112">
        <v>1.33</v>
      </c>
      <c r="D112">
        <v>0</v>
      </c>
      <c r="E112">
        <v>0</v>
      </c>
      <c r="F112">
        <v>0</v>
      </c>
      <c r="G112">
        <v>0</v>
      </c>
      <c r="H112" s="12">
        <v>0</v>
      </c>
      <c r="I112" s="8">
        <v>13.33</v>
      </c>
      <c r="J112" s="4">
        <v>1</v>
      </c>
      <c r="K112" s="4">
        <v>0</v>
      </c>
      <c r="L112" s="4">
        <v>0.66</v>
      </c>
      <c r="M112" s="4">
        <v>2</v>
      </c>
      <c r="N112" s="12">
        <v>0</v>
      </c>
      <c r="O112" s="8">
        <v>32.659999999999997</v>
      </c>
      <c r="P112" s="4">
        <v>0</v>
      </c>
      <c r="Q112" s="12">
        <v>0</v>
      </c>
      <c r="R112" s="8">
        <v>0</v>
      </c>
      <c r="S112" s="12">
        <v>0</v>
      </c>
      <c r="T112">
        <f t="shared" si="2"/>
        <v>86.639999999999986</v>
      </c>
      <c r="U112" s="4">
        <v>4</v>
      </c>
      <c r="V112">
        <f t="shared" ref="V112:V117" si="4">T112+U112</f>
        <v>90.639999999999986</v>
      </c>
    </row>
    <row r="113" spans="1:22">
      <c r="A113" s="11">
        <v>40783</v>
      </c>
      <c r="B113">
        <v>35.659999999999997</v>
      </c>
      <c r="C113">
        <v>1.33</v>
      </c>
      <c r="D113">
        <v>0</v>
      </c>
      <c r="E113">
        <v>0</v>
      </c>
      <c r="F113">
        <v>0</v>
      </c>
      <c r="G113">
        <v>0</v>
      </c>
      <c r="H113" s="12">
        <v>0</v>
      </c>
      <c r="I113" s="8">
        <v>13.33</v>
      </c>
      <c r="J113" s="4">
        <v>1</v>
      </c>
      <c r="K113" s="4">
        <v>0</v>
      </c>
      <c r="L113" s="4">
        <v>0.66</v>
      </c>
      <c r="M113" s="4">
        <v>2</v>
      </c>
      <c r="N113" s="12">
        <v>0</v>
      </c>
      <c r="O113" s="8">
        <v>32.659999999999997</v>
      </c>
      <c r="P113" s="4">
        <v>0</v>
      </c>
      <c r="Q113" s="12">
        <v>0</v>
      </c>
      <c r="R113" s="8">
        <v>0</v>
      </c>
      <c r="S113" s="12">
        <v>0</v>
      </c>
      <c r="T113">
        <f t="shared" si="2"/>
        <v>86.639999999999986</v>
      </c>
      <c r="U113" s="4">
        <v>4</v>
      </c>
      <c r="V113">
        <f>T113+U113</f>
        <v>90.639999999999986</v>
      </c>
    </row>
    <row r="114" spans="1:22">
      <c r="A114" s="11">
        <v>40784</v>
      </c>
      <c r="B114" s="4">
        <v>43.5</v>
      </c>
      <c r="C114">
        <v>13</v>
      </c>
      <c r="D114">
        <v>0</v>
      </c>
      <c r="E114">
        <v>0</v>
      </c>
      <c r="F114">
        <v>0</v>
      </c>
      <c r="G114">
        <v>0</v>
      </c>
      <c r="H114" s="1">
        <v>0</v>
      </c>
      <c r="I114" s="8">
        <v>15</v>
      </c>
      <c r="J114" s="4">
        <v>0</v>
      </c>
      <c r="K114" s="4">
        <v>0</v>
      </c>
      <c r="L114" s="4">
        <v>1</v>
      </c>
      <c r="M114" s="4">
        <v>0</v>
      </c>
      <c r="N114" s="1">
        <v>0</v>
      </c>
      <c r="O114" s="8">
        <v>32</v>
      </c>
      <c r="P114" s="4">
        <v>0</v>
      </c>
      <c r="Q114" s="1">
        <v>0</v>
      </c>
      <c r="R114" s="8">
        <v>0</v>
      </c>
      <c r="S114" s="1">
        <v>0</v>
      </c>
      <c r="T114">
        <f t="shared" si="2"/>
        <v>104.5</v>
      </c>
      <c r="U114" s="4">
        <v>3</v>
      </c>
      <c r="V114">
        <f t="shared" si="4"/>
        <v>107.5</v>
      </c>
    </row>
    <row r="115" spans="1:22">
      <c r="A115" s="11">
        <v>40785</v>
      </c>
      <c r="B115" s="4">
        <v>43.5</v>
      </c>
      <c r="C115">
        <v>13</v>
      </c>
      <c r="D115">
        <v>0</v>
      </c>
      <c r="E115">
        <v>0</v>
      </c>
      <c r="F115">
        <v>0</v>
      </c>
      <c r="G115">
        <v>0</v>
      </c>
      <c r="H115" s="1">
        <v>0</v>
      </c>
      <c r="I115" s="8">
        <v>15</v>
      </c>
      <c r="J115" s="4">
        <v>0</v>
      </c>
      <c r="K115" s="4">
        <v>0</v>
      </c>
      <c r="L115" s="4">
        <v>1</v>
      </c>
      <c r="M115" s="4">
        <v>0</v>
      </c>
      <c r="N115" s="1">
        <v>0</v>
      </c>
      <c r="O115" s="8">
        <v>32</v>
      </c>
      <c r="P115" s="4">
        <v>0</v>
      </c>
      <c r="Q115" s="1">
        <v>0</v>
      </c>
      <c r="R115" s="8">
        <v>0</v>
      </c>
      <c r="S115" s="1">
        <v>0</v>
      </c>
      <c r="T115">
        <f t="shared" si="2"/>
        <v>104.5</v>
      </c>
      <c r="U115" s="4">
        <v>3</v>
      </c>
      <c r="V115">
        <f>T115+U115</f>
        <v>107.5</v>
      </c>
    </row>
    <row r="116" spans="1:22">
      <c r="A116" s="11">
        <v>40786</v>
      </c>
      <c r="B116" s="4">
        <v>4</v>
      </c>
      <c r="C116">
        <v>1</v>
      </c>
      <c r="D116">
        <v>0</v>
      </c>
      <c r="E116">
        <v>0</v>
      </c>
      <c r="F116">
        <v>0</v>
      </c>
      <c r="G116">
        <v>0</v>
      </c>
      <c r="H116" s="1">
        <v>0</v>
      </c>
      <c r="I116" s="8">
        <v>7</v>
      </c>
      <c r="J116" s="4">
        <v>2</v>
      </c>
      <c r="K116" s="4">
        <v>0</v>
      </c>
      <c r="L116" s="4">
        <v>0</v>
      </c>
      <c r="M116" s="4">
        <v>0</v>
      </c>
      <c r="N116" s="1">
        <v>0</v>
      </c>
      <c r="O116" s="8">
        <v>17</v>
      </c>
      <c r="P116" s="4">
        <v>0</v>
      </c>
      <c r="Q116" s="1">
        <v>0</v>
      </c>
      <c r="R116" s="8">
        <v>0</v>
      </c>
      <c r="S116" s="1">
        <v>0</v>
      </c>
      <c r="T116">
        <f t="shared" si="2"/>
        <v>31</v>
      </c>
      <c r="U116" s="4">
        <v>1</v>
      </c>
      <c r="V116">
        <f>T116+U116</f>
        <v>32</v>
      </c>
    </row>
    <row r="117" spans="1:22">
      <c r="A117" s="11">
        <v>40787</v>
      </c>
      <c r="B117" s="4" t="s">
        <v>31</v>
      </c>
      <c r="C117" s="4" t="s">
        <v>31</v>
      </c>
      <c r="D117" s="4" t="s">
        <v>31</v>
      </c>
      <c r="E117" s="4" t="s">
        <v>31</v>
      </c>
      <c r="F117" s="4" t="s">
        <v>31</v>
      </c>
      <c r="G117" s="4" t="s">
        <v>31</v>
      </c>
      <c r="H117" s="4" t="s">
        <v>31</v>
      </c>
      <c r="I117" s="4" t="s">
        <v>31</v>
      </c>
      <c r="J117" s="4" t="s">
        <v>31</v>
      </c>
      <c r="K117" s="4" t="s">
        <v>31</v>
      </c>
      <c r="L117" s="4" t="s">
        <v>31</v>
      </c>
      <c r="M117" s="4" t="s">
        <v>31</v>
      </c>
      <c r="N117" s="4" t="s">
        <v>31</v>
      </c>
      <c r="O117" s="4" t="s">
        <v>31</v>
      </c>
      <c r="P117" s="4" t="s">
        <v>31</v>
      </c>
      <c r="Q117" s="4" t="s">
        <v>31</v>
      </c>
      <c r="R117" s="4" t="s">
        <v>31</v>
      </c>
      <c r="S117" s="4" t="s">
        <v>31</v>
      </c>
      <c r="T117">
        <f t="shared" si="2"/>
        <v>0</v>
      </c>
      <c r="U117" s="4">
        <v>0</v>
      </c>
      <c r="V117">
        <f t="shared" si="4"/>
        <v>0</v>
      </c>
    </row>
    <row r="118" spans="1:22">
      <c r="A118" s="11">
        <v>40788</v>
      </c>
      <c r="B118" s="4" t="s">
        <v>31</v>
      </c>
      <c r="C118" s="4" t="s">
        <v>31</v>
      </c>
      <c r="D118" s="4" t="s">
        <v>31</v>
      </c>
      <c r="E118" s="4" t="s">
        <v>31</v>
      </c>
      <c r="F118" s="4" t="s">
        <v>31</v>
      </c>
      <c r="G118" s="4" t="s">
        <v>31</v>
      </c>
      <c r="H118" s="4" t="s">
        <v>31</v>
      </c>
      <c r="I118" s="4" t="s">
        <v>31</v>
      </c>
      <c r="J118" s="4" t="s">
        <v>31</v>
      </c>
      <c r="K118" s="4" t="s">
        <v>31</v>
      </c>
      <c r="L118" s="4" t="s">
        <v>31</v>
      </c>
      <c r="M118" s="4" t="s">
        <v>31</v>
      </c>
      <c r="N118" s="4" t="s">
        <v>31</v>
      </c>
      <c r="O118" s="4" t="s">
        <v>31</v>
      </c>
      <c r="P118" s="4" t="s">
        <v>31</v>
      </c>
      <c r="Q118" s="4" t="s">
        <v>31</v>
      </c>
      <c r="R118" s="4" t="s">
        <v>31</v>
      </c>
      <c r="S118" s="4" t="s">
        <v>31</v>
      </c>
      <c r="T118">
        <f t="shared" si="2"/>
        <v>0</v>
      </c>
      <c r="U118" s="4">
        <v>0</v>
      </c>
      <c r="V118">
        <f t="shared" ref="V118:V127" si="5">T118+U118</f>
        <v>0</v>
      </c>
    </row>
    <row r="119" spans="1:22">
      <c r="A119" s="11">
        <v>40789</v>
      </c>
      <c r="B119" s="4" t="s">
        <v>31</v>
      </c>
      <c r="C119" s="4" t="s">
        <v>31</v>
      </c>
      <c r="D119" s="4" t="s">
        <v>31</v>
      </c>
      <c r="E119" s="4" t="s">
        <v>31</v>
      </c>
      <c r="F119" s="4" t="s">
        <v>31</v>
      </c>
      <c r="G119" s="4" t="s">
        <v>31</v>
      </c>
      <c r="H119" s="4" t="s">
        <v>31</v>
      </c>
      <c r="I119" s="4" t="s">
        <v>31</v>
      </c>
      <c r="J119" s="4" t="s">
        <v>31</v>
      </c>
      <c r="K119" s="4" t="s">
        <v>31</v>
      </c>
      <c r="L119" s="4" t="s">
        <v>31</v>
      </c>
      <c r="M119" s="4" t="s">
        <v>31</v>
      </c>
      <c r="N119" s="4" t="s">
        <v>31</v>
      </c>
      <c r="O119" s="4" t="s">
        <v>31</v>
      </c>
      <c r="P119" s="4" t="s">
        <v>31</v>
      </c>
      <c r="Q119" s="4" t="s">
        <v>31</v>
      </c>
      <c r="R119" s="4" t="s">
        <v>31</v>
      </c>
      <c r="S119" s="4" t="s">
        <v>31</v>
      </c>
      <c r="T119">
        <f t="shared" si="2"/>
        <v>0</v>
      </c>
      <c r="U119" s="4">
        <v>0</v>
      </c>
      <c r="V119">
        <f t="shared" si="5"/>
        <v>0</v>
      </c>
    </row>
    <row r="120" spans="1:22">
      <c r="A120" s="11">
        <v>40790</v>
      </c>
      <c r="B120" s="4" t="s">
        <v>31</v>
      </c>
      <c r="C120" s="4" t="s">
        <v>31</v>
      </c>
      <c r="D120" s="4" t="s">
        <v>31</v>
      </c>
      <c r="E120" s="4" t="s">
        <v>31</v>
      </c>
      <c r="F120" s="4" t="s">
        <v>31</v>
      </c>
      <c r="G120" s="4" t="s">
        <v>31</v>
      </c>
      <c r="H120" s="4" t="s">
        <v>31</v>
      </c>
      <c r="I120" s="4" t="s">
        <v>31</v>
      </c>
      <c r="J120" s="4" t="s">
        <v>31</v>
      </c>
      <c r="K120" s="4" t="s">
        <v>31</v>
      </c>
      <c r="L120" s="4" t="s">
        <v>31</v>
      </c>
      <c r="M120" s="4" t="s">
        <v>31</v>
      </c>
      <c r="N120" s="4" t="s">
        <v>31</v>
      </c>
      <c r="O120" s="4" t="s">
        <v>31</v>
      </c>
      <c r="P120" s="4" t="s">
        <v>31</v>
      </c>
      <c r="Q120" s="4" t="s">
        <v>31</v>
      </c>
      <c r="R120" s="4" t="s">
        <v>31</v>
      </c>
      <c r="S120" s="4" t="s">
        <v>31</v>
      </c>
      <c r="T120">
        <f t="shared" si="2"/>
        <v>0</v>
      </c>
      <c r="U120" s="4">
        <v>0</v>
      </c>
      <c r="V120">
        <f t="shared" si="5"/>
        <v>0</v>
      </c>
    </row>
    <row r="121" spans="1:22">
      <c r="A121" s="11">
        <v>40791</v>
      </c>
      <c r="B121" s="4" t="s">
        <v>31</v>
      </c>
      <c r="C121" s="4" t="s">
        <v>31</v>
      </c>
      <c r="D121" s="4" t="s">
        <v>31</v>
      </c>
      <c r="E121" s="4" t="s">
        <v>31</v>
      </c>
      <c r="F121" s="4" t="s">
        <v>31</v>
      </c>
      <c r="G121" s="4" t="s">
        <v>31</v>
      </c>
      <c r="H121" s="4" t="s">
        <v>31</v>
      </c>
      <c r="I121" s="4" t="s">
        <v>31</v>
      </c>
      <c r="J121" s="4" t="s">
        <v>31</v>
      </c>
      <c r="K121" s="4" t="s">
        <v>31</v>
      </c>
      <c r="L121" s="4" t="s">
        <v>31</v>
      </c>
      <c r="M121" s="4" t="s">
        <v>31</v>
      </c>
      <c r="N121" s="4" t="s">
        <v>31</v>
      </c>
      <c r="O121" s="4" t="s">
        <v>31</v>
      </c>
      <c r="P121" s="4" t="s">
        <v>31</v>
      </c>
      <c r="Q121" s="4" t="s">
        <v>31</v>
      </c>
      <c r="R121" s="4" t="s">
        <v>31</v>
      </c>
      <c r="S121" s="4" t="s">
        <v>31</v>
      </c>
      <c r="T121">
        <f t="shared" si="2"/>
        <v>0</v>
      </c>
      <c r="U121" s="4">
        <v>0</v>
      </c>
      <c r="V121">
        <f t="shared" si="5"/>
        <v>0</v>
      </c>
    </row>
    <row r="122" spans="1:22">
      <c r="A122" s="11">
        <v>40792</v>
      </c>
      <c r="B122" s="4">
        <v>8</v>
      </c>
      <c r="C122">
        <v>0</v>
      </c>
      <c r="D122">
        <v>0</v>
      </c>
      <c r="E122">
        <v>0</v>
      </c>
      <c r="F122">
        <v>0</v>
      </c>
      <c r="G122">
        <v>0</v>
      </c>
      <c r="H122" s="12">
        <v>0</v>
      </c>
      <c r="I122" s="8">
        <v>2</v>
      </c>
      <c r="J122" s="4">
        <v>0</v>
      </c>
      <c r="K122" s="4">
        <v>0</v>
      </c>
      <c r="L122" s="4">
        <v>0</v>
      </c>
      <c r="M122" s="4">
        <v>1</v>
      </c>
      <c r="N122" s="12">
        <v>0</v>
      </c>
      <c r="O122" s="8">
        <v>30</v>
      </c>
      <c r="P122" s="4">
        <v>0</v>
      </c>
      <c r="Q122" s="12">
        <v>0</v>
      </c>
      <c r="R122" s="8">
        <v>0</v>
      </c>
      <c r="S122" s="12">
        <v>0</v>
      </c>
      <c r="T122">
        <f t="shared" si="2"/>
        <v>41</v>
      </c>
      <c r="U122" s="4">
        <v>3</v>
      </c>
      <c r="V122">
        <f t="shared" si="5"/>
        <v>44</v>
      </c>
    </row>
    <row r="123" spans="1:22">
      <c r="A123" s="11">
        <v>40793</v>
      </c>
      <c r="B123" s="4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 s="12">
        <v>0</v>
      </c>
      <c r="I123" s="8">
        <v>2</v>
      </c>
      <c r="J123" s="4">
        <v>0</v>
      </c>
      <c r="K123" s="4">
        <v>0</v>
      </c>
      <c r="L123" s="4">
        <v>0</v>
      </c>
      <c r="M123" s="4">
        <v>0</v>
      </c>
      <c r="N123" s="12">
        <v>0</v>
      </c>
      <c r="O123" s="8">
        <v>6.5</v>
      </c>
      <c r="P123" s="4">
        <v>0</v>
      </c>
      <c r="Q123" s="12">
        <v>0</v>
      </c>
      <c r="R123" s="8">
        <v>0</v>
      </c>
      <c r="S123" s="12">
        <v>0</v>
      </c>
      <c r="T123">
        <f t="shared" si="2"/>
        <v>16.5</v>
      </c>
      <c r="U123" s="4">
        <v>4.5</v>
      </c>
      <c r="V123">
        <f t="shared" si="5"/>
        <v>21</v>
      </c>
    </row>
    <row r="124" spans="1:22">
      <c r="A124" s="11">
        <v>40794</v>
      </c>
      <c r="B124" s="4">
        <v>8</v>
      </c>
      <c r="C124">
        <v>0</v>
      </c>
      <c r="D124">
        <v>0</v>
      </c>
      <c r="E124">
        <v>0</v>
      </c>
      <c r="F124">
        <v>0</v>
      </c>
      <c r="G124">
        <v>0</v>
      </c>
      <c r="H124" s="12">
        <v>0</v>
      </c>
      <c r="I124" s="8">
        <v>2</v>
      </c>
      <c r="J124" s="4">
        <v>0</v>
      </c>
      <c r="K124" s="4">
        <v>0</v>
      </c>
      <c r="L124" s="4">
        <v>0</v>
      </c>
      <c r="M124" s="4">
        <v>0</v>
      </c>
      <c r="N124" s="12">
        <v>0</v>
      </c>
      <c r="O124" s="8">
        <v>6.5</v>
      </c>
      <c r="P124" s="4">
        <v>0</v>
      </c>
      <c r="Q124" s="12">
        <v>0</v>
      </c>
      <c r="R124" s="8">
        <v>0</v>
      </c>
      <c r="S124" s="12">
        <v>0</v>
      </c>
      <c r="T124">
        <f t="shared" si="2"/>
        <v>16.5</v>
      </c>
      <c r="U124" s="4">
        <v>4.5</v>
      </c>
      <c r="V124">
        <f t="shared" si="5"/>
        <v>21</v>
      </c>
    </row>
    <row r="125" spans="1:22">
      <c r="A125" s="11">
        <v>40795</v>
      </c>
      <c r="B125" s="4">
        <v>5.33</v>
      </c>
      <c r="C125">
        <v>1</v>
      </c>
      <c r="D125">
        <v>0</v>
      </c>
      <c r="E125">
        <v>0</v>
      </c>
      <c r="F125">
        <v>0</v>
      </c>
      <c r="G125">
        <v>0</v>
      </c>
      <c r="H125" s="12">
        <v>0</v>
      </c>
      <c r="I125" s="8">
        <v>0.67</v>
      </c>
      <c r="J125" s="4">
        <v>0</v>
      </c>
      <c r="K125" s="4">
        <v>0</v>
      </c>
      <c r="L125" s="4">
        <v>0</v>
      </c>
      <c r="M125" s="4">
        <v>0</v>
      </c>
      <c r="N125" s="12">
        <v>0</v>
      </c>
      <c r="O125" s="8">
        <v>5.33</v>
      </c>
      <c r="P125" s="4">
        <v>0</v>
      </c>
      <c r="Q125" s="12">
        <v>0</v>
      </c>
      <c r="R125" s="8">
        <v>0</v>
      </c>
      <c r="S125" s="12">
        <v>0</v>
      </c>
      <c r="T125">
        <f t="shared" si="2"/>
        <v>12.33</v>
      </c>
      <c r="U125" s="4">
        <v>1.33</v>
      </c>
      <c r="V125">
        <f t="shared" si="5"/>
        <v>13.66</v>
      </c>
    </row>
    <row r="126" spans="1:22">
      <c r="A126" s="11">
        <v>40796</v>
      </c>
      <c r="B126" s="4">
        <v>5.33</v>
      </c>
      <c r="C126">
        <v>1</v>
      </c>
      <c r="D126">
        <v>0</v>
      </c>
      <c r="E126">
        <v>0</v>
      </c>
      <c r="F126">
        <v>0</v>
      </c>
      <c r="G126">
        <v>0</v>
      </c>
      <c r="H126" s="12">
        <v>0</v>
      </c>
      <c r="I126" s="8">
        <v>0.67</v>
      </c>
      <c r="J126" s="4">
        <v>0</v>
      </c>
      <c r="K126" s="4">
        <v>0</v>
      </c>
      <c r="L126" s="4">
        <v>0</v>
      </c>
      <c r="M126" s="4">
        <v>0</v>
      </c>
      <c r="N126" s="12">
        <v>0</v>
      </c>
      <c r="O126" s="8">
        <v>5.33</v>
      </c>
      <c r="P126" s="4">
        <v>0</v>
      </c>
      <c r="Q126" s="12">
        <v>0</v>
      </c>
      <c r="R126" s="8">
        <v>0</v>
      </c>
      <c r="S126" s="12">
        <v>0</v>
      </c>
      <c r="T126">
        <f t="shared" si="2"/>
        <v>12.33</v>
      </c>
      <c r="U126" s="4">
        <v>1.33</v>
      </c>
      <c r="V126">
        <f t="shared" si="5"/>
        <v>13.66</v>
      </c>
    </row>
    <row r="127" spans="1:22">
      <c r="A127" s="11">
        <v>40797</v>
      </c>
      <c r="B127" s="4">
        <v>5.33</v>
      </c>
      <c r="C127">
        <v>1</v>
      </c>
      <c r="D127">
        <v>0</v>
      </c>
      <c r="E127">
        <v>0</v>
      </c>
      <c r="F127">
        <v>0</v>
      </c>
      <c r="G127">
        <v>0</v>
      </c>
      <c r="H127" s="12">
        <v>0</v>
      </c>
      <c r="I127" s="8">
        <v>0.67</v>
      </c>
      <c r="J127" s="4">
        <v>0</v>
      </c>
      <c r="K127" s="4">
        <v>0</v>
      </c>
      <c r="L127" s="4">
        <v>0</v>
      </c>
      <c r="M127" s="4">
        <v>0</v>
      </c>
      <c r="N127" s="12">
        <v>0</v>
      </c>
      <c r="O127" s="8">
        <v>5.33</v>
      </c>
      <c r="P127" s="4">
        <v>0</v>
      </c>
      <c r="Q127" s="12">
        <v>0</v>
      </c>
      <c r="R127" s="8">
        <v>0</v>
      </c>
      <c r="S127" s="12">
        <v>0</v>
      </c>
      <c r="T127">
        <f t="shared" si="2"/>
        <v>12.33</v>
      </c>
      <c r="U127" s="4">
        <v>1.33</v>
      </c>
      <c r="V127">
        <f t="shared" si="5"/>
        <v>13.66</v>
      </c>
    </row>
    <row r="128" spans="1:22">
      <c r="A128" s="11">
        <v>40798</v>
      </c>
      <c r="B128" s="4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 s="12">
        <v>0</v>
      </c>
      <c r="I128" s="8">
        <v>0</v>
      </c>
      <c r="J128" s="4">
        <v>0</v>
      </c>
      <c r="K128" s="4">
        <v>0</v>
      </c>
      <c r="L128" s="4">
        <v>0</v>
      </c>
      <c r="M128" s="4">
        <v>0</v>
      </c>
      <c r="N128" s="12">
        <v>0</v>
      </c>
      <c r="O128" s="8">
        <v>0.5</v>
      </c>
      <c r="P128" s="4">
        <v>0</v>
      </c>
      <c r="Q128" s="12">
        <v>0</v>
      </c>
      <c r="R128" s="8">
        <v>0</v>
      </c>
      <c r="S128" s="12">
        <v>0</v>
      </c>
      <c r="T128">
        <f t="shared" si="2"/>
        <v>1</v>
      </c>
      <c r="U128" s="4">
        <v>0</v>
      </c>
      <c r="V128">
        <f t="shared" ref="V128:V135" si="6">T128+U128</f>
        <v>1</v>
      </c>
    </row>
    <row r="129" spans="1:22">
      <c r="A129" s="11">
        <v>40799</v>
      </c>
      <c r="B129" s="4">
        <v>0.5</v>
      </c>
      <c r="C129">
        <v>0</v>
      </c>
      <c r="D129">
        <v>0</v>
      </c>
      <c r="E129">
        <v>0</v>
      </c>
      <c r="F129">
        <v>0</v>
      </c>
      <c r="G129">
        <v>0</v>
      </c>
      <c r="H129" s="12">
        <v>0</v>
      </c>
      <c r="I129" s="8">
        <v>0</v>
      </c>
      <c r="J129" s="4">
        <v>0</v>
      </c>
      <c r="K129" s="4">
        <v>0</v>
      </c>
      <c r="L129" s="4">
        <v>0</v>
      </c>
      <c r="M129" s="4">
        <v>0</v>
      </c>
      <c r="N129" s="12">
        <v>0</v>
      </c>
      <c r="O129" s="8">
        <v>0.5</v>
      </c>
      <c r="P129" s="4">
        <v>0</v>
      </c>
      <c r="Q129" s="12">
        <v>0</v>
      </c>
      <c r="R129" s="8">
        <v>0</v>
      </c>
      <c r="S129" s="12">
        <v>0</v>
      </c>
      <c r="T129">
        <f t="shared" si="2"/>
        <v>1</v>
      </c>
      <c r="U129" s="4">
        <v>0</v>
      </c>
      <c r="V129">
        <f t="shared" si="6"/>
        <v>1</v>
      </c>
    </row>
    <row r="130" spans="1:22">
      <c r="A130" s="11">
        <v>40800</v>
      </c>
      <c r="B130" s="4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12">
        <v>0</v>
      </c>
      <c r="I130" s="8">
        <v>0</v>
      </c>
      <c r="J130" s="4">
        <v>0</v>
      </c>
      <c r="K130" s="4">
        <v>0</v>
      </c>
      <c r="L130" s="4">
        <v>0</v>
      </c>
      <c r="M130" s="4">
        <v>0</v>
      </c>
      <c r="N130" s="12">
        <v>0</v>
      </c>
      <c r="O130" s="8">
        <v>0.5</v>
      </c>
      <c r="P130" s="4">
        <v>0</v>
      </c>
      <c r="Q130" s="12">
        <v>0</v>
      </c>
      <c r="R130" s="8">
        <v>0</v>
      </c>
      <c r="S130" s="12">
        <v>0</v>
      </c>
      <c r="T130">
        <f t="shared" si="2"/>
        <v>0.5</v>
      </c>
      <c r="U130" s="4">
        <v>0</v>
      </c>
      <c r="V130">
        <f t="shared" si="6"/>
        <v>0.5</v>
      </c>
    </row>
    <row r="131" spans="1:22">
      <c r="A131" s="11">
        <v>40801</v>
      </c>
      <c r="B131" s="4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12">
        <v>0</v>
      </c>
      <c r="I131" s="8">
        <v>0</v>
      </c>
      <c r="J131" s="4">
        <v>0</v>
      </c>
      <c r="K131" s="4">
        <v>0</v>
      </c>
      <c r="L131" s="4">
        <v>0</v>
      </c>
      <c r="M131" s="4">
        <v>0</v>
      </c>
      <c r="N131" s="12">
        <v>0</v>
      </c>
      <c r="O131" s="8">
        <v>0.5</v>
      </c>
      <c r="P131" s="4">
        <v>0</v>
      </c>
      <c r="Q131" s="12">
        <v>0</v>
      </c>
      <c r="R131" s="8">
        <v>0</v>
      </c>
      <c r="S131" s="12">
        <v>0</v>
      </c>
      <c r="T131">
        <f t="shared" si="2"/>
        <v>0.5</v>
      </c>
      <c r="U131" s="4">
        <v>0</v>
      </c>
      <c r="V131">
        <f t="shared" si="6"/>
        <v>0.5</v>
      </c>
    </row>
    <row r="132" spans="1:22">
      <c r="A132" s="11">
        <v>40802</v>
      </c>
      <c r="B132" s="4"/>
      <c r="H132" s="12"/>
      <c r="I132" s="8"/>
      <c r="J132" s="4"/>
      <c r="K132" s="4"/>
      <c r="L132" s="4"/>
      <c r="M132" s="4"/>
      <c r="N132" s="12"/>
      <c r="O132" s="8"/>
      <c r="P132" s="4"/>
      <c r="Q132" s="12"/>
      <c r="R132" s="8"/>
      <c r="S132" s="12"/>
      <c r="T132">
        <f t="shared" si="2"/>
        <v>0</v>
      </c>
      <c r="U132" s="4">
        <v>0</v>
      </c>
      <c r="V132">
        <f t="shared" si="6"/>
        <v>0</v>
      </c>
    </row>
    <row r="133" spans="1:22">
      <c r="A133" s="11">
        <v>40803</v>
      </c>
      <c r="B133" s="4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>
        <f t="shared" si="2"/>
        <v>0</v>
      </c>
      <c r="U133" s="4">
        <v>0</v>
      </c>
      <c r="V133">
        <f t="shared" si="6"/>
        <v>0</v>
      </c>
    </row>
    <row r="134" spans="1:22">
      <c r="A134" s="11">
        <v>40804</v>
      </c>
      <c r="B134" s="4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>
        <f t="shared" si="2"/>
        <v>0</v>
      </c>
      <c r="U134" s="4">
        <v>0</v>
      </c>
      <c r="V134">
        <f t="shared" si="6"/>
        <v>0</v>
      </c>
    </row>
    <row r="135" spans="1:22">
      <c r="A135" s="11">
        <v>40805</v>
      </c>
      <c r="B135" s="4"/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8"/>
      <c r="S135" s="12"/>
      <c r="T135">
        <f t="shared" si="2"/>
        <v>0</v>
      </c>
      <c r="U135" s="4">
        <v>0</v>
      </c>
      <c r="V135">
        <f t="shared" si="6"/>
        <v>0</v>
      </c>
    </row>
    <row r="136" spans="1:22">
      <c r="A136" s="11">
        <v>40806</v>
      </c>
      <c r="B136" s="4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>
        <f t="shared" si="2"/>
        <v>0</v>
      </c>
      <c r="U136" s="4">
        <v>0</v>
      </c>
      <c r="V136">
        <f>T136+U136</f>
        <v>0</v>
      </c>
    </row>
    <row r="137" spans="1:22">
      <c r="A137" s="11">
        <v>40807</v>
      </c>
      <c r="B137" s="4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>
        <f t="shared" ref="T137" si="7">SUM(B137:S137)</f>
        <v>0</v>
      </c>
      <c r="U137" s="4">
        <v>0</v>
      </c>
      <c r="V137">
        <f>T137+U137</f>
        <v>0</v>
      </c>
    </row>
    <row r="138" spans="1:22">
      <c r="B138" s="71" t="s">
        <v>43</v>
      </c>
      <c r="C138" s="71"/>
      <c r="D138" s="71"/>
      <c r="E138" s="71"/>
      <c r="F138" s="71"/>
      <c r="G138" s="71"/>
      <c r="H138" s="71"/>
      <c r="I138" s="71" t="s">
        <v>44</v>
      </c>
      <c r="J138" s="71"/>
      <c r="K138" s="71"/>
      <c r="L138" s="71"/>
      <c r="M138" s="71"/>
      <c r="N138" s="71"/>
      <c r="O138" s="71" t="s">
        <v>45</v>
      </c>
      <c r="P138" s="71"/>
      <c r="Q138" s="71"/>
      <c r="R138" s="71" t="s">
        <v>46</v>
      </c>
      <c r="S138" s="71"/>
      <c r="T138" s="69" t="s">
        <v>47</v>
      </c>
      <c r="U138" t="s">
        <v>48</v>
      </c>
    </row>
    <row r="139" spans="1:22">
      <c r="B139" t="s">
        <v>50</v>
      </c>
      <c r="C139" t="s">
        <v>51</v>
      </c>
      <c r="D139" t="s">
        <v>52</v>
      </c>
      <c r="E139" t="s">
        <v>53</v>
      </c>
      <c r="F139" t="s">
        <v>54</v>
      </c>
      <c r="G139" t="s">
        <v>55</v>
      </c>
      <c r="H139" s="1" t="s">
        <v>56</v>
      </c>
      <c r="I139" t="s">
        <v>57</v>
      </c>
      <c r="J139" t="s">
        <v>58</v>
      </c>
      <c r="K139" t="s">
        <v>59</v>
      </c>
      <c r="L139" t="s">
        <v>60</v>
      </c>
      <c r="M139" t="s">
        <v>66</v>
      </c>
      <c r="N139" s="1" t="s">
        <v>56</v>
      </c>
      <c r="O139" t="s">
        <v>62</v>
      </c>
      <c r="P139" t="s">
        <v>63</v>
      </c>
      <c r="Q139" s="1" t="s">
        <v>56</v>
      </c>
      <c r="R139" t="s">
        <v>67</v>
      </c>
      <c r="S139" s="1" t="s">
        <v>65</v>
      </c>
      <c r="T139" s="70"/>
    </row>
    <row r="140" spans="1:22">
      <c r="A140" t="s">
        <v>68</v>
      </c>
      <c r="B140">
        <f t="shared" ref="B140:S140" si="8">SUM(B9:B102)</f>
        <v>4848.4499999999989</v>
      </c>
      <c r="C140">
        <f t="shared" si="8"/>
        <v>326.95000000000005</v>
      </c>
      <c r="D140">
        <f t="shared" si="8"/>
        <v>0</v>
      </c>
      <c r="E140">
        <f t="shared" si="8"/>
        <v>7</v>
      </c>
      <c r="F140">
        <f t="shared" si="8"/>
        <v>31.979999999999993</v>
      </c>
      <c r="G140">
        <f t="shared" si="8"/>
        <v>2.99</v>
      </c>
      <c r="H140">
        <f t="shared" si="8"/>
        <v>0.99</v>
      </c>
      <c r="I140">
        <f t="shared" si="8"/>
        <v>399.91999999999996</v>
      </c>
      <c r="J140">
        <f t="shared" si="8"/>
        <v>0</v>
      </c>
      <c r="K140">
        <f t="shared" si="8"/>
        <v>0</v>
      </c>
      <c r="L140">
        <f t="shared" si="8"/>
        <v>145.94999999999999</v>
      </c>
      <c r="M140">
        <f t="shared" si="8"/>
        <v>50.99</v>
      </c>
      <c r="N140">
        <f t="shared" si="8"/>
        <v>0</v>
      </c>
      <c r="O140">
        <f t="shared" si="8"/>
        <v>138.5</v>
      </c>
      <c r="P140">
        <f t="shared" si="8"/>
        <v>0</v>
      </c>
      <c r="Q140">
        <f t="shared" si="8"/>
        <v>0</v>
      </c>
      <c r="R140">
        <f t="shared" si="8"/>
        <v>137.96000000000004</v>
      </c>
      <c r="S140">
        <f t="shared" si="8"/>
        <v>10</v>
      </c>
      <c r="T140">
        <f>SUM(T9:T110)</f>
        <v>6455.68</v>
      </c>
      <c r="U140">
        <f>SUM(U9:U110)</f>
        <v>2073.9500000000003</v>
      </c>
    </row>
    <row r="141" spans="1:22">
      <c r="B141"/>
      <c r="H141" s="1"/>
      <c r="I141"/>
      <c r="N141" s="1"/>
      <c r="O141"/>
      <c r="Q141" s="1"/>
      <c r="R141"/>
      <c r="S141" s="1"/>
      <c r="T141"/>
      <c r="V141" s="70" t="s">
        <v>49</v>
      </c>
    </row>
    <row r="142" spans="1:22">
      <c r="B142"/>
      <c r="H142" s="1"/>
      <c r="I142"/>
      <c r="N142" s="1"/>
      <c r="O142"/>
      <c r="Q142" s="1"/>
      <c r="R142"/>
      <c r="S142" s="1"/>
      <c r="T142"/>
      <c r="V142" s="70"/>
    </row>
    <row r="143" spans="1:22">
      <c r="B143"/>
      <c r="H143" s="1"/>
      <c r="I143"/>
      <c r="N143" s="1"/>
      <c r="O143"/>
      <c r="Q143" s="1"/>
      <c r="R143"/>
      <c r="S143" s="1"/>
      <c r="T143"/>
      <c r="V143">
        <f>SUM(V9:V142)</f>
        <v>9178.5299999999952</v>
      </c>
    </row>
  </sheetData>
  <mergeCells count="17">
    <mergeCell ref="V141:V142"/>
    <mergeCell ref="V7:V8"/>
    <mergeCell ref="T138:T139"/>
    <mergeCell ref="T7:T8"/>
    <mergeCell ref="B7:H7"/>
    <mergeCell ref="B138:H138"/>
    <mergeCell ref="I138:N138"/>
    <mergeCell ref="I7:N7"/>
    <mergeCell ref="O7:Q7"/>
    <mergeCell ref="R7:S7"/>
    <mergeCell ref="O138:Q138"/>
    <mergeCell ref="R138:S138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50"/>
  </sheetPr>
  <dimension ref="A1:V150"/>
  <sheetViews>
    <sheetView zoomScale="70" zoomScaleNormal="70" workbookViewId="0">
      <pane ySplit="8" topLeftCell="A81" activePane="bottomLeft" state="frozen"/>
      <selection pane="bottomLeft" activeCell="U130" sqref="U130:U131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188</v>
      </c>
      <c r="B1" s="68"/>
      <c r="C1" s="68"/>
      <c r="E1" s="22" t="s">
        <v>189</v>
      </c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190</v>
      </c>
      <c r="B3" s="73"/>
      <c r="C3" s="73"/>
      <c r="E3" s="66" t="s">
        <v>191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192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/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40679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72" si="0">SUM(B9:S9)</f>
        <v>0</v>
      </c>
      <c r="U9" s="4">
        <v>0</v>
      </c>
      <c r="V9">
        <f t="shared" ref="V9:V72" si="1">SUM(T9:U9)</f>
        <v>0</v>
      </c>
    </row>
    <row r="10" spans="1:22">
      <c r="A10" s="11">
        <v>40680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 s="4">
        <v>0</v>
      </c>
      <c r="V10">
        <f t="shared" si="1"/>
        <v>0</v>
      </c>
    </row>
    <row r="11" spans="1:22">
      <c r="A11" s="11">
        <v>40681</v>
      </c>
      <c r="B11">
        <v>0</v>
      </c>
      <c r="C11">
        <v>0.2</v>
      </c>
      <c r="D11">
        <v>0</v>
      </c>
      <c r="E11">
        <v>0</v>
      </c>
      <c r="F11">
        <v>0</v>
      </c>
      <c r="G11">
        <v>0</v>
      </c>
      <c r="H11" s="1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">
        <v>0</v>
      </c>
      <c r="O11" s="4">
        <v>0</v>
      </c>
      <c r="P11" s="4">
        <v>0</v>
      </c>
      <c r="Q11" s="1">
        <v>0</v>
      </c>
      <c r="R11" s="4">
        <v>0</v>
      </c>
      <c r="S11" s="1">
        <v>0</v>
      </c>
      <c r="T11">
        <f t="shared" si="0"/>
        <v>0.2</v>
      </c>
      <c r="U11" s="4">
        <v>0</v>
      </c>
      <c r="V11">
        <f t="shared" si="1"/>
        <v>0.2</v>
      </c>
    </row>
    <row r="12" spans="1:22">
      <c r="A12" s="11">
        <v>40682</v>
      </c>
      <c r="B12">
        <v>0</v>
      </c>
      <c r="C12">
        <v>0.2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0</v>
      </c>
      <c r="P12" s="4">
        <v>0</v>
      </c>
      <c r="Q12" s="1">
        <v>0</v>
      </c>
      <c r="R12" s="4">
        <v>0</v>
      </c>
      <c r="S12" s="1">
        <v>0</v>
      </c>
      <c r="T12">
        <f t="shared" si="0"/>
        <v>0.2</v>
      </c>
      <c r="U12" s="4">
        <v>0</v>
      </c>
      <c r="V12">
        <f t="shared" si="1"/>
        <v>0.2</v>
      </c>
    </row>
    <row r="13" spans="1:22">
      <c r="A13" s="11">
        <v>40683</v>
      </c>
      <c r="B13">
        <v>0</v>
      </c>
      <c r="C13">
        <v>0.2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</v>
      </c>
      <c r="P13" s="4">
        <v>0</v>
      </c>
      <c r="Q13" s="1">
        <v>0</v>
      </c>
      <c r="R13" s="4">
        <v>0</v>
      </c>
      <c r="S13" s="1">
        <v>0</v>
      </c>
      <c r="T13">
        <f t="shared" si="0"/>
        <v>0.2</v>
      </c>
      <c r="U13" s="4">
        <v>0</v>
      </c>
      <c r="V13">
        <f t="shared" si="1"/>
        <v>0.2</v>
      </c>
    </row>
    <row r="14" spans="1:22">
      <c r="A14" s="11">
        <v>40684</v>
      </c>
      <c r="B14">
        <v>0</v>
      </c>
      <c r="C14">
        <v>0.2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0</v>
      </c>
      <c r="P14" s="4">
        <v>0</v>
      </c>
      <c r="Q14" s="1">
        <v>0</v>
      </c>
      <c r="R14" s="4">
        <v>0</v>
      </c>
      <c r="S14" s="1">
        <v>0</v>
      </c>
      <c r="T14">
        <f t="shared" si="0"/>
        <v>0.2</v>
      </c>
      <c r="U14" s="4">
        <v>0</v>
      </c>
      <c r="V14">
        <f t="shared" si="1"/>
        <v>0.2</v>
      </c>
    </row>
    <row r="15" spans="1:22">
      <c r="A15" s="11">
        <v>40685</v>
      </c>
      <c r="B15">
        <v>0</v>
      </c>
      <c r="C15">
        <v>0.2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1">
        <v>0</v>
      </c>
      <c r="O15" s="4">
        <v>0</v>
      </c>
      <c r="P15" s="4">
        <v>0</v>
      </c>
      <c r="Q15" s="1">
        <v>0</v>
      </c>
      <c r="R15" s="4">
        <v>0</v>
      </c>
      <c r="S15" s="1">
        <v>0</v>
      </c>
      <c r="T15">
        <f t="shared" si="0"/>
        <v>0.2</v>
      </c>
      <c r="U15" s="4">
        <v>0</v>
      </c>
      <c r="V15">
        <f t="shared" ref="V15:V22" si="2">SUM(T15:U15)</f>
        <v>0.2</v>
      </c>
    </row>
    <row r="16" spans="1:22">
      <c r="A16" s="11">
        <v>40686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>
        <f t="shared" si="0"/>
        <v>0</v>
      </c>
      <c r="U16" s="4">
        <v>0</v>
      </c>
      <c r="V16">
        <f t="shared" si="2"/>
        <v>0</v>
      </c>
    </row>
    <row r="17" spans="1:22">
      <c r="A17" s="11">
        <v>40687</v>
      </c>
      <c r="B17" t="s">
        <v>31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>
        <f t="shared" si="0"/>
        <v>0</v>
      </c>
      <c r="U17" s="4">
        <v>0</v>
      </c>
      <c r="V17">
        <f t="shared" si="2"/>
        <v>0</v>
      </c>
    </row>
    <row r="18" spans="1:22">
      <c r="A18" s="11">
        <v>40688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  <c r="U18" s="4">
        <v>0</v>
      </c>
      <c r="V18">
        <f t="shared" si="2"/>
        <v>0</v>
      </c>
    </row>
    <row r="19" spans="1:22">
      <c r="A19" s="11">
        <v>40689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  <c r="U19" s="4">
        <v>0</v>
      </c>
      <c r="V19">
        <f t="shared" si="2"/>
        <v>0</v>
      </c>
    </row>
    <row r="20" spans="1:22">
      <c r="A20" s="11">
        <v>40690</v>
      </c>
      <c r="B20">
        <v>0</v>
      </c>
      <c r="C20">
        <v>0.25</v>
      </c>
      <c r="D20">
        <v>0</v>
      </c>
      <c r="E20">
        <v>0</v>
      </c>
      <c r="F20">
        <v>0.25</v>
      </c>
      <c r="G20">
        <v>0</v>
      </c>
      <c r="H20" s="1">
        <v>0</v>
      </c>
      <c r="I20" s="4">
        <v>0</v>
      </c>
      <c r="J20" s="4">
        <v>0</v>
      </c>
      <c r="K20" s="4">
        <v>0</v>
      </c>
      <c r="L20" s="4">
        <v>0.25</v>
      </c>
      <c r="M20" s="4">
        <v>0</v>
      </c>
      <c r="N20" s="1">
        <v>0</v>
      </c>
      <c r="O20" s="4">
        <v>1.25</v>
      </c>
      <c r="P20" s="4">
        <v>0</v>
      </c>
      <c r="Q20" s="1">
        <v>0</v>
      </c>
      <c r="R20" s="4">
        <v>0</v>
      </c>
      <c r="S20" s="1">
        <v>0</v>
      </c>
      <c r="T20">
        <f t="shared" si="0"/>
        <v>2</v>
      </c>
      <c r="U20" s="4">
        <v>1</v>
      </c>
      <c r="V20">
        <f t="shared" si="2"/>
        <v>3</v>
      </c>
    </row>
    <row r="21" spans="1:22">
      <c r="A21" s="11">
        <v>40691</v>
      </c>
      <c r="B21">
        <v>0</v>
      </c>
      <c r="C21">
        <v>0.25</v>
      </c>
      <c r="D21">
        <v>0</v>
      </c>
      <c r="E21">
        <v>0</v>
      </c>
      <c r="F21">
        <v>0.25</v>
      </c>
      <c r="G21">
        <v>0</v>
      </c>
      <c r="H21" s="1">
        <v>0</v>
      </c>
      <c r="I21" s="4">
        <v>0</v>
      </c>
      <c r="J21" s="4">
        <v>0</v>
      </c>
      <c r="K21" s="4">
        <v>0</v>
      </c>
      <c r="L21" s="4">
        <v>0.25</v>
      </c>
      <c r="M21" s="4">
        <v>0</v>
      </c>
      <c r="N21" s="1">
        <v>0</v>
      </c>
      <c r="O21" s="4">
        <v>1.25</v>
      </c>
      <c r="P21" s="4">
        <v>0</v>
      </c>
      <c r="Q21" s="1">
        <v>0</v>
      </c>
      <c r="R21" s="4">
        <v>0</v>
      </c>
      <c r="S21" s="1">
        <v>0</v>
      </c>
      <c r="T21">
        <f t="shared" si="0"/>
        <v>2</v>
      </c>
      <c r="U21" s="4">
        <v>1</v>
      </c>
      <c r="V21">
        <f t="shared" si="2"/>
        <v>3</v>
      </c>
    </row>
    <row r="22" spans="1:22">
      <c r="A22" s="11">
        <v>40692</v>
      </c>
      <c r="B22">
        <v>0</v>
      </c>
      <c r="C22">
        <v>0.25</v>
      </c>
      <c r="D22">
        <v>0</v>
      </c>
      <c r="E22">
        <v>0</v>
      </c>
      <c r="F22">
        <v>0.25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0.25</v>
      </c>
      <c r="M22" s="4">
        <v>0</v>
      </c>
      <c r="N22" s="1">
        <v>0</v>
      </c>
      <c r="O22" s="4">
        <v>1.25</v>
      </c>
      <c r="P22" s="4">
        <v>0</v>
      </c>
      <c r="Q22" s="1">
        <v>0</v>
      </c>
      <c r="R22" s="4">
        <v>0</v>
      </c>
      <c r="S22" s="1">
        <v>0</v>
      </c>
      <c r="T22">
        <f t="shared" si="0"/>
        <v>2</v>
      </c>
      <c r="U22" s="4">
        <v>1</v>
      </c>
      <c r="V22">
        <f t="shared" si="2"/>
        <v>3</v>
      </c>
    </row>
    <row r="23" spans="1:22">
      <c r="A23" s="11">
        <v>40693</v>
      </c>
      <c r="B23">
        <v>0</v>
      </c>
      <c r="C23">
        <v>0.25</v>
      </c>
      <c r="D23">
        <v>0</v>
      </c>
      <c r="E23">
        <v>0</v>
      </c>
      <c r="F23">
        <v>0.25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0.25</v>
      </c>
      <c r="M23" s="4">
        <v>0</v>
      </c>
      <c r="N23" s="1">
        <v>0</v>
      </c>
      <c r="O23" s="4">
        <v>1.25</v>
      </c>
      <c r="P23" s="4">
        <v>0</v>
      </c>
      <c r="Q23" s="1">
        <v>0</v>
      </c>
      <c r="R23" s="4">
        <v>0</v>
      </c>
      <c r="S23" s="1">
        <v>0</v>
      </c>
      <c r="T23">
        <f t="shared" si="0"/>
        <v>2</v>
      </c>
      <c r="U23" s="4">
        <v>1</v>
      </c>
      <c r="V23" s="4">
        <v>2</v>
      </c>
    </row>
    <row r="24" spans="1:22">
      <c r="A24" s="11">
        <v>40694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1</v>
      </c>
      <c r="P24" s="4">
        <v>0</v>
      </c>
      <c r="Q24" s="1">
        <v>0</v>
      </c>
      <c r="R24" s="4">
        <v>0</v>
      </c>
      <c r="S24" s="1">
        <v>0</v>
      </c>
      <c r="T24">
        <f t="shared" si="0"/>
        <v>1</v>
      </c>
      <c r="U24" s="4">
        <v>0</v>
      </c>
      <c r="V24" s="4">
        <v>2</v>
      </c>
    </row>
    <row r="25" spans="1:22">
      <c r="A25" s="11">
        <v>40695</v>
      </c>
      <c r="B25">
        <v>0</v>
      </c>
      <c r="C25">
        <v>1.5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1.5</v>
      </c>
      <c r="P25" s="4">
        <v>0</v>
      </c>
      <c r="Q25" s="1">
        <v>0</v>
      </c>
      <c r="R25" s="4">
        <v>0</v>
      </c>
      <c r="S25" s="1">
        <v>0</v>
      </c>
      <c r="T25">
        <f t="shared" si="0"/>
        <v>3</v>
      </c>
      <c r="U25" s="4">
        <v>2.5</v>
      </c>
      <c r="V25" s="4">
        <v>2</v>
      </c>
    </row>
    <row r="26" spans="1:22">
      <c r="A26" s="11">
        <v>40696</v>
      </c>
      <c r="B26">
        <v>0</v>
      </c>
      <c r="C26">
        <v>1.5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1.5</v>
      </c>
      <c r="P26" s="4">
        <v>0</v>
      </c>
      <c r="Q26" s="1">
        <v>0</v>
      </c>
      <c r="R26" s="4">
        <v>0</v>
      </c>
      <c r="S26" s="1">
        <v>0</v>
      </c>
      <c r="T26">
        <f t="shared" si="0"/>
        <v>3</v>
      </c>
      <c r="U26" s="4">
        <v>2.5</v>
      </c>
      <c r="V26">
        <f t="shared" si="1"/>
        <v>5.5</v>
      </c>
    </row>
    <row r="27" spans="1:22">
      <c r="A27" s="11">
        <v>40697</v>
      </c>
      <c r="B27">
        <v>7.67</v>
      </c>
      <c r="C27">
        <v>3</v>
      </c>
      <c r="D27">
        <v>0</v>
      </c>
      <c r="E27">
        <v>0</v>
      </c>
      <c r="F27">
        <v>3.33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3.33</v>
      </c>
      <c r="M27" s="4">
        <v>0</v>
      </c>
      <c r="N27" s="1">
        <v>0</v>
      </c>
      <c r="O27" s="4">
        <v>6.67</v>
      </c>
      <c r="P27" s="4">
        <v>0</v>
      </c>
      <c r="Q27" s="1">
        <v>0</v>
      </c>
      <c r="R27" s="4">
        <v>0</v>
      </c>
      <c r="S27" s="1">
        <v>0</v>
      </c>
      <c r="T27">
        <f t="shared" si="0"/>
        <v>24</v>
      </c>
      <c r="U27" s="4">
        <v>2</v>
      </c>
      <c r="V27">
        <f>SUM(T27:U27)</f>
        <v>26</v>
      </c>
    </row>
    <row r="28" spans="1:22">
      <c r="A28" s="11">
        <v>40698</v>
      </c>
      <c r="B28">
        <v>7.67</v>
      </c>
      <c r="C28">
        <v>3</v>
      </c>
      <c r="D28">
        <v>0</v>
      </c>
      <c r="E28">
        <v>0</v>
      </c>
      <c r="F28">
        <v>3.33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3.33</v>
      </c>
      <c r="M28" s="4">
        <v>0</v>
      </c>
      <c r="N28" s="1">
        <v>0</v>
      </c>
      <c r="O28" s="4">
        <v>6.67</v>
      </c>
      <c r="P28" s="4">
        <v>0</v>
      </c>
      <c r="Q28" s="1">
        <v>0</v>
      </c>
      <c r="R28" s="4">
        <v>0</v>
      </c>
      <c r="S28" s="1">
        <v>0</v>
      </c>
      <c r="T28">
        <f t="shared" si="0"/>
        <v>24</v>
      </c>
      <c r="U28" s="4">
        <v>2</v>
      </c>
      <c r="V28">
        <f t="shared" si="1"/>
        <v>26</v>
      </c>
    </row>
    <row r="29" spans="1:22">
      <c r="A29" s="11">
        <v>40699</v>
      </c>
      <c r="B29">
        <v>7.67</v>
      </c>
      <c r="C29">
        <v>3</v>
      </c>
      <c r="D29">
        <v>0</v>
      </c>
      <c r="E29">
        <v>0</v>
      </c>
      <c r="F29">
        <v>3.33</v>
      </c>
      <c r="G29">
        <v>0</v>
      </c>
      <c r="H29" s="1">
        <v>0</v>
      </c>
      <c r="I29" s="4">
        <v>0</v>
      </c>
      <c r="J29" s="4">
        <v>0</v>
      </c>
      <c r="K29" s="4">
        <v>0</v>
      </c>
      <c r="L29" s="4">
        <v>3.33</v>
      </c>
      <c r="M29" s="4">
        <v>0</v>
      </c>
      <c r="N29" s="1">
        <v>0</v>
      </c>
      <c r="O29" s="4">
        <v>6.67</v>
      </c>
      <c r="P29" s="4">
        <v>0</v>
      </c>
      <c r="Q29" s="1">
        <v>0</v>
      </c>
      <c r="R29" s="4">
        <v>0</v>
      </c>
      <c r="S29" s="1">
        <v>0</v>
      </c>
      <c r="T29">
        <f t="shared" si="0"/>
        <v>24</v>
      </c>
      <c r="U29" s="4">
        <v>2</v>
      </c>
      <c r="V29">
        <f>SUM(T29:U29)</f>
        <v>26</v>
      </c>
    </row>
    <row r="30" spans="1:22">
      <c r="A30" s="11">
        <v>40700</v>
      </c>
      <c r="B30">
        <v>21.5</v>
      </c>
      <c r="C30">
        <v>2</v>
      </c>
      <c r="D30">
        <v>0</v>
      </c>
      <c r="E30">
        <v>0</v>
      </c>
      <c r="F30">
        <v>2.5</v>
      </c>
      <c r="G30">
        <v>0</v>
      </c>
      <c r="H30" s="12">
        <v>0</v>
      </c>
      <c r="I30" s="4">
        <v>0</v>
      </c>
      <c r="J30" s="4">
        <v>0</v>
      </c>
      <c r="K30" s="4">
        <v>0</v>
      </c>
      <c r="L30" s="4">
        <v>2</v>
      </c>
      <c r="M30" s="4">
        <v>0</v>
      </c>
      <c r="N30" s="12">
        <v>0</v>
      </c>
      <c r="O30" s="4">
        <v>1.5</v>
      </c>
      <c r="P30" s="4">
        <v>0</v>
      </c>
      <c r="Q30" s="12">
        <v>0</v>
      </c>
      <c r="R30" s="4">
        <v>0</v>
      </c>
      <c r="S30" s="12">
        <v>0</v>
      </c>
      <c r="T30">
        <f t="shared" si="0"/>
        <v>29.5</v>
      </c>
      <c r="U30" s="4">
        <v>262.5</v>
      </c>
      <c r="V30">
        <f t="shared" si="1"/>
        <v>292</v>
      </c>
    </row>
    <row r="31" spans="1:22">
      <c r="A31" s="11">
        <v>40701</v>
      </c>
      <c r="B31">
        <v>21.5</v>
      </c>
      <c r="C31">
        <v>2</v>
      </c>
      <c r="D31">
        <v>0</v>
      </c>
      <c r="E31">
        <v>0</v>
      </c>
      <c r="F31">
        <v>2.5</v>
      </c>
      <c r="G31">
        <v>0</v>
      </c>
      <c r="H31" s="12">
        <v>0</v>
      </c>
      <c r="I31" s="4">
        <v>0</v>
      </c>
      <c r="J31" s="4">
        <v>0</v>
      </c>
      <c r="K31" s="4">
        <v>0</v>
      </c>
      <c r="L31" s="4">
        <v>2</v>
      </c>
      <c r="M31" s="4">
        <v>0</v>
      </c>
      <c r="N31" s="12">
        <v>0</v>
      </c>
      <c r="O31" s="4">
        <v>1.5</v>
      </c>
      <c r="P31" s="4">
        <v>0</v>
      </c>
      <c r="Q31" s="12">
        <v>0</v>
      </c>
      <c r="R31" s="4">
        <v>0</v>
      </c>
      <c r="S31" s="12">
        <v>0</v>
      </c>
      <c r="T31">
        <f t="shared" si="0"/>
        <v>29.5</v>
      </c>
      <c r="U31" s="4">
        <v>262.5</v>
      </c>
      <c r="V31">
        <f t="shared" si="1"/>
        <v>292</v>
      </c>
    </row>
    <row r="32" spans="1:22">
      <c r="A32" s="11">
        <v>40702</v>
      </c>
      <c r="B32">
        <v>26</v>
      </c>
      <c r="C32">
        <v>0.5</v>
      </c>
      <c r="D32">
        <v>0</v>
      </c>
      <c r="E32">
        <v>0</v>
      </c>
      <c r="F32">
        <v>2</v>
      </c>
      <c r="G32">
        <v>0</v>
      </c>
      <c r="H32" s="12">
        <v>0</v>
      </c>
      <c r="I32" s="4">
        <v>0</v>
      </c>
      <c r="J32" s="4">
        <v>1</v>
      </c>
      <c r="K32" s="4">
        <v>0</v>
      </c>
      <c r="L32" s="4">
        <v>4</v>
      </c>
      <c r="M32" s="4">
        <v>0</v>
      </c>
      <c r="N32" s="12">
        <v>0</v>
      </c>
      <c r="O32" s="4">
        <v>3</v>
      </c>
      <c r="P32" s="4">
        <v>0</v>
      </c>
      <c r="Q32" s="12">
        <v>0</v>
      </c>
      <c r="R32" s="4">
        <v>0</v>
      </c>
      <c r="S32" s="12">
        <v>0</v>
      </c>
      <c r="T32">
        <f t="shared" si="0"/>
        <v>36.5</v>
      </c>
      <c r="U32" s="4">
        <v>86</v>
      </c>
      <c r="V32">
        <f t="shared" si="1"/>
        <v>122.5</v>
      </c>
    </row>
    <row r="33" spans="1:22">
      <c r="A33" s="11">
        <v>40703</v>
      </c>
      <c r="B33">
        <v>26</v>
      </c>
      <c r="C33">
        <v>0.5</v>
      </c>
      <c r="D33">
        <v>0</v>
      </c>
      <c r="E33">
        <v>0</v>
      </c>
      <c r="F33">
        <v>2</v>
      </c>
      <c r="G33">
        <v>0</v>
      </c>
      <c r="H33" s="12">
        <v>0</v>
      </c>
      <c r="I33" s="4">
        <v>0</v>
      </c>
      <c r="J33" s="4">
        <v>1</v>
      </c>
      <c r="K33" s="4">
        <v>0</v>
      </c>
      <c r="L33" s="4">
        <v>4</v>
      </c>
      <c r="M33" s="4">
        <v>0</v>
      </c>
      <c r="N33" s="12">
        <v>0</v>
      </c>
      <c r="O33" s="4">
        <v>3</v>
      </c>
      <c r="P33" s="4">
        <v>0</v>
      </c>
      <c r="Q33" s="12">
        <v>0</v>
      </c>
      <c r="R33" s="4">
        <v>0</v>
      </c>
      <c r="S33" s="12">
        <v>0</v>
      </c>
      <c r="T33">
        <f t="shared" si="0"/>
        <v>36.5</v>
      </c>
      <c r="U33" s="4">
        <v>86</v>
      </c>
      <c r="V33">
        <f>SUM(T33:U33)</f>
        <v>122.5</v>
      </c>
    </row>
    <row r="34" spans="1:22">
      <c r="A34" s="11">
        <v>40704</v>
      </c>
      <c r="B34">
        <v>57.66</v>
      </c>
      <c r="C34">
        <v>0</v>
      </c>
      <c r="D34">
        <v>0</v>
      </c>
      <c r="E34">
        <v>0</v>
      </c>
      <c r="F34">
        <v>2.33</v>
      </c>
      <c r="G34">
        <v>0</v>
      </c>
      <c r="H34" s="12">
        <v>0</v>
      </c>
      <c r="I34" s="4">
        <v>0.33</v>
      </c>
      <c r="J34" s="4">
        <v>0</v>
      </c>
      <c r="K34" s="4">
        <v>0</v>
      </c>
      <c r="L34" s="4">
        <v>2.33</v>
      </c>
      <c r="M34" s="4">
        <v>0</v>
      </c>
      <c r="N34" s="12">
        <v>0</v>
      </c>
      <c r="O34" s="4">
        <v>4</v>
      </c>
      <c r="P34" s="4">
        <v>0</v>
      </c>
      <c r="Q34" s="12">
        <v>0</v>
      </c>
      <c r="R34" s="4">
        <v>0</v>
      </c>
      <c r="S34" s="12">
        <v>0</v>
      </c>
      <c r="T34">
        <f t="shared" si="0"/>
        <v>66.649999999999991</v>
      </c>
      <c r="U34" s="4">
        <v>68.67</v>
      </c>
      <c r="V34">
        <f>SUM(T34:U34)</f>
        <v>135.32</v>
      </c>
    </row>
    <row r="35" spans="1:22">
      <c r="A35" s="11">
        <v>40705</v>
      </c>
      <c r="B35">
        <v>57.66</v>
      </c>
      <c r="C35">
        <v>0</v>
      </c>
      <c r="D35">
        <v>0</v>
      </c>
      <c r="E35">
        <v>0</v>
      </c>
      <c r="F35">
        <v>2.33</v>
      </c>
      <c r="G35">
        <v>0</v>
      </c>
      <c r="H35" s="12">
        <v>0</v>
      </c>
      <c r="I35" s="4">
        <v>0.33</v>
      </c>
      <c r="J35" s="4">
        <v>0</v>
      </c>
      <c r="K35" s="4">
        <v>0</v>
      </c>
      <c r="L35" s="4">
        <v>2.33</v>
      </c>
      <c r="M35" s="4">
        <v>0</v>
      </c>
      <c r="N35" s="12">
        <v>0</v>
      </c>
      <c r="O35" s="4">
        <v>4</v>
      </c>
      <c r="P35" s="4">
        <v>0</v>
      </c>
      <c r="Q35" s="12">
        <v>0</v>
      </c>
      <c r="R35" s="4">
        <v>0</v>
      </c>
      <c r="S35" s="12">
        <v>0</v>
      </c>
      <c r="T35">
        <f t="shared" si="0"/>
        <v>66.649999999999991</v>
      </c>
      <c r="U35" s="4">
        <v>68.67</v>
      </c>
      <c r="V35">
        <f t="shared" si="1"/>
        <v>135.32</v>
      </c>
    </row>
    <row r="36" spans="1:22">
      <c r="A36" s="11">
        <v>40706</v>
      </c>
      <c r="B36">
        <v>57.66</v>
      </c>
      <c r="C36">
        <v>0</v>
      </c>
      <c r="D36">
        <v>0</v>
      </c>
      <c r="E36">
        <v>0</v>
      </c>
      <c r="F36">
        <v>2.33</v>
      </c>
      <c r="G36">
        <v>0</v>
      </c>
      <c r="H36" s="12">
        <v>0</v>
      </c>
      <c r="I36" s="4">
        <v>0.33</v>
      </c>
      <c r="J36" s="4">
        <v>0</v>
      </c>
      <c r="K36" s="4">
        <v>0</v>
      </c>
      <c r="L36" s="4">
        <v>2.33</v>
      </c>
      <c r="M36" s="4">
        <v>0</v>
      </c>
      <c r="N36" s="12">
        <v>0</v>
      </c>
      <c r="O36" s="4">
        <v>4</v>
      </c>
      <c r="P36" s="4">
        <v>0</v>
      </c>
      <c r="Q36" s="12">
        <v>0</v>
      </c>
      <c r="R36" s="4">
        <v>0</v>
      </c>
      <c r="S36" s="12">
        <v>0</v>
      </c>
      <c r="T36">
        <f t="shared" si="0"/>
        <v>66.649999999999991</v>
      </c>
      <c r="U36" s="4">
        <v>68.67</v>
      </c>
      <c r="V36">
        <f>SUM(T36:U36)</f>
        <v>135.32</v>
      </c>
    </row>
    <row r="37" spans="1:22">
      <c r="A37" s="11">
        <v>40707</v>
      </c>
      <c r="B37">
        <v>168.5</v>
      </c>
      <c r="C37">
        <v>1.5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4.5</v>
      </c>
      <c r="M37" s="4">
        <v>0</v>
      </c>
      <c r="N37" s="12">
        <v>0</v>
      </c>
      <c r="O37" s="4">
        <v>2</v>
      </c>
      <c r="P37" s="4">
        <v>0</v>
      </c>
      <c r="Q37" s="12">
        <v>0</v>
      </c>
      <c r="R37" s="4">
        <v>0</v>
      </c>
      <c r="S37" s="12">
        <v>0</v>
      </c>
      <c r="T37">
        <f t="shared" si="0"/>
        <v>176.5</v>
      </c>
      <c r="U37" s="4">
        <v>43</v>
      </c>
      <c r="V37">
        <f t="shared" si="1"/>
        <v>219.5</v>
      </c>
    </row>
    <row r="38" spans="1:22">
      <c r="A38" s="11">
        <v>40708</v>
      </c>
      <c r="B38">
        <v>168.5</v>
      </c>
      <c r="C38">
        <v>1.5</v>
      </c>
      <c r="D38">
        <v>0</v>
      </c>
      <c r="E38">
        <v>0</v>
      </c>
      <c r="F38">
        <v>0</v>
      </c>
      <c r="G38">
        <v>0</v>
      </c>
      <c r="H38" s="12">
        <v>0</v>
      </c>
      <c r="I38" s="4">
        <v>0</v>
      </c>
      <c r="J38" s="4">
        <v>0</v>
      </c>
      <c r="K38" s="4">
        <v>0</v>
      </c>
      <c r="L38" s="4">
        <v>4.5</v>
      </c>
      <c r="M38" s="4">
        <v>0</v>
      </c>
      <c r="N38" s="12">
        <v>0</v>
      </c>
      <c r="O38" s="4">
        <v>2</v>
      </c>
      <c r="P38" s="4">
        <v>0</v>
      </c>
      <c r="Q38" s="12">
        <v>0</v>
      </c>
      <c r="R38" s="4">
        <v>0</v>
      </c>
      <c r="S38" s="12">
        <v>0</v>
      </c>
      <c r="T38">
        <f t="shared" si="0"/>
        <v>176.5</v>
      </c>
      <c r="U38" s="4">
        <v>43</v>
      </c>
      <c r="V38">
        <f t="shared" si="1"/>
        <v>219.5</v>
      </c>
    </row>
    <row r="39" spans="1:22">
      <c r="A39" s="11">
        <v>40709</v>
      </c>
      <c r="B39">
        <v>32.5</v>
      </c>
      <c r="C39">
        <v>0</v>
      </c>
      <c r="D39">
        <v>0</v>
      </c>
      <c r="E39">
        <v>0</v>
      </c>
      <c r="F39">
        <v>0</v>
      </c>
      <c r="G39">
        <v>0</v>
      </c>
      <c r="H39" s="12">
        <v>0</v>
      </c>
      <c r="I39" s="4">
        <v>0</v>
      </c>
      <c r="J39" s="4">
        <v>0</v>
      </c>
      <c r="K39" s="4">
        <v>0</v>
      </c>
      <c r="L39" s="4">
        <v>0.5</v>
      </c>
      <c r="M39" s="4">
        <v>2</v>
      </c>
      <c r="N39" s="12">
        <v>0</v>
      </c>
      <c r="O39" s="4">
        <v>1</v>
      </c>
      <c r="P39" s="4">
        <v>0</v>
      </c>
      <c r="Q39" s="12">
        <v>0</v>
      </c>
      <c r="R39" s="4">
        <v>0</v>
      </c>
      <c r="S39" s="12">
        <v>0</v>
      </c>
      <c r="T39">
        <f t="shared" si="0"/>
        <v>36</v>
      </c>
      <c r="U39" s="4">
        <v>24.5</v>
      </c>
      <c r="V39">
        <f t="shared" si="1"/>
        <v>60.5</v>
      </c>
    </row>
    <row r="40" spans="1:22">
      <c r="A40" s="11">
        <v>40710</v>
      </c>
      <c r="B40">
        <v>32.5</v>
      </c>
      <c r="C40">
        <v>0</v>
      </c>
      <c r="D40">
        <v>0</v>
      </c>
      <c r="E40">
        <v>0</v>
      </c>
      <c r="F40">
        <v>0</v>
      </c>
      <c r="G40">
        <v>0</v>
      </c>
      <c r="H40" s="12">
        <v>0</v>
      </c>
      <c r="I40" s="4">
        <v>0</v>
      </c>
      <c r="J40" s="4">
        <v>0</v>
      </c>
      <c r="K40" s="4">
        <v>0</v>
      </c>
      <c r="L40" s="4">
        <v>0.5</v>
      </c>
      <c r="M40" s="4">
        <v>2</v>
      </c>
      <c r="N40" s="12">
        <v>0</v>
      </c>
      <c r="O40" s="4">
        <v>1</v>
      </c>
      <c r="P40" s="4">
        <v>0</v>
      </c>
      <c r="Q40" s="12">
        <v>0</v>
      </c>
      <c r="R40" s="4">
        <v>0</v>
      </c>
      <c r="S40" s="12">
        <v>0</v>
      </c>
      <c r="T40">
        <f t="shared" si="0"/>
        <v>36</v>
      </c>
      <c r="U40" s="4">
        <v>24.5</v>
      </c>
      <c r="V40">
        <f t="shared" si="1"/>
        <v>60.5</v>
      </c>
    </row>
    <row r="41" spans="1:22">
      <c r="A41" s="11">
        <v>40711</v>
      </c>
      <c r="B41">
        <v>35.67</v>
      </c>
      <c r="C41">
        <v>1</v>
      </c>
      <c r="D41">
        <v>0</v>
      </c>
      <c r="E41">
        <v>0</v>
      </c>
      <c r="F41">
        <v>0</v>
      </c>
      <c r="G41">
        <v>0</v>
      </c>
      <c r="H41" s="12">
        <v>0</v>
      </c>
      <c r="I41" s="4">
        <v>0.33</v>
      </c>
      <c r="J41" s="4">
        <v>0</v>
      </c>
      <c r="K41" s="4">
        <v>0</v>
      </c>
      <c r="L41" s="4">
        <v>4.67</v>
      </c>
      <c r="M41" s="4">
        <v>0</v>
      </c>
      <c r="N41" s="12">
        <v>0</v>
      </c>
      <c r="O41" s="4">
        <v>0.67</v>
      </c>
      <c r="P41" s="4">
        <v>0</v>
      </c>
      <c r="Q41" s="12">
        <v>0</v>
      </c>
      <c r="R41" s="4">
        <v>0</v>
      </c>
      <c r="S41" s="12">
        <v>0</v>
      </c>
      <c r="T41">
        <f t="shared" si="0"/>
        <v>42.34</v>
      </c>
      <c r="U41" s="4">
        <v>15.33</v>
      </c>
      <c r="V41">
        <f>SUM(T41:U41)</f>
        <v>57.67</v>
      </c>
    </row>
    <row r="42" spans="1:22">
      <c r="A42" s="11">
        <v>40712</v>
      </c>
      <c r="B42">
        <v>35.67</v>
      </c>
      <c r="C42">
        <v>1</v>
      </c>
      <c r="D42">
        <v>0</v>
      </c>
      <c r="E42">
        <v>0</v>
      </c>
      <c r="F42">
        <v>0</v>
      </c>
      <c r="G42">
        <v>0</v>
      </c>
      <c r="H42" s="12">
        <v>0</v>
      </c>
      <c r="I42" s="4">
        <v>0.33</v>
      </c>
      <c r="J42" s="4">
        <v>0</v>
      </c>
      <c r="K42" s="4">
        <v>0</v>
      </c>
      <c r="L42" s="4">
        <v>4.67</v>
      </c>
      <c r="M42" s="4">
        <v>0</v>
      </c>
      <c r="N42" s="12">
        <v>0</v>
      </c>
      <c r="O42" s="4">
        <v>0.67</v>
      </c>
      <c r="P42" s="4">
        <v>0</v>
      </c>
      <c r="Q42" s="12">
        <v>0</v>
      </c>
      <c r="R42" s="4">
        <v>0</v>
      </c>
      <c r="S42" s="12">
        <v>0</v>
      </c>
      <c r="T42">
        <f t="shared" si="0"/>
        <v>42.34</v>
      </c>
      <c r="U42" s="4">
        <v>15.33</v>
      </c>
      <c r="V42">
        <f t="shared" si="1"/>
        <v>57.67</v>
      </c>
    </row>
    <row r="43" spans="1:22">
      <c r="A43" s="11">
        <v>40713</v>
      </c>
      <c r="B43">
        <v>35.67</v>
      </c>
      <c r="C43">
        <v>1</v>
      </c>
      <c r="D43">
        <v>0</v>
      </c>
      <c r="E43">
        <v>0</v>
      </c>
      <c r="F43">
        <v>0</v>
      </c>
      <c r="G43">
        <v>0</v>
      </c>
      <c r="H43" s="12">
        <v>0</v>
      </c>
      <c r="I43" s="4">
        <v>0.33</v>
      </c>
      <c r="J43" s="4">
        <v>0</v>
      </c>
      <c r="K43" s="4">
        <v>0</v>
      </c>
      <c r="L43" s="4">
        <v>4.67</v>
      </c>
      <c r="M43" s="4">
        <v>0</v>
      </c>
      <c r="N43" s="12">
        <v>0</v>
      </c>
      <c r="O43" s="4">
        <v>0.67</v>
      </c>
      <c r="P43" s="4">
        <v>0</v>
      </c>
      <c r="Q43" s="12">
        <v>0</v>
      </c>
      <c r="R43" s="4">
        <v>0</v>
      </c>
      <c r="S43" s="12">
        <v>0</v>
      </c>
      <c r="T43">
        <f t="shared" si="0"/>
        <v>42.34</v>
      </c>
      <c r="U43" s="4">
        <v>15.33</v>
      </c>
      <c r="V43">
        <f t="shared" si="1"/>
        <v>57.67</v>
      </c>
    </row>
    <row r="44" spans="1:22">
      <c r="A44" s="11">
        <v>40714</v>
      </c>
      <c r="B44">
        <v>14.5</v>
      </c>
      <c r="C44">
        <v>0.5</v>
      </c>
      <c r="D44">
        <v>0</v>
      </c>
      <c r="E44">
        <v>0</v>
      </c>
      <c r="F44">
        <v>0</v>
      </c>
      <c r="G44">
        <v>0</v>
      </c>
      <c r="H44" s="12">
        <v>0</v>
      </c>
      <c r="I44" s="4">
        <v>0</v>
      </c>
      <c r="J44" s="4">
        <v>0</v>
      </c>
      <c r="K44" s="4">
        <v>0</v>
      </c>
      <c r="L44" s="4">
        <v>0.5</v>
      </c>
      <c r="M44" s="4">
        <v>0</v>
      </c>
      <c r="N44" s="12">
        <v>0</v>
      </c>
      <c r="O44" s="4">
        <v>0</v>
      </c>
      <c r="P44" s="4">
        <v>0</v>
      </c>
      <c r="Q44" s="12">
        <v>0</v>
      </c>
      <c r="R44" s="4">
        <v>0.5</v>
      </c>
      <c r="S44" s="12">
        <v>0</v>
      </c>
      <c r="T44">
        <f t="shared" si="0"/>
        <v>16</v>
      </c>
      <c r="U44" s="4">
        <v>20.5</v>
      </c>
      <c r="V44">
        <f t="shared" si="1"/>
        <v>36.5</v>
      </c>
    </row>
    <row r="45" spans="1:22">
      <c r="A45" s="11">
        <v>40715</v>
      </c>
      <c r="B45">
        <v>14.5</v>
      </c>
      <c r="C45">
        <v>0.5</v>
      </c>
      <c r="D45">
        <v>0</v>
      </c>
      <c r="E45">
        <v>0</v>
      </c>
      <c r="F45">
        <v>0</v>
      </c>
      <c r="G45">
        <v>0</v>
      </c>
      <c r="H45" s="12">
        <v>0</v>
      </c>
      <c r="I45" s="4">
        <v>0</v>
      </c>
      <c r="J45" s="4">
        <v>0</v>
      </c>
      <c r="K45" s="4">
        <v>0</v>
      </c>
      <c r="L45" s="4">
        <v>0.5</v>
      </c>
      <c r="M45" s="4">
        <v>0</v>
      </c>
      <c r="N45" s="12">
        <v>0</v>
      </c>
      <c r="O45" s="4">
        <v>0</v>
      </c>
      <c r="P45" s="4">
        <v>0</v>
      </c>
      <c r="Q45" s="12">
        <v>0</v>
      </c>
      <c r="R45" s="4">
        <v>0.5</v>
      </c>
      <c r="S45" s="12">
        <v>0</v>
      </c>
      <c r="T45">
        <f t="shared" si="0"/>
        <v>16</v>
      </c>
      <c r="U45" s="4">
        <v>20.5</v>
      </c>
      <c r="V45">
        <f t="shared" si="1"/>
        <v>36.5</v>
      </c>
    </row>
    <row r="46" spans="1:22">
      <c r="A46" s="11">
        <v>40716</v>
      </c>
      <c r="B46">
        <v>17.5</v>
      </c>
      <c r="C46">
        <v>0</v>
      </c>
      <c r="D46">
        <v>0</v>
      </c>
      <c r="E46">
        <v>0</v>
      </c>
      <c r="F46">
        <v>0</v>
      </c>
      <c r="G46">
        <v>0</v>
      </c>
      <c r="H46" s="12">
        <v>0</v>
      </c>
      <c r="I46" s="4">
        <v>0</v>
      </c>
      <c r="J46" s="4">
        <v>0</v>
      </c>
      <c r="K46" s="4">
        <v>0</v>
      </c>
      <c r="L46" s="4">
        <v>2</v>
      </c>
      <c r="M46" s="4">
        <v>0.5</v>
      </c>
      <c r="N46" s="12">
        <v>0</v>
      </c>
      <c r="O46" s="4">
        <v>0</v>
      </c>
      <c r="P46" s="4">
        <v>0</v>
      </c>
      <c r="Q46" s="12">
        <v>0</v>
      </c>
      <c r="R46" s="4">
        <v>0</v>
      </c>
      <c r="S46" s="12">
        <v>0</v>
      </c>
      <c r="T46">
        <f t="shared" si="0"/>
        <v>20</v>
      </c>
      <c r="U46" s="4">
        <v>14</v>
      </c>
      <c r="V46">
        <f t="shared" si="1"/>
        <v>34</v>
      </c>
    </row>
    <row r="47" spans="1:22">
      <c r="A47" s="11">
        <v>40717</v>
      </c>
      <c r="B47">
        <v>17.5</v>
      </c>
      <c r="C47">
        <v>0</v>
      </c>
      <c r="D47">
        <v>0</v>
      </c>
      <c r="E47">
        <v>0</v>
      </c>
      <c r="F47">
        <v>0</v>
      </c>
      <c r="G47">
        <v>0</v>
      </c>
      <c r="H47" s="12">
        <v>0</v>
      </c>
      <c r="I47" s="4">
        <v>0</v>
      </c>
      <c r="J47" s="4">
        <v>0</v>
      </c>
      <c r="K47" s="4">
        <v>0</v>
      </c>
      <c r="L47" s="4">
        <v>2</v>
      </c>
      <c r="M47" s="4">
        <v>0.5</v>
      </c>
      <c r="N47" s="12">
        <v>0</v>
      </c>
      <c r="O47" s="4">
        <v>0</v>
      </c>
      <c r="P47" s="4">
        <v>0</v>
      </c>
      <c r="Q47" s="12">
        <v>0</v>
      </c>
      <c r="R47" s="4">
        <v>0</v>
      </c>
      <c r="S47" s="12">
        <v>0</v>
      </c>
      <c r="T47">
        <f t="shared" si="0"/>
        <v>20</v>
      </c>
      <c r="U47" s="4">
        <v>14</v>
      </c>
      <c r="V47">
        <f t="shared" si="1"/>
        <v>34</v>
      </c>
    </row>
    <row r="48" spans="1:22">
      <c r="A48" s="11">
        <v>40718</v>
      </c>
      <c r="B48">
        <v>19.329999999999998</v>
      </c>
      <c r="C48">
        <v>0</v>
      </c>
      <c r="D48">
        <v>0</v>
      </c>
      <c r="E48">
        <v>0</v>
      </c>
      <c r="F48">
        <v>0</v>
      </c>
      <c r="G48">
        <v>0</v>
      </c>
      <c r="H48" s="12">
        <v>0</v>
      </c>
      <c r="I48" s="4">
        <v>0</v>
      </c>
      <c r="J48" s="4">
        <v>0</v>
      </c>
      <c r="K48" s="4">
        <v>0</v>
      </c>
      <c r="L48" s="4">
        <v>10.67</v>
      </c>
      <c r="M48" s="4">
        <v>0</v>
      </c>
      <c r="N48" s="12">
        <v>0</v>
      </c>
      <c r="O48" s="4">
        <v>0.67</v>
      </c>
      <c r="P48" s="4">
        <v>0</v>
      </c>
      <c r="Q48" s="12">
        <v>0</v>
      </c>
      <c r="R48" s="4">
        <v>0.67</v>
      </c>
      <c r="S48" s="12">
        <v>0</v>
      </c>
      <c r="T48">
        <f t="shared" si="0"/>
        <v>31.340000000000003</v>
      </c>
      <c r="U48" s="4">
        <v>9.33</v>
      </c>
      <c r="V48">
        <f t="shared" si="1"/>
        <v>40.67</v>
      </c>
    </row>
    <row r="49" spans="1:22">
      <c r="A49" s="11">
        <v>40719</v>
      </c>
      <c r="B49">
        <v>19.329999999999998</v>
      </c>
      <c r="C49">
        <v>0</v>
      </c>
      <c r="D49">
        <v>0</v>
      </c>
      <c r="E49">
        <v>0</v>
      </c>
      <c r="F49">
        <v>0</v>
      </c>
      <c r="G49">
        <v>0</v>
      </c>
      <c r="H49" s="12">
        <v>0</v>
      </c>
      <c r="I49" s="4">
        <v>0</v>
      </c>
      <c r="J49" s="4">
        <v>0</v>
      </c>
      <c r="K49" s="4">
        <v>0</v>
      </c>
      <c r="L49" s="4">
        <v>10.67</v>
      </c>
      <c r="M49" s="4">
        <v>0</v>
      </c>
      <c r="N49" s="12">
        <v>0</v>
      </c>
      <c r="O49" s="4">
        <v>0.67</v>
      </c>
      <c r="P49" s="4">
        <v>0</v>
      </c>
      <c r="Q49" s="12">
        <v>0</v>
      </c>
      <c r="R49" s="4">
        <v>0.67</v>
      </c>
      <c r="S49" s="12">
        <v>0</v>
      </c>
      <c r="T49">
        <f t="shared" si="0"/>
        <v>31.340000000000003</v>
      </c>
      <c r="U49" s="4">
        <v>9.33</v>
      </c>
      <c r="V49">
        <f t="shared" si="1"/>
        <v>40.67</v>
      </c>
    </row>
    <row r="50" spans="1:22">
      <c r="A50" s="11">
        <v>40720</v>
      </c>
      <c r="B50">
        <v>19.329999999999998</v>
      </c>
      <c r="C50">
        <v>0</v>
      </c>
      <c r="D50">
        <v>0</v>
      </c>
      <c r="E50">
        <v>0</v>
      </c>
      <c r="F50">
        <v>0</v>
      </c>
      <c r="G50">
        <v>0</v>
      </c>
      <c r="H50" s="12">
        <v>0</v>
      </c>
      <c r="I50" s="4">
        <v>0</v>
      </c>
      <c r="J50" s="4">
        <v>0</v>
      </c>
      <c r="K50" s="4">
        <v>0</v>
      </c>
      <c r="L50" s="4">
        <v>10.67</v>
      </c>
      <c r="M50" s="4">
        <v>0</v>
      </c>
      <c r="N50" s="12">
        <v>0</v>
      </c>
      <c r="O50" s="4">
        <v>0.67</v>
      </c>
      <c r="P50" s="4">
        <v>0</v>
      </c>
      <c r="Q50" s="12">
        <v>0</v>
      </c>
      <c r="R50" s="4">
        <v>0.67</v>
      </c>
      <c r="S50" s="12">
        <v>0</v>
      </c>
      <c r="T50">
        <f t="shared" si="0"/>
        <v>31.340000000000003</v>
      </c>
      <c r="U50" s="4">
        <v>9.33</v>
      </c>
      <c r="V50">
        <f t="shared" si="1"/>
        <v>40.67</v>
      </c>
    </row>
    <row r="51" spans="1:22">
      <c r="A51" s="11">
        <v>40721</v>
      </c>
      <c r="B51">
        <v>12</v>
      </c>
      <c r="C51">
        <v>0</v>
      </c>
      <c r="D51">
        <v>0</v>
      </c>
      <c r="E51">
        <v>0</v>
      </c>
      <c r="F51">
        <v>0</v>
      </c>
      <c r="G51">
        <v>0</v>
      </c>
      <c r="H51" s="12">
        <v>0</v>
      </c>
      <c r="I51" s="4">
        <v>0</v>
      </c>
      <c r="J51" s="4">
        <v>0</v>
      </c>
      <c r="K51" s="4">
        <v>0</v>
      </c>
      <c r="L51" s="4">
        <v>2.5</v>
      </c>
      <c r="M51" s="4">
        <v>0</v>
      </c>
      <c r="N51" s="12">
        <v>0</v>
      </c>
      <c r="O51" s="4">
        <v>0</v>
      </c>
      <c r="P51" s="4">
        <v>0</v>
      </c>
      <c r="Q51" s="12">
        <v>0</v>
      </c>
      <c r="R51" s="4">
        <v>0</v>
      </c>
      <c r="S51" s="12">
        <v>0</v>
      </c>
      <c r="T51">
        <f t="shared" si="0"/>
        <v>14.5</v>
      </c>
      <c r="U51" s="4">
        <v>27</v>
      </c>
      <c r="V51">
        <f t="shared" si="1"/>
        <v>41.5</v>
      </c>
    </row>
    <row r="52" spans="1:22">
      <c r="A52" s="11">
        <v>40722</v>
      </c>
      <c r="B52">
        <v>12</v>
      </c>
      <c r="C52">
        <v>0</v>
      </c>
      <c r="D52">
        <v>0</v>
      </c>
      <c r="E52">
        <v>0</v>
      </c>
      <c r="F52">
        <v>0</v>
      </c>
      <c r="G52">
        <v>0</v>
      </c>
      <c r="H52" s="12">
        <v>0</v>
      </c>
      <c r="I52" s="4">
        <v>0</v>
      </c>
      <c r="J52" s="4">
        <v>0</v>
      </c>
      <c r="K52" s="4">
        <v>0</v>
      </c>
      <c r="L52" s="4">
        <v>2.5</v>
      </c>
      <c r="M52" s="4">
        <v>0</v>
      </c>
      <c r="N52" s="12">
        <v>0</v>
      </c>
      <c r="O52" s="4">
        <v>0</v>
      </c>
      <c r="P52" s="4">
        <v>0</v>
      </c>
      <c r="Q52" s="12">
        <v>0</v>
      </c>
      <c r="R52" s="4">
        <v>0</v>
      </c>
      <c r="S52" s="12">
        <v>0</v>
      </c>
      <c r="T52">
        <f t="shared" si="0"/>
        <v>14.5</v>
      </c>
      <c r="U52" s="4">
        <v>27</v>
      </c>
      <c r="V52">
        <f t="shared" si="1"/>
        <v>41.5</v>
      </c>
    </row>
    <row r="53" spans="1:22">
      <c r="A53" s="11">
        <v>40723</v>
      </c>
      <c r="B53">
        <v>46</v>
      </c>
      <c r="C53">
        <v>0.5</v>
      </c>
      <c r="D53">
        <v>0</v>
      </c>
      <c r="E53">
        <v>0</v>
      </c>
      <c r="F53">
        <v>0</v>
      </c>
      <c r="G53">
        <v>0</v>
      </c>
      <c r="H53" s="12">
        <v>0</v>
      </c>
      <c r="I53" s="4">
        <v>0.5</v>
      </c>
      <c r="J53" s="4">
        <v>0</v>
      </c>
      <c r="K53" s="4">
        <v>0</v>
      </c>
      <c r="L53" s="4">
        <v>0.5</v>
      </c>
      <c r="M53" s="4">
        <v>6.5</v>
      </c>
      <c r="N53" s="12">
        <v>0</v>
      </c>
      <c r="O53" s="4">
        <v>0</v>
      </c>
      <c r="P53" s="4">
        <v>0</v>
      </c>
      <c r="Q53" s="12">
        <v>0</v>
      </c>
      <c r="R53" s="4">
        <v>0.5</v>
      </c>
      <c r="S53" s="12">
        <v>0</v>
      </c>
      <c r="T53">
        <f t="shared" si="0"/>
        <v>54.5</v>
      </c>
      <c r="U53" s="4">
        <v>31</v>
      </c>
      <c r="V53">
        <f t="shared" si="1"/>
        <v>85.5</v>
      </c>
    </row>
    <row r="54" spans="1:22">
      <c r="A54" s="11">
        <v>40724</v>
      </c>
      <c r="B54">
        <v>91</v>
      </c>
      <c r="C54">
        <v>4</v>
      </c>
      <c r="D54">
        <v>0</v>
      </c>
      <c r="E54">
        <v>0</v>
      </c>
      <c r="F54">
        <v>0</v>
      </c>
      <c r="G54">
        <v>0.5</v>
      </c>
      <c r="H54" s="12">
        <v>0</v>
      </c>
      <c r="I54" s="4">
        <v>4</v>
      </c>
      <c r="J54" s="4">
        <v>0</v>
      </c>
      <c r="K54" s="4">
        <v>0</v>
      </c>
      <c r="L54" s="4">
        <v>0</v>
      </c>
      <c r="M54" s="4">
        <v>1.5</v>
      </c>
      <c r="N54" s="12">
        <v>0</v>
      </c>
      <c r="O54" s="4">
        <v>0</v>
      </c>
      <c r="P54" s="4">
        <v>0</v>
      </c>
      <c r="Q54" s="12">
        <v>0</v>
      </c>
      <c r="R54" s="4">
        <v>2.5</v>
      </c>
      <c r="S54" s="12">
        <v>0</v>
      </c>
      <c r="T54">
        <f t="shared" si="0"/>
        <v>103.5</v>
      </c>
      <c r="U54" s="4">
        <v>19.5</v>
      </c>
      <c r="V54">
        <f t="shared" si="1"/>
        <v>123</v>
      </c>
    </row>
    <row r="55" spans="1:22">
      <c r="A55" s="11">
        <v>40725</v>
      </c>
      <c r="B55">
        <v>91</v>
      </c>
      <c r="C55">
        <v>4</v>
      </c>
      <c r="D55">
        <v>0</v>
      </c>
      <c r="E55">
        <v>0</v>
      </c>
      <c r="F55">
        <v>0</v>
      </c>
      <c r="G55">
        <v>0.5</v>
      </c>
      <c r="H55" s="12">
        <v>0</v>
      </c>
      <c r="I55" s="4">
        <v>4</v>
      </c>
      <c r="J55" s="4">
        <v>0</v>
      </c>
      <c r="K55" s="4">
        <v>0</v>
      </c>
      <c r="L55" s="4">
        <v>0</v>
      </c>
      <c r="M55" s="4">
        <v>1.5</v>
      </c>
      <c r="N55" s="12">
        <v>0</v>
      </c>
      <c r="O55" s="4">
        <v>0</v>
      </c>
      <c r="P55" s="4">
        <v>0</v>
      </c>
      <c r="Q55" s="12">
        <v>0</v>
      </c>
      <c r="R55" s="4">
        <v>2.5</v>
      </c>
      <c r="S55" s="12">
        <v>0</v>
      </c>
      <c r="T55">
        <f t="shared" si="0"/>
        <v>103.5</v>
      </c>
      <c r="U55" s="4">
        <v>19.5</v>
      </c>
      <c r="V55">
        <f t="shared" si="1"/>
        <v>123</v>
      </c>
    </row>
    <row r="56" spans="1:22">
      <c r="A56" s="11">
        <v>40726</v>
      </c>
      <c r="B56">
        <v>91</v>
      </c>
      <c r="C56">
        <v>4</v>
      </c>
      <c r="D56">
        <v>0</v>
      </c>
      <c r="E56">
        <v>0</v>
      </c>
      <c r="F56">
        <v>0</v>
      </c>
      <c r="G56">
        <v>0.5</v>
      </c>
      <c r="H56" s="12">
        <v>0</v>
      </c>
      <c r="I56" s="4">
        <v>4</v>
      </c>
      <c r="J56" s="4">
        <v>0</v>
      </c>
      <c r="K56" s="4">
        <v>0</v>
      </c>
      <c r="L56" s="4">
        <v>0</v>
      </c>
      <c r="M56" s="4">
        <v>1.5</v>
      </c>
      <c r="N56" s="12">
        <v>0</v>
      </c>
      <c r="O56" s="4">
        <v>0</v>
      </c>
      <c r="P56" s="4">
        <v>0</v>
      </c>
      <c r="Q56" s="12">
        <v>0</v>
      </c>
      <c r="R56" s="4">
        <v>2.5</v>
      </c>
      <c r="S56" s="12">
        <v>0</v>
      </c>
      <c r="T56">
        <f t="shared" si="0"/>
        <v>103.5</v>
      </c>
      <c r="U56" s="4">
        <v>19.5</v>
      </c>
      <c r="V56">
        <f t="shared" si="1"/>
        <v>123</v>
      </c>
    </row>
    <row r="57" spans="1:22">
      <c r="A57" s="11">
        <v>40727</v>
      </c>
      <c r="B57">
        <v>91</v>
      </c>
      <c r="C57">
        <v>4</v>
      </c>
      <c r="D57">
        <v>0</v>
      </c>
      <c r="E57">
        <v>0</v>
      </c>
      <c r="F57">
        <v>0</v>
      </c>
      <c r="G57">
        <v>0.5</v>
      </c>
      <c r="H57" s="12">
        <v>0</v>
      </c>
      <c r="I57" s="4">
        <v>4</v>
      </c>
      <c r="J57" s="4">
        <v>0</v>
      </c>
      <c r="K57" s="4">
        <v>0</v>
      </c>
      <c r="L57" s="4">
        <v>0</v>
      </c>
      <c r="M57" s="4">
        <v>1.5</v>
      </c>
      <c r="N57" s="12">
        <v>0</v>
      </c>
      <c r="O57" s="4">
        <v>0</v>
      </c>
      <c r="P57" s="4">
        <v>0</v>
      </c>
      <c r="Q57" s="12">
        <v>0</v>
      </c>
      <c r="R57" s="4">
        <v>2.5</v>
      </c>
      <c r="S57" s="12">
        <v>0</v>
      </c>
      <c r="T57">
        <f t="shared" si="0"/>
        <v>103.5</v>
      </c>
      <c r="U57" s="4">
        <v>19.5</v>
      </c>
      <c r="V57">
        <f t="shared" si="1"/>
        <v>123</v>
      </c>
    </row>
    <row r="58" spans="1:22">
      <c r="A58" s="11">
        <v>40728</v>
      </c>
      <c r="B58">
        <v>138</v>
      </c>
      <c r="C58">
        <v>2</v>
      </c>
      <c r="D58">
        <v>0</v>
      </c>
      <c r="E58">
        <v>0</v>
      </c>
      <c r="F58">
        <v>0</v>
      </c>
      <c r="G58">
        <v>0</v>
      </c>
      <c r="H58" s="12">
        <v>0</v>
      </c>
      <c r="I58" s="4">
        <v>5</v>
      </c>
      <c r="J58" s="4">
        <v>0</v>
      </c>
      <c r="K58" s="4">
        <v>0</v>
      </c>
      <c r="L58" s="4">
        <v>2</v>
      </c>
      <c r="M58" s="4">
        <v>2</v>
      </c>
      <c r="N58" s="12">
        <v>0</v>
      </c>
      <c r="O58" s="4">
        <v>1</v>
      </c>
      <c r="P58" s="4">
        <v>0</v>
      </c>
      <c r="Q58" s="12">
        <v>0</v>
      </c>
      <c r="R58" s="4">
        <v>0</v>
      </c>
      <c r="S58" s="12">
        <v>0</v>
      </c>
      <c r="T58">
        <f t="shared" si="0"/>
        <v>150</v>
      </c>
      <c r="U58" s="4">
        <v>46</v>
      </c>
      <c r="V58">
        <f t="shared" si="1"/>
        <v>196</v>
      </c>
    </row>
    <row r="59" spans="1:22">
      <c r="A59" s="11">
        <v>40729</v>
      </c>
      <c r="B59">
        <v>138</v>
      </c>
      <c r="C59">
        <v>2</v>
      </c>
      <c r="D59">
        <v>0</v>
      </c>
      <c r="E59">
        <v>0</v>
      </c>
      <c r="F59">
        <v>0</v>
      </c>
      <c r="G59">
        <v>0</v>
      </c>
      <c r="H59" s="12">
        <v>0</v>
      </c>
      <c r="I59" s="4">
        <v>5</v>
      </c>
      <c r="J59" s="4">
        <v>0</v>
      </c>
      <c r="K59" s="4">
        <v>0</v>
      </c>
      <c r="L59" s="4">
        <v>2</v>
      </c>
      <c r="M59" s="4">
        <v>2</v>
      </c>
      <c r="N59" s="12">
        <v>0</v>
      </c>
      <c r="O59" s="4">
        <v>1</v>
      </c>
      <c r="P59" s="4">
        <v>0</v>
      </c>
      <c r="Q59" s="12">
        <v>0</v>
      </c>
      <c r="R59" s="4">
        <v>0</v>
      </c>
      <c r="S59" s="12">
        <v>0</v>
      </c>
      <c r="T59">
        <f t="shared" si="0"/>
        <v>150</v>
      </c>
      <c r="U59" s="4">
        <v>0</v>
      </c>
      <c r="V59">
        <f t="shared" si="1"/>
        <v>150</v>
      </c>
    </row>
    <row r="60" spans="1:22">
      <c r="A60" s="11">
        <v>40730</v>
      </c>
      <c r="B60">
        <v>488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488</v>
      </c>
      <c r="U60" s="4">
        <v>44</v>
      </c>
      <c r="V60">
        <f t="shared" si="1"/>
        <v>532</v>
      </c>
    </row>
    <row r="61" spans="1:22">
      <c r="A61" s="11">
        <v>40731</v>
      </c>
      <c r="B61">
        <v>488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488</v>
      </c>
      <c r="U61" s="4">
        <v>44</v>
      </c>
      <c r="V61">
        <f t="shared" si="1"/>
        <v>532</v>
      </c>
    </row>
    <row r="62" spans="1:22">
      <c r="A62" s="11">
        <v>40732</v>
      </c>
      <c r="B62">
        <v>195.33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3</v>
      </c>
      <c r="M62">
        <v>0</v>
      </c>
      <c r="N62">
        <v>0</v>
      </c>
      <c r="O62">
        <v>0</v>
      </c>
      <c r="P62">
        <v>0</v>
      </c>
      <c r="Q62">
        <v>0</v>
      </c>
      <c r="R62">
        <v>9.33</v>
      </c>
      <c r="S62">
        <v>0</v>
      </c>
      <c r="T62">
        <f t="shared" si="0"/>
        <v>209.66000000000003</v>
      </c>
      <c r="U62" s="4">
        <v>16.66</v>
      </c>
      <c r="V62">
        <f t="shared" si="1"/>
        <v>226.32000000000002</v>
      </c>
    </row>
    <row r="63" spans="1:22">
      <c r="A63" s="11">
        <v>40733</v>
      </c>
      <c r="B63">
        <v>195.33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0</v>
      </c>
      <c r="O63">
        <v>0</v>
      </c>
      <c r="P63">
        <v>0</v>
      </c>
      <c r="Q63">
        <v>0</v>
      </c>
      <c r="R63">
        <v>9.33</v>
      </c>
      <c r="S63">
        <v>0</v>
      </c>
      <c r="T63">
        <f t="shared" si="0"/>
        <v>209.66000000000003</v>
      </c>
      <c r="U63" s="4">
        <v>16.66</v>
      </c>
      <c r="V63">
        <f t="shared" si="1"/>
        <v>226.32000000000002</v>
      </c>
    </row>
    <row r="64" spans="1:22">
      <c r="A64" s="11">
        <v>40734</v>
      </c>
      <c r="B64">
        <v>195.33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0</v>
      </c>
      <c r="O64">
        <v>0</v>
      </c>
      <c r="P64">
        <v>0</v>
      </c>
      <c r="Q64">
        <v>0</v>
      </c>
      <c r="R64">
        <v>9.33</v>
      </c>
      <c r="S64">
        <v>0</v>
      </c>
      <c r="T64">
        <f t="shared" si="0"/>
        <v>209.66000000000003</v>
      </c>
      <c r="U64" s="4">
        <v>16.66</v>
      </c>
      <c r="V64">
        <f t="shared" si="1"/>
        <v>226.32000000000002</v>
      </c>
    </row>
    <row r="65" spans="1:22">
      <c r="A65" s="11">
        <v>40735</v>
      </c>
      <c r="B65">
        <v>46</v>
      </c>
      <c r="C65">
        <v>0.5</v>
      </c>
      <c r="D65">
        <v>0</v>
      </c>
      <c r="E65">
        <v>0</v>
      </c>
      <c r="F65">
        <v>0</v>
      </c>
      <c r="G65">
        <v>0.5</v>
      </c>
      <c r="H65">
        <v>0</v>
      </c>
      <c r="I65">
        <v>0.5</v>
      </c>
      <c r="J65">
        <v>0</v>
      </c>
      <c r="K65">
        <v>0</v>
      </c>
      <c r="L65">
        <v>0.5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48</v>
      </c>
      <c r="U65" s="4">
        <v>15.5</v>
      </c>
      <c r="V65">
        <f t="shared" si="1"/>
        <v>63.5</v>
      </c>
    </row>
    <row r="66" spans="1:22">
      <c r="A66" s="11">
        <v>40736</v>
      </c>
      <c r="B66">
        <v>46</v>
      </c>
      <c r="C66">
        <v>0.5</v>
      </c>
      <c r="D66">
        <v>0</v>
      </c>
      <c r="E66">
        <v>0</v>
      </c>
      <c r="F66">
        <v>0</v>
      </c>
      <c r="G66">
        <v>0.5</v>
      </c>
      <c r="H66">
        <v>0</v>
      </c>
      <c r="I66">
        <v>0.5</v>
      </c>
      <c r="J66">
        <v>0</v>
      </c>
      <c r="K66">
        <v>0</v>
      </c>
      <c r="L66">
        <v>0.5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0"/>
        <v>48</v>
      </c>
      <c r="U66" s="4">
        <v>15.5</v>
      </c>
      <c r="V66">
        <f>SUM(T66:U66)</f>
        <v>63.5</v>
      </c>
    </row>
    <row r="67" spans="1:22">
      <c r="A67" s="11">
        <v>40737</v>
      </c>
      <c r="B67">
        <v>44.5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13</v>
      </c>
      <c r="S67">
        <v>0</v>
      </c>
      <c r="T67">
        <f t="shared" si="0"/>
        <v>57.5</v>
      </c>
      <c r="U67" s="4">
        <v>11</v>
      </c>
      <c r="V67">
        <f>SUM(T67:U67)</f>
        <v>68.5</v>
      </c>
    </row>
    <row r="68" spans="1:22">
      <c r="A68" s="11">
        <v>40738</v>
      </c>
      <c r="B68">
        <v>44.5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13</v>
      </c>
      <c r="S68">
        <v>0</v>
      </c>
      <c r="T68">
        <f t="shared" ref="T68" si="3">SUM(B68:S68)</f>
        <v>57.5</v>
      </c>
      <c r="U68" s="4">
        <v>11</v>
      </c>
      <c r="V68">
        <f t="shared" si="1"/>
        <v>68.5</v>
      </c>
    </row>
    <row r="69" spans="1:22">
      <c r="A69" s="11">
        <v>40739</v>
      </c>
      <c r="B69">
        <v>94.66</v>
      </c>
      <c r="C69">
        <v>2</v>
      </c>
      <c r="D69">
        <v>0</v>
      </c>
      <c r="E69">
        <v>0</v>
      </c>
      <c r="F69">
        <v>0</v>
      </c>
      <c r="G69">
        <v>0</v>
      </c>
      <c r="H69" s="1">
        <v>0</v>
      </c>
      <c r="I69" s="4">
        <v>3</v>
      </c>
      <c r="J69" s="4">
        <v>0</v>
      </c>
      <c r="K69" s="4">
        <v>0</v>
      </c>
      <c r="L69" s="4">
        <v>5.66</v>
      </c>
      <c r="M69" s="4">
        <v>0</v>
      </c>
      <c r="N69" s="1">
        <v>0</v>
      </c>
      <c r="O69" s="4">
        <v>0</v>
      </c>
      <c r="P69" s="4">
        <v>0</v>
      </c>
      <c r="Q69" s="1">
        <v>0</v>
      </c>
      <c r="R69" s="4">
        <v>14.33</v>
      </c>
      <c r="S69" s="1">
        <v>0</v>
      </c>
      <c r="T69">
        <f t="shared" si="0"/>
        <v>119.64999999999999</v>
      </c>
      <c r="U69" s="4">
        <v>5.33</v>
      </c>
      <c r="V69">
        <f t="shared" si="1"/>
        <v>124.97999999999999</v>
      </c>
    </row>
    <row r="70" spans="1:22">
      <c r="A70" s="11">
        <v>40740</v>
      </c>
      <c r="B70">
        <v>94.66</v>
      </c>
      <c r="C70">
        <v>2</v>
      </c>
      <c r="D70">
        <v>0</v>
      </c>
      <c r="E70">
        <v>0</v>
      </c>
      <c r="F70">
        <v>0</v>
      </c>
      <c r="G70">
        <v>0</v>
      </c>
      <c r="H70" s="1">
        <v>0</v>
      </c>
      <c r="I70" s="4">
        <v>3</v>
      </c>
      <c r="J70" s="4">
        <v>0</v>
      </c>
      <c r="K70" s="4">
        <v>0</v>
      </c>
      <c r="L70" s="4">
        <v>5.66</v>
      </c>
      <c r="M70" s="4">
        <v>0</v>
      </c>
      <c r="N70" s="1">
        <v>0</v>
      </c>
      <c r="O70" s="4">
        <v>0</v>
      </c>
      <c r="P70" s="4">
        <v>0</v>
      </c>
      <c r="Q70" s="1">
        <v>0</v>
      </c>
      <c r="R70" s="4">
        <v>14.33</v>
      </c>
      <c r="S70" s="1">
        <v>0</v>
      </c>
      <c r="T70">
        <f t="shared" si="0"/>
        <v>119.64999999999999</v>
      </c>
      <c r="U70" s="4">
        <v>5.33</v>
      </c>
      <c r="V70">
        <f t="shared" si="1"/>
        <v>124.97999999999999</v>
      </c>
    </row>
    <row r="71" spans="1:22">
      <c r="A71" s="11">
        <v>40741</v>
      </c>
      <c r="B71">
        <v>94.66</v>
      </c>
      <c r="C71">
        <v>2</v>
      </c>
      <c r="D71">
        <v>0</v>
      </c>
      <c r="E71">
        <v>0</v>
      </c>
      <c r="F71">
        <v>0</v>
      </c>
      <c r="G71">
        <v>0</v>
      </c>
      <c r="H71" s="1">
        <v>0</v>
      </c>
      <c r="I71" s="4">
        <v>3</v>
      </c>
      <c r="J71" s="4">
        <v>0</v>
      </c>
      <c r="K71" s="4">
        <v>0</v>
      </c>
      <c r="L71" s="4">
        <v>5.66</v>
      </c>
      <c r="M71" s="4">
        <v>0</v>
      </c>
      <c r="N71" s="1">
        <v>0</v>
      </c>
      <c r="O71" s="4">
        <v>0</v>
      </c>
      <c r="P71" s="4">
        <v>0</v>
      </c>
      <c r="Q71" s="1">
        <v>0</v>
      </c>
      <c r="R71" s="4">
        <v>14.33</v>
      </c>
      <c r="S71" s="1">
        <v>0</v>
      </c>
      <c r="T71">
        <f t="shared" si="0"/>
        <v>119.64999999999999</v>
      </c>
      <c r="U71" s="4">
        <v>5.33</v>
      </c>
      <c r="V71">
        <f t="shared" si="1"/>
        <v>124.97999999999999</v>
      </c>
    </row>
    <row r="72" spans="1:22">
      <c r="A72" s="11">
        <v>40742</v>
      </c>
      <c r="B72">
        <v>55</v>
      </c>
      <c r="C72">
        <v>0</v>
      </c>
      <c r="D72">
        <v>0</v>
      </c>
      <c r="E72">
        <v>0</v>
      </c>
      <c r="F72">
        <v>0</v>
      </c>
      <c r="G72">
        <v>0</v>
      </c>
      <c r="H72" s="4">
        <v>0</v>
      </c>
      <c r="I72" s="4">
        <v>1.5</v>
      </c>
      <c r="J72" s="4">
        <v>0</v>
      </c>
      <c r="K72" s="4">
        <v>0</v>
      </c>
      <c r="L72" s="4">
        <v>2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4</v>
      </c>
      <c r="S72" s="4">
        <v>0</v>
      </c>
      <c r="T72">
        <f t="shared" si="0"/>
        <v>62.5</v>
      </c>
      <c r="U72" s="4">
        <v>5</v>
      </c>
      <c r="V72">
        <f t="shared" si="1"/>
        <v>67.5</v>
      </c>
    </row>
    <row r="73" spans="1:22">
      <c r="A73" s="11">
        <v>40743</v>
      </c>
      <c r="B73">
        <v>55</v>
      </c>
      <c r="C73">
        <v>0</v>
      </c>
      <c r="D73">
        <v>0</v>
      </c>
      <c r="E73">
        <v>0</v>
      </c>
      <c r="F73">
        <v>0</v>
      </c>
      <c r="G73">
        <v>0</v>
      </c>
      <c r="H73" s="4">
        <v>0</v>
      </c>
      <c r="I73" s="4">
        <v>1.5</v>
      </c>
      <c r="J73" s="4">
        <v>0</v>
      </c>
      <c r="K73" s="4">
        <v>0</v>
      </c>
      <c r="L73" s="4">
        <v>2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4</v>
      </c>
      <c r="S73" s="4">
        <v>0</v>
      </c>
      <c r="T73">
        <f t="shared" ref="T73:T136" si="4">SUM(B73:S73)</f>
        <v>62.5</v>
      </c>
      <c r="U73" s="4">
        <v>5</v>
      </c>
      <c r="V73">
        <f>SUM(T73:U73)</f>
        <v>67.5</v>
      </c>
    </row>
    <row r="74" spans="1:22">
      <c r="A74" s="11">
        <v>40744</v>
      </c>
      <c r="B74">
        <v>24.5</v>
      </c>
      <c r="C74">
        <v>0</v>
      </c>
      <c r="D74">
        <v>0</v>
      </c>
      <c r="E74">
        <v>0</v>
      </c>
      <c r="F74">
        <v>0</v>
      </c>
      <c r="G74">
        <v>0</v>
      </c>
      <c r="H74" s="4">
        <v>0</v>
      </c>
      <c r="I74" s="4">
        <v>4.5</v>
      </c>
      <c r="J74" s="4">
        <v>0</v>
      </c>
      <c r="K74" s="4">
        <v>0</v>
      </c>
      <c r="L74" s="4">
        <v>0</v>
      </c>
      <c r="M74" s="4">
        <v>1.5</v>
      </c>
      <c r="N74" s="4">
        <v>0</v>
      </c>
      <c r="O74" s="4">
        <v>0</v>
      </c>
      <c r="P74" s="4">
        <v>0</v>
      </c>
      <c r="Q74" s="4">
        <v>0</v>
      </c>
      <c r="R74" s="4">
        <v>1</v>
      </c>
      <c r="S74" s="4">
        <v>0</v>
      </c>
      <c r="T74">
        <f t="shared" si="4"/>
        <v>31.5</v>
      </c>
      <c r="U74" s="4">
        <v>12</v>
      </c>
      <c r="V74">
        <f>SUM(T74:U74)</f>
        <v>43.5</v>
      </c>
    </row>
    <row r="75" spans="1:22">
      <c r="A75" s="11">
        <v>40745</v>
      </c>
      <c r="B75">
        <v>24.5</v>
      </c>
      <c r="C75">
        <v>0</v>
      </c>
      <c r="D75">
        <v>0</v>
      </c>
      <c r="E75">
        <v>0</v>
      </c>
      <c r="F75">
        <v>0</v>
      </c>
      <c r="G75">
        <v>0</v>
      </c>
      <c r="H75" s="4">
        <v>0</v>
      </c>
      <c r="I75" s="4">
        <v>4.5</v>
      </c>
      <c r="J75" s="4">
        <v>0</v>
      </c>
      <c r="K75" s="4">
        <v>0</v>
      </c>
      <c r="L75" s="4">
        <v>0</v>
      </c>
      <c r="M75" s="4">
        <v>1.5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>
        <f t="shared" si="4"/>
        <v>31.5</v>
      </c>
      <c r="U75" s="4">
        <v>12</v>
      </c>
      <c r="V75">
        <f t="shared" ref="V75:V110" si="5">SUM(T75:U75)</f>
        <v>43.5</v>
      </c>
    </row>
    <row r="76" spans="1:22">
      <c r="A76" s="11">
        <v>40746</v>
      </c>
      <c r="B76">
        <v>14</v>
      </c>
      <c r="C76">
        <v>0</v>
      </c>
      <c r="D76">
        <v>0</v>
      </c>
      <c r="E76">
        <v>0</v>
      </c>
      <c r="F76">
        <v>0</v>
      </c>
      <c r="G76">
        <v>0</v>
      </c>
      <c r="H76" s="4">
        <v>0</v>
      </c>
      <c r="I76" s="4">
        <v>2</v>
      </c>
      <c r="J76" s="4">
        <v>0</v>
      </c>
      <c r="K76" s="4">
        <v>0</v>
      </c>
      <c r="L76" s="4">
        <v>0.33</v>
      </c>
      <c r="M76" s="4">
        <v>0</v>
      </c>
      <c r="N76" s="4">
        <v>0</v>
      </c>
      <c r="O76" s="4">
        <v>0.33</v>
      </c>
      <c r="P76" s="4">
        <v>0</v>
      </c>
      <c r="Q76" s="4">
        <v>0</v>
      </c>
      <c r="R76" s="4">
        <v>0</v>
      </c>
      <c r="S76" s="4">
        <v>0</v>
      </c>
      <c r="T76">
        <f t="shared" si="4"/>
        <v>16.659999999999997</v>
      </c>
      <c r="U76" s="4">
        <v>4.33</v>
      </c>
      <c r="V76">
        <f t="shared" si="5"/>
        <v>20.989999999999995</v>
      </c>
    </row>
    <row r="77" spans="1:22">
      <c r="A77" s="11">
        <v>40747</v>
      </c>
      <c r="B77">
        <v>14</v>
      </c>
      <c r="C77">
        <v>0</v>
      </c>
      <c r="D77">
        <v>0</v>
      </c>
      <c r="E77">
        <v>0</v>
      </c>
      <c r="F77">
        <v>0</v>
      </c>
      <c r="G77">
        <v>0</v>
      </c>
      <c r="H77" s="4">
        <v>0</v>
      </c>
      <c r="I77" s="4">
        <v>2</v>
      </c>
      <c r="J77" s="4">
        <v>0</v>
      </c>
      <c r="K77" s="4">
        <v>0</v>
      </c>
      <c r="L77" s="4">
        <v>0.33</v>
      </c>
      <c r="M77" s="4">
        <v>0</v>
      </c>
      <c r="N77" s="4">
        <v>0</v>
      </c>
      <c r="O77" s="4">
        <v>0.33</v>
      </c>
      <c r="P77" s="4">
        <v>0</v>
      </c>
      <c r="Q77" s="4">
        <v>0</v>
      </c>
      <c r="R77" s="4">
        <v>0</v>
      </c>
      <c r="S77" s="4">
        <v>0</v>
      </c>
      <c r="T77">
        <f t="shared" si="4"/>
        <v>16.659999999999997</v>
      </c>
      <c r="U77" s="4">
        <v>4.33</v>
      </c>
      <c r="V77">
        <f t="shared" si="5"/>
        <v>20.989999999999995</v>
      </c>
    </row>
    <row r="78" spans="1:22">
      <c r="A78" s="11">
        <v>40748</v>
      </c>
      <c r="B78">
        <v>14</v>
      </c>
      <c r="C78">
        <v>0</v>
      </c>
      <c r="D78">
        <v>0</v>
      </c>
      <c r="E78">
        <v>0</v>
      </c>
      <c r="F78">
        <v>0</v>
      </c>
      <c r="G78">
        <v>0</v>
      </c>
      <c r="H78" s="4">
        <v>0</v>
      </c>
      <c r="I78" s="4">
        <v>2</v>
      </c>
      <c r="J78" s="4">
        <v>0</v>
      </c>
      <c r="K78" s="4">
        <v>0</v>
      </c>
      <c r="L78" s="4">
        <v>0.33</v>
      </c>
      <c r="M78" s="4">
        <v>0</v>
      </c>
      <c r="N78" s="4">
        <v>0</v>
      </c>
      <c r="O78" s="4">
        <v>0.33</v>
      </c>
      <c r="P78" s="4">
        <v>0</v>
      </c>
      <c r="Q78" s="4">
        <v>0</v>
      </c>
      <c r="R78" s="4">
        <v>0</v>
      </c>
      <c r="S78" s="4">
        <v>0</v>
      </c>
      <c r="T78">
        <f t="shared" si="4"/>
        <v>16.659999999999997</v>
      </c>
      <c r="U78" s="4">
        <v>4.33</v>
      </c>
      <c r="V78">
        <f>SUM(T78:U78)</f>
        <v>20.989999999999995</v>
      </c>
    </row>
    <row r="79" spans="1:22">
      <c r="A79" s="11">
        <v>40749</v>
      </c>
      <c r="B79">
        <v>9.5</v>
      </c>
      <c r="C79">
        <v>0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0.5</v>
      </c>
      <c r="J79" s="4">
        <v>0</v>
      </c>
      <c r="K79" s="4">
        <v>0</v>
      </c>
      <c r="L79" s="4">
        <v>0.5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>
        <f t="shared" si="4"/>
        <v>10.5</v>
      </c>
      <c r="U79" s="4">
        <v>1</v>
      </c>
      <c r="V79">
        <f t="shared" si="5"/>
        <v>11.5</v>
      </c>
    </row>
    <row r="80" spans="1:22">
      <c r="A80" s="11">
        <v>40750</v>
      </c>
      <c r="B80">
        <v>9.5</v>
      </c>
      <c r="C80">
        <v>0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0.5</v>
      </c>
      <c r="J80" s="4">
        <v>0</v>
      </c>
      <c r="K80" s="4">
        <v>0</v>
      </c>
      <c r="L80" s="4">
        <v>0.5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>
        <f t="shared" si="4"/>
        <v>10.5</v>
      </c>
      <c r="U80" s="4">
        <v>1</v>
      </c>
      <c r="V80">
        <f t="shared" si="5"/>
        <v>11.5</v>
      </c>
    </row>
    <row r="81" spans="1:22">
      <c r="A81" s="11">
        <v>40751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 t="shared" si="4"/>
        <v>0</v>
      </c>
      <c r="U81" s="4">
        <v>0</v>
      </c>
      <c r="V81">
        <f t="shared" si="5"/>
        <v>0</v>
      </c>
    </row>
    <row r="82" spans="1:22">
      <c r="A82" s="11">
        <v>40752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4"/>
        <v>0</v>
      </c>
      <c r="U82" s="4">
        <v>0</v>
      </c>
      <c r="V82">
        <f t="shared" si="5"/>
        <v>0</v>
      </c>
    </row>
    <row r="83" spans="1:22">
      <c r="A83" s="11">
        <v>40753</v>
      </c>
      <c r="B83">
        <v>3.66</v>
      </c>
      <c r="C83">
        <v>0.33</v>
      </c>
      <c r="D83">
        <v>0</v>
      </c>
      <c r="E83">
        <v>0</v>
      </c>
      <c r="F83">
        <v>0</v>
      </c>
      <c r="G83">
        <v>0</v>
      </c>
      <c r="H83">
        <v>0</v>
      </c>
      <c r="I83">
        <v>0.33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4"/>
        <v>4.32</v>
      </c>
      <c r="U83" s="4">
        <v>0</v>
      </c>
      <c r="V83">
        <f t="shared" si="5"/>
        <v>4.32</v>
      </c>
    </row>
    <row r="84" spans="1:22">
      <c r="A84" s="11">
        <v>40754</v>
      </c>
      <c r="B84">
        <v>3.66</v>
      </c>
      <c r="C84">
        <v>0.33</v>
      </c>
      <c r="D84">
        <v>0</v>
      </c>
      <c r="E84">
        <v>0</v>
      </c>
      <c r="F84">
        <v>0</v>
      </c>
      <c r="G84">
        <v>0</v>
      </c>
      <c r="H84">
        <v>0</v>
      </c>
      <c r="I84">
        <v>0.33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4"/>
        <v>4.32</v>
      </c>
      <c r="U84" s="4">
        <v>0</v>
      </c>
      <c r="V84">
        <f t="shared" si="5"/>
        <v>4.32</v>
      </c>
    </row>
    <row r="85" spans="1:22">
      <c r="A85" s="11">
        <v>40755</v>
      </c>
      <c r="B85">
        <v>3.66</v>
      </c>
      <c r="C85">
        <v>0.33</v>
      </c>
      <c r="D85">
        <v>0</v>
      </c>
      <c r="E85">
        <v>0</v>
      </c>
      <c r="F85">
        <v>0</v>
      </c>
      <c r="G85">
        <v>0</v>
      </c>
      <c r="H85">
        <v>0</v>
      </c>
      <c r="I85">
        <v>0.33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4"/>
        <v>4.32</v>
      </c>
      <c r="U85" s="4">
        <v>0</v>
      </c>
      <c r="V85">
        <f t="shared" si="5"/>
        <v>4.32</v>
      </c>
    </row>
    <row r="86" spans="1:22">
      <c r="A86" s="11">
        <v>40756</v>
      </c>
      <c r="B86">
        <v>2.5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4"/>
        <v>2.5</v>
      </c>
      <c r="U86" s="4">
        <v>1</v>
      </c>
      <c r="V86">
        <f t="shared" si="5"/>
        <v>3.5</v>
      </c>
    </row>
    <row r="87" spans="1:22">
      <c r="A87" s="11">
        <v>40757</v>
      </c>
      <c r="B87">
        <v>2.5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4"/>
        <v>2.5</v>
      </c>
      <c r="U87" s="4">
        <v>1</v>
      </c>
      <c r="V87">
        <f t="shared" si="5"/>
        <v>3.5</v>
      </c>
    </row>
    <row r="88" spans="1:22">
      <c r="A88" s="11">
        <v>40758</v>
      </c>
      <c r="B88">
        <v>4</v>
      </c>
      <c r="C88">
        <v>0</v>
      </c>
      <c r="D88">
        <v>0</v>
      </c>
      <c r="E88">
        <v>0</v>
      </c>
      <c r="F88">
        <v>0</v>
      </c>
      <c r="G88">
        <v>0</v>
      </c>
      <c r="H88" s="1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1">
        <v>0</v>
      </c>
      <c r="O88" s="4">
        <v>0</v>
      </c>
      <c r="P88" s="4">
        <v>0</v>
      </c>
      <c r="Q88" s="1">
        <v>0</v>
      </c>
      <c r="R88" s="4">
        <v>0</v>
      </c>
      <c r="S88" s="1">
        <v>0</v>
      </c>
      <c r="T88">
        <f t="shared" si="4"/>
        <v>4</v>
      </c>
      <c r="U88" s="4">
        <v>0</v>
      </c>
      <c r="V88">
        <f t="shared" si="5"/>
        <v>4</v>
      </c>
    </row>
    <row r="89" spans="1:22">
      <c r="A89" s="11">
        <v>40759</v>
      </c>
      <c r="B89">
        <v>2.5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0</v>
      </c>
      <c r="I89" s="4">
        <v>0.25</v>
      </c>
      <c r="J89" s="4">
        <v>0</v>
      </c>
      <c r="K89" s="4">
        <v>0</v>
      </c>
      <c r="L89" s="4">
        <v>0</v>
      </c>
      <c r="M89" s="4">
        <v>0</v>
      </c>
      <c r="N89" s="1">
        <v>0</v>
      </c>
      <c r="O89" s="4">
        <v>0</v>
      </c>
      <c r="P89" s="4">
        <v>0</v>
      </c>
      <c r="Q89" s="1">
        <v>0</v>
      </c>
      <c r="R89" s="4">
        <v>0</v>
      </c>
      <c r="S89" s="1">
        <v>0</v>
      </c>
      <c r="T89">
        <f t="shared" si="4"/>
        <v>2.75</v>
      </c>
      <c r="U89" s="4">
        <v>1.5</v>
      </c>
      <c r="V89">
        <f t="shared" si="5"/>
        <v>4.25</v>
      </c>
    </row>
    <row r="90" spans="1:22">
      <c r="A90" s="11">
        <v>40760</v>
      </c>
      <c r="B90">
        <v>2.5</v>
      </c>
      <c r="C90">
        <v>0</v>
      </c>
      <c r="D90">
        <v>0</v>
      </c>
      <c r="E90">
        <v>0</v>
      </c>
      <c r="F90">
        <v>0</v>
      </c>
      <c r="G90">
        <v>0</v>
      </c>
      <c r="H90" s="1">
        <v>0</v>
      </c>
      <c r="I90" s="4">
        <v>0.25</v>
      </c>
      <c r="J90" s="4">
        <v>0</v>
      </c>
      <c r="K90" s="4">
        <v>0</v>
      </c>
      <c r="L90" s="4">
        <v>0</v>
      </c>
      <c r="M90" s="4">
        <v>0</v>
      </c>
      <c r="N90" s="1">
        <v>0</v>
      </c>
      <c r="O90" s="4">
        <v>0</v>
      </c>
      <c r="P90" s="4">
        <v>0</v>
      </c>
      <c r="Q90" s="1">
        <v>0</v>
      </c>
      <c r="R90" s="4">
        <v>0</v>
      </c>
      <c r="S90" s="1">
        <v>0</v>
      </c>
      <c r="T90">
        <f t="shared" si="4"/>
        <v>2.75</v>
      </c>
      <c r="U90" s="4">
        <v>1.5</v>
      </c>
      <c r="V90">
        <f>SUM(T90:U90)</f>
        <v>4.25</v>
      </c>
    </row>
    <row r="91" spans="1:22">
      <c r="A91" s="11">
        <v>40761</v>
      </c>
      <c r="B91">
        <v>2.5</v>
      </c>
      <c r="C91">
        <v>0</v>
      </c>
      <c r="D91">
        <v>0</v>
      </c>
      <c r="E91">
        <v>0</v>
      </c>
      <c r="F91">
        <v>0</v>
      </c>
      <c r="G91">
        <v>0</v>
      </c>
      <c r="H91" s="1">
        <v>0</v>
      </c>
      <c r="I91" s="4">
        <v>0.25</v>
      </c>
      <c r="J91" s="4">
        <v>0</v>
      </c>
      <c r="K91" s="4">
        <v>0</v>
      </c>
      <c r="L91" s="4">
        <v>0</v>
      </c>
      <c r="M91" s="4">
        <v>0</v>
      </c>
      <c r="N91" s="1">
        <v>0</v>
      </c>
      <c r="O91" s="4">
        <v>0</v>
      </c>
      <c r="P91" s="4">
        <v>0</v>
      </c>
      <c r="Q91" s="1">
        <v>0</v>
      </c>
      <c r="R91" s="4">
        <v>0</v>
      </c>
      <c r="S91" s="1">
        <v>0</v>
      </c>
      <c r="T91">
        <f t="shared" si="4"/>
        <v>2.75</v>
      </c>
      <c r="U91" s="4">
        <v>1.5</v>
      </c>
      <c r="V91">
        <f t="shared" si="5"/>
        <v>4.25</v>
      </c>
    </row>
    <row r="92" spans="1:22">
      <c r="A92" s="11">
        <v>40762</v>
      </c>
      <c r="B92">
        <v>2.5</v>
      </c>
      <c r="C92">
        <v>0</v>
      </c>
      <c r="D92">
        <v>0</v>
      </c>
      <c r="E92">
        <v>0</v>
      </c>
      <c r="F92">
        <v>0</v>
      </c>
      <c r="G92">
        <v>0</v>
      </c>
      <c r="H92" s="1">
        <v>0</v>
      </c>
      <c r="I92" s="4">
        <v>0.25</v>
      </c>
      <c r="J92" s="4">
        <v>0</v>
      </c>
      <c r="K92" s="4">
        <v>0</v>
      </c>
      <c r="L92" s="4">
        <v>0</v>
      </c>
      <c r="M92" s="4">
        <v>0</v>
      </c>
      <c r="N92" s="1">
        <v>0</v>
      </c>
      <c r="O92" s="4">
        <v>0</v>
      </c>
      <c r="P92" s="4">
        <v>0</v>
      </c>
      <c r="Q92" s="1">
        <v>0</v>
      </c>
      <c r="R92" s="4">
        <v>0</v>
      </c>
      <c r="S92" s="1">
        <v>0</v>
      </c>
      <c r="T92">
        <f t="shared" si="4"/>
        <v>2.75</v>
      </c>
      <c r="U92" s="4">
        <v>1.5</v>
      </c>
      <c r="V92">
        <f t="shared" si="5"/>
        <v>4.25</v>
      </c>
    </row>
    <row r="93" spans="1:22">
      <c r="A93" s="11">
        <v>40763</v>
      </c>
      <c r="B93" t="s">
        <v>31</v>
      </c>
      <c r="C93" t="s">
        <v>31</v>
      </c>
      <c r="D93" t="s">
        <v>31</v>
      </c>
      <c r="E93" t="s">
        <v>31</v>
      </c>
      <c r="F93" t="s">
        <v>31</v>
      </c>
      <c r="G93" t="s">
        <v>31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>
        <f t="shared" si="4"/>
        <v>0</v>
      </c>
      <c r="U93" s="4">
        <v>0</v>
      </c>
      <c r="V93">
        <f t="shared" si="5"/>
        <v>0</v>
      </c>
    </row>
    <row r="94" spans="1:22">
      <c r="A94" s="11">
        <v>40764</v>
      </c>
      <c r="B94" t="s">
        <v>31</v>
      </c>
      <c r="C94" t="s">
        <v>31</v>
      </c>
      <c r="D94" t="s">
        <v>31</v>
      </c>
      <c r="E94" t="s">
        <v>31</v>
      </c>
      <c r="F94" t="s">
        <v>31</v>
      </c>
      <c r="G94" t="s">
        <v>31</v>
      </c>
      <c r="H94" t="s">
        <v>31</v>
      </c>
      <c r="I94" t="s">
        <v>31</v>
      </c>
      <c r="J94" t="s">
        <v>31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S94" t="s">
        <v>31</v>
      </c>
      <c r="T94">
        <f t="shared" si="4"/>
        <v>0</v>
      </c>
      <c r="U94" s="4">
        <v>0</v>
      </c>
      <c r="V94">
        <f t="shared" si="5"/>
        <v>0</v>
      </c>
    </row>
    <row r="95" spans="1:22">
      <c r="A95" s="11">
        <v>40765</v>
      </c>
      <c r="B95" t="s">
        <v>31</v>
      </c>
      <c r="C95" t="s">
        <v>31</v>
      </c>
      <c r="D95" t="s">
        <v>31</v>
      </c>
      <c r="E95" t="s">
        <v>31</v>
      </c>
      <c r="F95" t="s">
        <v>31</v>
      </c>
      <c r="G95" t="s">
        <v>31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>
        <f t="shared" si="4"/>
        <v>0</v>
      </c>
      <c r="U95" s="4">
        <v>0</v>
      </c>
      <c r="V95">
        <f t="shared" si="5"/>
        <v>0</v>
      </c>
    </row>
    <row r="96" spans="1:22">
      <c r="A96" s="11">
        <v>40766</v>
      </c>
      <c r="B96" t="s">
        <v>31</v>
      </c>
      <c r="C96" t="s">
        <v>31</v>
      </c>
      <c r="D96" t="s">
        <v>31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31</v>
      </c>
      <c r="K96" t="s">
        <v>31</v>
      </c>
      <c r="L96" t="s">
        <v>31</v>
      </c>
      <c r="M96" t="s">
        <v>31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S96" t="s">
        <v>31</v>
      </c>
      <c r="T96">
        <f t="shared" si="4"/>
        <v>0</v>
      </c>
      <c r="U96" s="4">
        <v>0</v>
      </c>
      <c r="V96">
        <f t="shared" si="5"/>
        <v>0</v>
      </c>
    </row>
    <row r="97" spans="1:22">
      <c r="A97" s="11">
        <v>40767</v>
      </c>
      <c r="B97">
        <v>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0.66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4"/>
        <v>7.66</v>
      </c>
      <c r="U97" s="4">
        <v>1</v>
      </c>
      <c r="V97">
        <f t="shared" si="5"/>
        <v>8.66</v>
      </c>
    </row>
    <row r="98" spans="1:22">
      <c r="A98" s="11">
        <v>40768</v>
      </c>
      <c r="B98">
        <v>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0.66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4"/>
        <v>7.66</v>
      </c>
      <c r="U98" s="4">
        <v>1</v>
      </c>
      <c r="V98">
        <f t="shared" si="5"/>
        <v>8.66</v>
      </c>
    </row>
    <row r="99" spans="1:22">
      <c r="A99" s="11">
        <v>40769</v>
      </c>
      <c r="B99">
        <v>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0.66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4"/>
        <v>7.66</v>
      </c>
      <c r="U99" s="4">
        <v>1</v>
      </c>
      <c r="V99">
        <f t="shared" si="5"/>
        <v>8.66</v>
      </c>
    </row>
    <row r="100" spans="1:22">
      <c r="A100" s="11">
        <v>40770</v>
      </c>
      <c r="B100">
        <v>18.5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0.5</v>
      </c>
      <c r="J100">
        <v>0</v>
      </c>
      <c r="K100">
        <v>0</v>
      </c>
      <c r="L100">
        <v>0</v>
      </c>
      <c r="M100">
        <v>1.5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4"/>
        <v>20.5</v>
      </c>
      <c r="U100" s="4">
        <v>6</v>
      </c>
      <c r="V100">
        <f t="shared" si="5"/>
        <v>26.5</v>
      </c>
    </row>
    <row r="101" spans="1:22">
      <c r="A101" s="11">
        <v>40771</v>
      </c>
      <c r="B101">
        <v>18.5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0.5</v>
      </c>
      <c r="J101">
        <v>0</v>
      </c>
      <c r="K101">
        <v>0</v>
      </c>
      <c r="L101">
        <v>0</v>
      </c>
      <c r="M101">
        <v>1.5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4"/>
        <v>20.5</v>
      </c>
      <c r="U101" s="4">
        <v>6</v>
      </c>
      <c r="V101">
        <f t="shared" si="5"/>
        <v>26.5</v>
      </c>
    </row>
    <row r="102" spans="1:22">
      <c r="A102" s="11">
        <v>40772</v>
      </c>
      <c r="B102">
        <v>32</v>
      </c>
      <c r="C102">
        <v>0.5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13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0.5</v>
      </c>
      <c r="P102">
        <v>0</v>
      </c>
      <c r="Q102">
        <v>0</v>
      </c>
      <c r="R102">
        <v>0.5</v>
      </c>
      <c r="S102">
        <v>0</v>
      </c>
      <c r="T102">
        <f>SUM(B102:S102)</f>
        <v>48.5</v>
      </c>
      <c r="U102" s="4">
        <v>10</v>
      </c>
      <c r="V102">
        <f t="shared" si="5"/>
        <v>58.5</v>
      </c>
    </row>
    <row r="103" spans="1:22">
      <c r="A103" s="11">
        <v>40773</v>
      </c>
      <c r="B103">
        <v>32</v>
      </c>
      <c r="C103">
        <v>0.5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13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0.5</v>
      </c>
      <c r="P103">
        <v>0</v>
      </c>
      <c r="Q103">
        <v>0</v>
      </c>
      <c r="R103">
        <v>0.5</v>
      </c>
      <c r="S103">
        <v>0</v>
      </c>
      <c r="T103">
        <f>SUM(B103:S103)</f>
        <v>48.5</v>
      </c>
      <c r="U103" s="4">
        <v>10</v>
      </c>
      <c r="V103">
        <f t="shared" si="5"/>
        <v>58.5</v>
      </c>
    </row>
    <row r="104" spans="1:22">
      <c r="A104" s="11">
        <v>40774</v>
      </c>
      <c r="B104">
        <v>44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4"/>
        <v>44</v>
      </c>
      <c r="U104" s="4">
        <v>7</v>
      </c>
      <c r="V104">
        <f>SUM(T104:U104)</f>
        <v>51</v>
      </c>
    </row>
    <row r="105" spans="1:22">
      <c r="A105" s="11">
        <v>40775</v>
      </c>
      <c r="B105">
        <v>44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4"/>
        <v>44</v>
      </c>
      <c r="U105" s="4">
        <v>7</v>
      </c>
      <c r="V105">
        <f t="shared" si="5"/>
        <v>51</v>
      </c>
    </row>
    <row r="106" spans="1:22">
      <c r="A106" s="11">
        <v>40776</v>
      </c>
      <c r="B106">
        <v>44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4"/>
        <v>44</v>
      </c>
      <c r="U106" s="4">
        <v>7</v>
      </c>
      <c r="V106">
        <f t="shared" si="5"/>
        <v>51</v>
      </c>
    </row>
    <row r="107" spans="1:22">
      <c r="A107" s="11">
        <v>40777</v>
      </c>
      <c r="B107" s="4">
        <v>19</v>
      </c>
      <c r="C107">
        <v>0</v>
      </c>
      <c r="D107">
        <v>0</v>
      </c>
      <c r="E107">
        <v>0</v>
      </c>
      <c r="F107">
        <v>0</v>
      </c>
      <c r="G107">
        <v>0</v>
      </c>
      <c r="H107" s="12">
        <v>0</v>
      </c>
      <c r="I107" s="8">
        <v>6</v>
      </c>
      <c r="J107" s="4">
        <v>0</v>
      </c>
      <c r="K107" s="4">
        <v>0</v>
      </c>
      <c r="L107" s="4">
        <v>1.5</v>
      </c>
      <c r="M107" s="4">
        <v>0</v>
      </c>
      <c r="N107" s="12">
        <v>0</v>
      </c>
      <c r="O107" s="8">
        <v>3.5</v>
      </c>
      <c r="P107" s="4">
        <v>0</v>
      </c>
      <c r="Q107" s="12">
        <v>0</v>
      </c>
      <c r="R107" s="8">
        <v>0</v>
      </c>
      <c r="S107" s="12">
        <v>0</v>
      </c>
      <c r="T107">
        <f t="shared" si="4"/>
        <v>30</v>
      </c>
      <c r="U107" s="4">
        <v>5</v>
      </c>
      <c r="V107">
        <f t="shared" si="5"/>
        <v>35</v>
      </c>
    </row>
    <row r="108" spans="1:22">
      <c r="A108" s="11">
        <v>40778</v>
      </c>
      <c r="B108" s="4">
        <v>19</v>
      </c>
      <c r="C108">
        <v>0</v>
      </c>
      <c r="D108">
        <v>0</v>
      </c>
      <c r="E108">
        <v>0</v>
      </c>
      <c r="F108">
        <v>0</v>
      </c>
      <c r="G108">
        <v>0</v>
      </c>
      <c r="H108" s="12">
        <v>0</v>
      </c>
      <c r="I108" s="8">
        <v>6</v>
      </c>
      <c r="J108" s="4">
        <v>0</v>
      </c>
      <c r="K108" s="4">
        <v>0</v>
      </c>
      <c r="L108" s="4">
        <v>1.5</v>
      </c>
      <c r="M108" s="4">
        <v>0</v>
      </c>
      <c r="N108" s="12">
        <v>0</v>
      </c>
      <c r="O108" s="8">
        <v>3.5</v>
      </c>
      <c r="P108" s="4">
        <v>0</v>
      </c>
      <c r="Q108" s="12">
        <v>0</v>
      </c>
      <c r="R108" s="8">
        <v>0</v>
      </c>
      <c r="S108" s="12">
        <v>0</v>
      </c>
      <c r="T108">
        <f t="shared" si="4"/>
        <v>30</v>
      </c>
      <c r="U108" s="4">
        <v>5</v>
      </c>
      <c r="V108">
        <f>SUM(T108:U108)</f>
        <v>35</v>
      </c>
    </row>
    <row r="109" spans="1:22">
      <c r="A109" s="11">
        <v>40779</v>
      </c>
      <c r="B109" s="4">
        <v>25</v>
      </c>
      <c r="C109" s="4">
        <v>0.5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2.5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4</v>
      </c>
      <c r="P109" s="4">
        <v>0</v>
      </c>
      <c r="Q109" s="4">
        <v>0</v>
      </c>
      <c r="R109" s="4">
        <v>0</v>
      </c>
      <c r="S109" s="4">
        <v>0</v>
      </c>
      <c r="T109">
        <f t="shared" si="4"/>
        <v>32</v>
      </c>
      <c r="U109" s="4">
        <v>13.5</v>
      </c>
      <c r="V109">
        <f>SUM(T109:U109)</f>
        <v>45.5</v>
      </c>
    </row>
    <row r="110" spans="1:22">
      <c r="A110" s="11">
        <v>40780</v>
      </c>
      <c r="B110" s="4">
        <v>25</v>
      </c>
      <c r="C110" s="4">
        <v>0.5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2.5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4</v>
      </c>
      <c r="P110" s="4">
        <v>0</v>
      </c>
      <c r="Q110" s="4">
        <v>0</v>
      </c>
      <c r="R110" s="4">
        <v>0</v>
      </c>
      <c r="S110" s="4">
        <v>0</v>
      </c>
      <c r="T110">
        <f t="shared" si="4"/>
        <v>32</v>
      </c>
      <c r="U110" s="4">
        <v>13.5</v>
      </c>
      <c r="V110">
        <f t="shared" si="5"/>
        <v>45.5</v>
      </c>
    </row>
    <row r="111" spans="1:22">
      <c r="A111" s="11">
        <v>40781</v>
      </c>
      <c r="B111" s="4">
        <v>13.33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2">
        <v>0</v>
      </c>
      <c r="I111" s="8">
        <v>1</v>
      </c>
      <c r="J111" s="4">
        <v>0</v>
      </c>
      <c r="K111" s="4">
        <v>0</v>
      </c>
      <c r="L111" s="4">
        <v>0.66</v>
      </c>
      <c r="M111" s="4">
        <v>0</v>
      </c>
      <c r="N111" s="12">
        <v>0</v>
      </c>
      <c r="O111" s="8">
        <v>3.66</v>
      </c>
      <c r="P111" s="4">
        <v>0</v>
      </c>
      <c r="Q111" s="12">
        <v>0</v>
      </c>
      <c r="R111" s="8">
        <v>0</v>
      </c>
      <c r="S111" s="12">
        <v>0</v>
      </c>
      <c r="T111">
        <f t="shared" si="4"/>
        <v>18.649999999999999</v>
      </c>
      <c r="U111" s="4">
        <v>7.33</v>
      </c>
      <c r="V111">
        <f t="shared" ref="V111:V117" si="6">SUM(T111:U111)</f>
        <v>25.979999999999997</v>
      </c>
    </row>
    <row r="112" spans="1:22">
      <c r="A112" s="11">
        <v>40782</v>
      </c>
      <c r="B112" s="4">
        <v>13.33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12">
        <v>0</v>
      </c>
      <c r="I112" s="8">
        <v>1</v>
      </c>
      <c r="J112" s="4">
        <v>0</v>
      </c>
      <c r="K112" s="4">
        <v>0</v>
      </c>
      <c r="L112" s="4">
        <v>0.66</v>
      </c>
      <c r="M112" s="4">
        <v>0</v>
      </c>
      <c r="N112" s="12">
        <v>0</v>
      </c>
      <c r="O112" s="8">
        <v>3.66</v>
      </c>
      <c r="P112" s="4">
        <v>0</v>
      </c>
      <c r="Q112" s="12">
        <v>0</v>
      </c>
      <c r="R112" s="8">
        <v>0</v>
      </c>
      <c r="S112" s="12">
        <v>0</v>
      </c>
      <c r="T112">
        <f t="shared" si="4"/>
        <v>18.649999999999999</v>
      </c>
      <c r="U112" s="4">
        <v>7.33</v>
      </c>
      <c r="V112">
        <f t="shared" si="6"/>
        <v>25.979999999999997</v>
      </c>
    </row>
    <row r="113" spans="1:22">
      <c r="A113" s="11">
        <v>40783</v>
      </c>
      <c r="B113" s="4">
        <v>13.33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12">
        <v>0</v>
      </c>
      <c r="I113" s="8">
        <v>1</v>
      </c>
      <c r="J113" s="4">
        <v>0</v>
      </c>
      <c r="K113" s="4">
        <v>0</v>
      </c>
      <c r="L113" s="4">
        <v>0.66</v>
      </c>
      <c r="M113" s="4">
        <v>0</v>
      </c>
      <c r="N113" s="12">
        <v>0</v>
      </c>
      <c r="O113" s="8">
        <v>3.66</v>
      </c>
      <c r="P113" s="4">
        <v>0</v>
      </c>
      <c r="Q113" s="12">
        <v>0</v>
      </c>
      <c r="R113" s="8">
        <v>0</v>
      </c>
      <c r="S113" s="12">
        <v>0</v>
      </c>
      <c r="T113">
        <f t="shared" si="4"/>
        <v>18.649999999999999</v>
      </c>
      <c r="U113" s="4">
        <v>7.33</v>
      </c>
      <c r="V113">
        <f t="shared" si="6"/>
        <v>25.979999999999997</v>
      </c>
    </row>
    <row r="114" spans="1:22">
      <c r="A114" s="11">
        <v>40784</v>
      </c>
      <c r="B114" s="4">
        <v>10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0.5</v>
      </c>
      <c r="N114" s="4">
        <v>0</v>
      </c>
      <c r="O114" s="4">
        <v>3</v>
      </c>
      <c r="P114" s="4">
        <v>0</v>
      </c>
      <c r="Q114" s="4">
        <v>0</v>
      </c>
      <c r="R114" s="4">
        <v>0</v>
      </c>
      <c r="S114" s="4">
        <v>0</v>
      </c>
      <c r="T114">
        <f t="shared" si="4"/>
        <v>13.5</v>
      </c>
      <c r="U114" s="4">
        <v>2</v>
      </c>
      <c r="V114">
        <f t="shared" si="6"/>
        <v>15.5</v>
      </c>
    </row>
    <row r="115" spans="1:22">
      <c r="A115" s="11">
        <v>40785</v>
      </c>
      <c r="B115" s="4">
        <v>10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0.5</v>
      </c>
      <c r="N115" s="4">
        <v>0</v>
      </c>
      <c r="O115" s="4">
        <v>3</v>
      </c>
      <c r="P115" s="4">
        <v>0</v>
      </c>
      <c r="Q115" s="4">
        <v>0</v>
      </c>
      <c r="R115" s="4">
        <v>0</v>
      </c>
      <c r="S115" s="4">
        <v>0</v>
      </c>
      <c r="T115">
        <f t="shared" si="4"/>
        <v>13.5</v>
      </c>
      <c r="U115" s="4">
        <v>2</v>
      </c>
      <c r="V115">
        <f t="shared" si="6"/>
        <v>15.5</v>
      </c>
    </row>
    <row r="116" spans="1:22">
      <c r="A116" s="11">
        <v>40786</v>
      </c>
      <c r="B116" s="4">
        <v>128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12">
        <v>0</v>
      </c>
      <c r="I116" s="8">
        <v>0</v>
      </c>
      <c r="J116" s="4">
        <v>0</v>
      </c>
      <c r="K116" s="4">
        <v>0</v>
      </c>
      <c r="L116" s="4">
        <v>0</v>
      </c>
      <c r="M116" s="4">
        <v>0</v>
      </c>
      <c r="N116" s="12">
        <v>0</v>
      </c>
      <c r="O116" s="8">
        <v>2</v>
      </c>
      <c r="P116" s="4">
        <v>0</v>
      </c>
      <c r="Q116" s="12">
        <v>0</v>
      </c>
      <c r="R116" s="8">
        <v>0</v>
      </c>
      <c r="S116" s="12">
        <v>0</v>
      </c>
      <c r="T116">
        <f t="shared" si="4"/>
        <v>130</v>
      </c>
      <c r="U116" s="4">
        <v>0</v>
      </c>
      <c r="V116">
        <f t="shared" si="6"/>
        <v>130</v>
      </c>
    </row>
    <row r="117" spans="1:22">
      <c r="A117" s="11">
        <v>40787</v>
      </c>
      <c r="B117" s="4">
        <v>7.2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12">
        <v>0</v>
      </c>
      <c r="I117" s="8">
        <v>0.4</v>
      </c>
      <c r="J117" s="4">
        <v>0.2</v>
      </c>
      <c r="K117" s="4">
        <v>0</v>
      </c>
      <c r="L117" s="4">
        <v>0.2</v>
      </c>
      <c r="M117" s="4">
        <v>0</v>
      </c>
      <c r="N117" s="12">
        <v>0.8</v>
      </c>
      <c r="O117" s="8">
        <v>5.4</v>
      </c>
      <c r="P117" s="4">
        <v>0</v>
      </c>
      <c r="Q117" s="12">
        <v>0</v>
      </c>
      <c r="R117" s="8">
        <v>0</v>
      </c>
      <c r="S117" s="12">
        <v>0</v>
      </c>
      <c r="T117">
        <f t="shared" si="4"/>
        <v>14.200000000000001</v>
      </c>
      <c r="U117" s="4">
        <v>3.4</v>
      </c>
      <c r="V117">
        <f t="shared" si="6"/>
        <v>17.600000000000001</v>
      </c>
    </row>
    <row r="118" spans="1:22">
      <c r="A118" s="11">
        <v>40788</v>
      </c>
      <c r="B118" s="4">
        <v>7.2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12">
        <v>0</v>
      </c>
      <c r="I118" s="8">
        <v>0.4</v>
      </c>
      <c r="J118" s="4">
        <v>0.2</v>
      </c>
      <c r="K118" s="4">
        <v>0</v>
      </c>
      <c r="L118" s="4">
        <v>0.2</v>
      </c>
      <c r="M118" s="4">
        <v>0</v>
      </c>
      <c r="N118" s="12">
        <v>0.8</v>
      </c>
      <c r="O118" s="8">
        <v>5.4</v>
      </c>
      <c r="P118" s="4">
        <v>0</v>
      </c>
      <c r="Q118" s="12">
        <v>0</v>
      </c>
      <c r="R118" s="8">
        <v>0</v>
      </c>
      <c r="S118" s="12">
        <v>0</v>
      </c>
      <c r="T118">
        <f t="shared" si="4"/>
        <v>14.200000000000001</v>
      </c>
      <c r="U118" s="4">
        <v>3.4</v>
      </c>
      <c r="V118">
        <f t="shared" ref="V118:V137" si="7">SUM(T118:U118)</f>
        <v>17.600000000000001</v>
      </c>
    </row>
    <row r="119" spans="1:22">
      <c r="A119" s="11">
        <v>40789</v>
      </c>
      <c r="B119" s="4">
        <v>7.2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12">
        <v>0</v>
      </c>
      <c r="I119" s="8">
        <v>0.4</v>
      </c>
      <c r="J119" s="4">
        <v>0.2</v>
      </c>
      <c r="K119" s="4">
        <v>0</v>
      </c>
      <c r="L119" s="4">
        <v>0.2</v>
      </c>
      <c r="M119" s="4">
        <v>0</v>
      </c>
      <c r="N119" s="12">
        <v>0.8</v>
      </c>
      <c r="O119" s="8">
        <v>5.4</v>
      </c>
      <c r="P119" s="4">
        <v>0</v>
      </c>
      <c r="Q119" s="12">
        <v>0</v>
      </c>
      <c r="R119" s="8">
        <v>0</v>
      </c>
      <c r="S119" s="12">
        <v>0</v>
      </c>
      <c r="T119">
        <f t="shared" si="4"/>
        <v>14.200000000000001</v>
      </c>
      <c r="U119" s="4">
        <v>3.4</v>
      </c>
      <c r="V119">
        <f t="shared" si="7"/>
        <v>17.600000000000001</v>
      </c>
    </row>
    <row r="120" spans="1:22">
      <c r="A120" s="11">
        <v>40790</v>
      </c>
      <c r="B120" s="4">
        <v>7.2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12">
        <v>0</v>
      </c>
      <c r="I120" s="8">
        <v>0.4</v>
      </c>
      <c r="J120" s="4">
        <v>0.2</v>
      </c>
      <c r="K120" s="4">
        <v>0</v>
      </c>
      <c r="L120" s="4">
        <v>0.2</v>
      </c>
      <c r="M120" s="4">
        <v>0</v>
      </c>
      <c r="N120" s="12">
        <v>0.8</v>
      </c>
      <c r="O120" s="8">
        <v>5.4</v>
      </c>
      <c r="P120" s="4">
        <v>0</v>
      </c>
      <c r="Q120" s="12">
        <v>0</v>
      </c>
      <c r="R120" s="8">
        <v>0</v>
      </c>
      <c r="S120" s="12">
        <v>0</v>
      </c>
      <c r="T120">
        <f t="shared" si="4"/>
        <v>14.200000000000001</v>
      </c>
      <c r="U120" s="4">
        <v>3.4</v>
      </c>
      <c r="V120">
        <f t="shared" si="7"/>
        <v>17.600000000000001</v>
      </c>
    </row>
    <row r="121" spans="1:22">
      <c r="A121" s="11">
        <v>40791</v>
      </c>
      <c r="B121" s="4">
        <v>7.2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12">
        <v>0</v>
      </c>
      <c r="I121" s="8">
        <v>0.4</v>
      </c>
      <c r="J121" s="4">
        <v>0.2</v>
      </c>
      <c r="K121" s="4">
        <v>0</v>
      </c>
      <c r="L121" s="4">
        <v>0.2</v>
      </c>
      <c r="M121" s="4">
        <v>0</v>
      </c>
      <c r="N121" s="12">
        <v>0.8</v>
      </c>
      <c r="O121" s="8">
        <v>5.4</v>
      </c>
      <c r="P121" s="4">
        <v>0</v>
      </c>
      <c r="Q121" s="12">
        <v>0</v>
      </c>
      <c r="R121" s="8">
        <v>0</v>
      </c>
      <c r="S121" s="12">
        <v>0</v>
      </c>
      <c r="T121">
        <f t="shared" si="4"/>
        <v>14.200000000000001</v>
      </c>
      <c r="U121" s="4">
        <v>3.4</v>
      </c>
      <c r="V121">
        <f t="shared" si="7"/>
        <v>17.600000000000001</v>
      </c>
    </row>
    <row r="122" spans="1:22">
      <c r="A122" s="11">
        <v>40792</v>
      </c>
      <c r="B122" s="4">
        <v>12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12">
        <v>0</v>
      </c>
      <c r="I122" s="8">
        <v>1</v>
      </c>
      <c r="J122" s="4">
        <v>1</v>
      </c>
      <c r="K122" s="4">
        <v>0</v>
      </c>
      <c r="L122" s="4">
        <v>0</v>
      </c>
      <c r="M122" s="4">
        <v>0</v>
      </c>
      <c r="N122" s="12">
        <v>0</v>
      </c>
      <c r="O122" s="8">
        <v>2</v>
      </c>
      <c r="P122" s="4">
        <v>0</v>
      </c>
      <c r="Q122" s="12">
        <v>0</v>
      </c>
      <c r="R122" s="8">
        <v>0</v>
      </c>
      <c r="S122" s="12">
        <v>0</v>
      </c>
      <c r="T122">
        <f t="shared" si="4"/>
        <v>16</v>
      </c>
      <c r="U122" s="4">
        <v>8</v>
      </c>
      <c r="V122">
        <f t="shared" si="7"/>
        <v>24</v>
      </c>
    </row>
    <row r="123" spans="1:22">
      <c r="A123" s="11">
        <v>40793</v>
      </c>
      <c r="B123" s="4">
        <v>18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12">
        <v>0</v>
      </c>
      <c r="I123" s="8">
        <v>0</v>
      </c>
      <c r="J123" s="4">
        <v>0</v>
      </c>
      <c r="K123" s="4">
        <v>0</v>
      </c>
      <c r="L123" s="4">
        <v>0</v>
      </c>
      <c r="M123" s="4">
        <v>0</v>
      </c>
      <c r="N123" s="12">
        <v>0</v>
      </c>
      <c r="O123" s="8">
        <v>1</v>
      </c>
      <c r="P123" s="4">
        <v>0</v>
      </c>
      <c r="Q123" s="12">
        <v>0</v>
      </c>
      <c r="R123" s="8">
        <v>0</v>
      </c>
      <c r="S123" s="12">
        <v>0</v>
      </c>
      <c r="T123">
        <f t="shared" si="4"/>
        <v>19</v>
      </c>
      <c r="U123" s="4">
        <v>4</v>
      </c>
      <c r="V123">
        <f t="shared" si="7"/>
        <v>23</v>
      </c>
    </row>
    <row r="124" spans="1:22">
      <c r="A124" s="11">
        <v>40794</v>
      </c>
      <c r="B124" s="4">
        <v>18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12">
        <v>0</v>
      </c>
      <c r="I124" s="8">
        <v>0</v>
      </c>
      <c r="J124" s="4">
        <v>0</v>
      </c>
      <c r="K124" s="4">
        <v>0</v>
      </c>
      <c r="L124" s="4">
        <v>0</v>
      </c>
      <c r="M124" s="4">
        <v>0</v>
      </c>
      <c r="N124" s="12">
        <v>0</v>
      </c>
      <c r="O124" s="8">
        <v>1</v>
      </c>
      <c r="P124" s="4">
        <v>0</v>
      </c>
      <c r="Q124" s="12">
        <v>0</v>
      </c>
      <c r="R124" s="8">
        <v>0</v>
      </c>
      <c r="S124" s="12">
        <v>0</v>
      </c>
      <c r="T124">
        <f t="shared" si="4"/>
        <v>19</v>
      </c>
      <c r="U124" s="4">
        <v>4</v>
      </c>
      <c r="V124">
        <f t="shared" si="7"/>
        <v>23</v>
      </c>
    </row>
    <row r="125" spans="1:22">
      <c r="A125" s="11">
        <v>40795</v>
      </c>
      <c r="B125" s="4">
        <v>13.33</v>
      </c>
      <c r="C125" s="4">
        <v>0.33</v>
      </c>
      <c r="D125" s="4">
        <v>0</v>
      </c>
      <c r="E125" s="4">
        <v>0</v>
      </c>
      <c r="F125" s="4">
        <v>0</v>
      </c>
      <c r="G125" s="4">
        <v>0</v>
      </c>
      <c r="H125" s="12">
        <v>0</v>
      </c>
      <c r="I125" s="8">
        <v>0.33</v>
      </c>
      <c r="J125" s="4">
        <v>0</v>
      </c>
      <c r="K125" s="4">
        <v>0</v>
      </c>
      <c r="L125" s="4">
        <v>0</v>
      </c>
      <c r="M125" s="4">
        <v>1</v>
      </c>
      <c r="N125" s="12">
        <v>0</v>
      </c>
      <c r="O125" s="8">
        <v>0.33</v>
      </c>
      <c r="P125" s="4">
        <v>0</v>
      </c>
      <c r="Q125" s="12">
        <v>0</v>
      </c>
      <c r="R125" s="8">
        <v>0</v>
      </c>
      <c r="S125" s="12">
        <v>0</v>
      </c>
      <c r="T125">
        <f t="shared" si="4"/>
        <v>15.32</v>
      </c>
      <c r="U125" s="4">
        <v>7</v>
      </c>
      <c r="V125">
        <f t="shared" si="7"/>
        <v>22.32</v>
      </c>
    </row>
    <row r="126" spans="1:22">
      <c r="A126" s="11">
        <v>40796</v>
      </c>
      <c r="B126" s="4">
        <v>13.33</v>
      </c>
      <c r="C126" s="4">
        <v>0.33</v>
      </c>
      <c r="D126" s="4">
        <v>0</v>
      </c>
      <c r="E126" s="4">
        <v>0</v>
      </c>
      <c r="F126" s="4">
        <v>0</v>
      </c>
      <c r="G126" s="4">
        <v>0</v>
      </c>
      <c r="H126" s="12">
        <v>0</v>
      </c>
      <c r="I126" s="8">
        <v>0.33</v>
      </c>
      <c r="J126" s="4">
        <v>0</v>
      </c>
      <c r="K126" s="4">
        <v>0</v>
      </c>
      <c r="L126" s="4">
        <v>0</v>
      </c>
      <c r="M126" s="4">
        <v>1</v>
      </c>
      <c r="N126" s="12">
        <v>0</v>
      </c>
      <c r="O126" s="8">
        <v>0.33</v>
      </c>
      <c r="P126" s="4">
        <v>0</v>
      </c>
      <c r="Q126" s="12">
        <v>0</v>
      </c>
      <c r="R126" s="8">
        <v>0</v>
      </c>
      <c r="S126" s="12">
        <v>0</v>
      </c>
      <c r="T126">
        <f t="shared" si="4"/>
        <v>15.32</v>
      </c>
      <c r="U126" s="4">
        <v>7</v>
      </c>
      <c r="V126">
        <f t="shared" si="7"/>
        <v>22.32</v>
      </c>
    </row>
    <row r="127" spans="1:22">
      <c r="A127" s="11">
        <v>40797</v>
      </c>
      <c r="B127" s="4">
        <v>13.33</v>
      </c>
      <c r="C127" s="4">
        <v>0.33</v>
      </c>
      <c r="D127" s="4">
        <v>0</v>
      </c>
      <c r="E127" s="4">
        <v>0</v>
      </c>
      <c r="F127" s="4">
        <v>0</v>
      </c>
      <c r="G127" s="4">
        <v>0</v>
      </c>
      <c r="H127" s="12">
        <v>0</v>
      </c>
      <c r="I127" s="8">
        <v>0.33</v>
      </c>
      <c r="J127" s="4">
        <v>0</v>
      </c>
      <c r="K127" s="4">
        <v>0</v>
      </c>
      <c r="L127" s="4">
        <v>0</v>
      </c>
      <c r="M127" s="4">
        <v>1</v>
      </c>
      <c r="N127" s="12">
        <v>0</v>
      </c>
      <c r="O127" s="8">
        <v>0.33</v>
      </c>
      <c r="P127" s="4">
        <v>0</v>
      </c>
      <c r="Q127" s="12">
        <v>0</v>
      </c>
      <c r="R127" s="8">
        <v>0</v>
      </c>
      <c r="S127" s="12">
        <v>0</v>
      </c>
      <c r="T127">
        <f t="shared" si="4"/>
        <v>15.32</v>
      </c>
      <c r="U127" s="4">
        <v>7</v>
      </c>
      <c r="V127">
        <f t="shared" si="7"/>
        <v>22.32</v>
      </c>
    </row>
    <row r="128" spans="1:22">
      <c r="A128" s="11">
        <v>40798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12">
        <v>0</v>
      </c>
      <c r="I128" s="8">
        <v>0</v>
      </c>
      <c r="J128" s="4">
        <v>0</v>
      </c>
      <c r="K128" s="4">
        <v>0</v>
      </c>
      <c r="L128" s="4">
        <v>0.5</v>
      </c>
      <c r="M128" s="4">
        <v>0.5</v>
      </c>
      <c r="N128" s="12">
        <v>0</v>
      </c>
      <c r="O128" s="8">
        <v>1</v>
      </c>
      <c r="P128" s="4">
        <v>0</v>
      </c>
      <c r="Q128" s="12">
        <v>0</v>
      </c>
      <c r="R128" s="8">
        <v>0</v>
      </c>
      <c r="S128" s="12">
        <v>0</v>
      </c>
      <c r="T128">
        <f t="shared" si="4"/>
        <v>2</v>
      </c>
      <c r="U128" s="4">
        <v>0</v>
      </c>
      <c r="V128">
        <f t="shared" si="7"/>
        <v>2</v>
      </c>
    </row>
    <row r="129" spans="1:22">
      <c r="A129" s="11">
        <v>40799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12">
        <v>0</v>
      </c>
      <c r="I129" s="8">
        <v>0</v>
      </c>
      <c r="J129" s="4">
        <v>0</v>
      </c>
      <c r="K129" s="4">
        <v>0</v>
      </c>
      <c r="L129" s="4">
        <v>0.5</v>
      </c>
      <c r="M129" s="4">
        <v>0.5</v>
      </c>
      <c r="N129" s="12">
        <v>0</v>
      </c>
      <c r="O129" s="8">
        <v>1</v>
      </c>
      <c r="P129" s="4">
        <v>0</v>
      </c>
      <c r="Q129" s="12">
        <v>0</v>
      </c>
      <c r="R129" s="8">
        <v>0</v>
      </c>
      <c r="S129" s="12">
        <v>0</v>
      </c>
      <c r="T129">
        <f t="shared" si="4"/>
        <v>2</v>
      </c>
      <c r="U129" s="4">
        <v>0</v>
      </c>
      <c r="V129">
        <f t="shared" si="7"/>
        <v>2</v>
      </c>
    </row>
    <row r="130" spans="1:22">
      <c r="A130" s="11">
        <v>40800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>
        <f t="shared" si="4"/>
        <v>1</v>
      </c>
      <c r="U130" s="4">
        <v>0.5</v>
      </c>
      <c r="V130">
        <f t="shared" si="7"/>
        <v>1.5</v>
      </c>
    </row>
    <row r="131" spans="1:22">
      <c r="A131" s="11">
        <v>40801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>
        <f t="shared" si="4"/>
        <v>1</v>
      </c>
      <c r="U131" s="4">
        <v>0.5</v>
      </c>
      <c r="V131">
        <f t="shared" si="7"/>
        <v>1.5</v>
      </c>
    </row>
    <row r="132" spans="1:22">
      <c r="A132" s="11">
        <v>40802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4"/>
        <v>0</v>
      </c>
      <c r="U132" s="4">
        <v>0</v>
      </c>
      <c r="V132">
        <f t="shared" si="7"/>
        <v>0</v>
      </c>
    </row>
    <row r="133" spans="1:22">
      <c r="A133" s="11">
        <v>40803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4"/>
        <v>0</v>
      </c>
      <c r="U133" s="4">
        <v>0</v>
      </c>
      <c r="V133">
        <f t="shared" si="7"/>
        <v>0</v>
      </c>
    </row>
    <row r="134" spans="1:22">
      <c r="A134" s="11">
        <v>40804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f t="shared" si="4"/>
        <v>0</v>
      </c>
      <c r="U134" s="4">
        <v>0</v>
      </c>
      <c r="V134">
        <f t="shared" si="7"/>
        <v>0</v>
      </c>
    </row>
    <row r="135" spans="1:22">
      <c r="A135" s="11">
        <v>40805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>
        <f t="shared" si="4"/>
        <v>0</v>
      </c>
      <c r="U135" s="4">
        <v>0</v>
      </c>
      <c r="V135">
        <f t="shared" si="7"/>
        <v>0</v>
      </c>
    </row>
    <row r="136" spans="1:22">
      <c r="A136" s="11">
        <v>40806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f t="shared" si="4"/>
        <v>0</v>
      </c>
      <c r="U136" s="4">
        <v>0</v>
      </c>
      <c r="V136">
        <f t="shared" si="7"/>
        <v>0</v>
      </c>
    </row>
    <row r="137" spans="1:22">
      <c r="A137" s="11">
        <v>40807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f t="shared" ref="T137" si="8">SUM(B137:S137)</f>
        <v>0</v>
      </c>
      <c r="U137" s="4">
        <v>0</v>
      </c>
      <c r="V137">
        <f t="shared" si="7"/>
        <v>0</v>
      </c>
    </row>
    <row r="138" spans="1:22" ht="13.5" customHeight="1">
      <c r="B138" s="71" t="s">
        <v>43</v>
      </c>
      <c r="C138" s="71"/>
      <c r="D138" s="71"/>
      <c r="E138" s="71"/>
      <c r="F138" s="71"/>
      <c r="G138" s="71"/>
      <c r="H138" s="71"/>
      <c r="I138" s="71" t="s">
        <v>44</v>
      </c>
      <c r="J138" s="71"/>
      <c r="K138" s="71"/>
      <c r="L138" s="71"/>
      <c r="M138" s="71"/>
      <c r="N138" s="71"/>
      <c r="O138" s="71" t="s">
        <v>45</v>
      </c>
      <c r="P138" s="71"/>
      <c r="Q138" s="71"/>
      <c r="R138" s="71" t="s">
        <v>46</v>
      </c>
      <c r="S138" s="71"/>
      <c r="T138" s="69" t="s">
        <v>47</v>
      </c>
      <c r="U138" t="s">
        <v>48</v>
      </c>
    </row>
    <row r="139" spans="1:22">
      <c r="B139" t="s">
        <v>50</v>
      </c>
      <c r="C139" t="s">
        <v>51</v>
      </c>
      <c r="D139" t="s">
        <v>52</v>
      </c>
      <c r="E139" t="s">
        <v>53</v>
      </c>
      <c r="F139" t="s">
        <v>54</v>
      </c>
      <c r="G139" t="s">
        <v>55</v>
      </c>
      <c r="H139" s="1" t="s">
        <v>56</v>
      </c>
      <c r="I139" t="s">
        <v>57</v>
      </c>
      <c r="J139" t="s">
        <v>58</v>
      </c>
      <c r="K139" t="s">
        <v>59</v>
      </c>
      <c r="L139" t="s">
        <v>60</v>
      </c>
      <c r="M139" t="s">
        <v>66</v>
      </c>
      <c r="N139" s="1" t="s">
        <v>56</v>
      </c>
      <c r="O139" t="s">
        <v>62</v>
      </c>
      <c r="P139" t="s">
        <v>63</v>
      </c>
      <c r="Q139" s="1" t="s">
        <v>56</v>
      </c>
      <c r="R139" t="s">
        <v>67</v>
      </c>
      <c r="S139" s="1" t="s">
        <v>65</v>
      </c>
      <c r="T139" s="70"/>
    </row>
    <row r="140" spans="1:22">
      <c r="A140" t="s">
        <v>68</v>
      </c>
      <c r="B140">
        <f t="shared" ref="B140:R140" si="9">SUM(B9:B110)</f>
        <v>4250.9399999999987</v>
      </c>
      <c r="C140">
        <f t="shared" si="9"/>
        <v>62.489999999999995</v>
      </c>
      <c r="D140">
        <f t="shared" si="9"/>
        <v>0</v>
      </c>
      <c r="E140">
        <f t="shared" si="9"/>
        <v>0</v>
      </c>
      <c r="F140">
        <f t="shared" si="9"/>
        <v>26.979999999999997</v>
      </c>
      <c r="G140">
        <f t="shared" si="9"/>
        <v>3</v>
      </c>
      <c r="H140">
        <f t="shared" si="9"/>
        <v>0</v>
      </c>
      <c r="I140">
        <f t="shared" si="9"/>
        <v>103.47</v>
      </c>
      <c r="J140">
        <f t="shared" si="9"/>
        <v>2</v>
      </c>
      <c r="K140">
        <f t="shared" si="9"/>
        <v>0</v>
      </c>
      <c r="L140">
        <f t="shared" si="9"/>
        <v>140.45000000000002</v>
      </c>
      <c r="M140">
        <f t="shared" si="9"/>
        <v>29.5</v>
      </c>
      <c r="N140">
        <f t="shared" si="9"/>
        <v>0</v>
      </c>
      <c r="O140">
        <f t="shared" si="9"/>
        <v>79.02000000000001</v>
      </c>
      <c r="P140">
        <f t="shared" si="9"/>
        <v>0</v>
      </c>
      <c r="Q140">
        <f t="shared" si="9"/>
        <v>0</v>
      </c>
      <c r="R140">
        <f t="shared" si="9"/>
        <v>121.49</v>
      </c>
      <c r="S140">
        <f>SUM(S9:S110)</f>
        <v>0</v>
      </c>
      <c r="T140">
        <f>SUM(B140:S140)</f>
        <v>4819.3399999999983</v>
      </c>
      <c r="U140">
        <f>SUM(U9:U108)</f>
        <v>1734.9499999999991</v>
      </c>
      <c r="V140">
        <f>SUM(V9:V139)</f>
        <v>7048.6899999999951</v>
      </c>
    </row>
    <row r="141" spans="1:22">
      <c r="B141"/>
      <c r="H141" s="1"/>
      <c r="I141"/>
      <c r="N141" s="1"/>
      <c r="O141"/>
      <c r="Q141" s="1"/>
      <c r="R141"/>
      <c r="S141" s="1"/>
      <c r="T141"/>
    </row>
    <row r="142" spans="1:22">
      <c r="B142"/>
      <c r="H142" s="1"/>
      <c r="I142"/>
      <c r="N142" s="1"/>
      <c r="O142"/>
      <c r="Q142" s="1"/>
      <c r="R142"/>
      <c r="S142" s="1"/>
      <c r="T142"/>
    </row>
    <row r="143" spans="1:22">
      <c r="B143"/>
      <c r="H143" s="1"/>
      <c r="I143"/>
      <c r="N143" s="1"/>
      <c r="O143"/>
      <c r="Q143" s="1"/>
      <c r="R143"/>
      <c r="S143" s="1"/>
      <c r="T143"/>
    </row>
    <row r="144" spans="1:22">
      <c r="B144"/>
      <c r="H144" s="1"/>
      <c r="I144"/>
      <c r="N144" s="1"/>
      <c r="O144"/>
      <c r="Q144" s="1"/>
      <c r="R144"/>
      <c r="S144" s="1"/>
      <c r="T144"/>
    </row>
    <row r="145" spans="2:22">
      <c r="B145"/>
      <c r="H145" s="1"/>
      <c r="I145"/>
      <c r="N145" s="1"/>
      <c r="O145"/>
      <c r="Q145" s="1"/>
      <c r="R145"/>
      <c r="S145" s="1"/>
      <c r="T145"/>
    </row>
    <row r="146" spans="2:22">
      <c r="B146"/>
      <c r="H146" s="1"/>
      <c r="I146"/>
      <c r="N146" s="1"/>
      <c r="O146"/>
      <c r="Q146" s="1"/>
      <c r="R146"/>
      <c r="S146" s="1"/>
      <c r="T146"/>
    </row>
    <row r="147" spans="2:22">
      <c r="B147"/>
      <c r="H147" s="1"/>
      <c r="I147"/>
      <c r="N147" s="1"/>
      <c r="O147"/>
      <c r="Q147" s="1"/>
      <c r="R147"/>
      <c r="S147" s="1"/>
      <c r="T147"/>
    </row>
    <row r="148" spans="2:22">
      <c r="B148"/>
      <c r="H148" s="1"/>
      <c r="I148"/>
      <c r="N148" s="1"/>
      <c r="O148"/>
      <c r="Q148" s="1"/>
      <c r="R148"/>
      <c r="S148" s="1"/>
      <c r="T148"/>
      <c r="V148" s="70" t="s">
        <v>30</v>
      </c>
    </row>
    <row r="149" spans="2:22">
      <c r="B149"/>
      <c r="H149" s="1"/>
      <c r="I149"/>
      <c r="N149" s="1"/>
      <c r="O149"/>
      <c r="Q149" s="1"/>
      <c r="R149"/>
      <c r="S149" s="1"/>
      <c r="T149"/>
      <c r="V149" s="70"/>
    </row>
    <row r="150" spans="2:22">
      <c r="B150"/>
      <c r="H150" s="1"/>
      <c r="I150"/>
      <c r="N150" s="1"/>
      <c r="O150"/>
      <c r="Q150" s="1"/>
      <c r="R150"/>
      <c r="S150" s="1"/>
      <c r="T150"/>
      <c r="V150" t="s">
        <v>30</v>
      </c>
    </row>
  </sheetData>
  <mergeCells count="17">
    <mergeCell ref="A1:C1"/>
    <mergeCell ref="A2:C2"/>
    <mergeCell ref="A3:C3"/>
    <mergeCell ref="A4:D4"/>
    <mergeCell ref="B138:H138"/>
    <mergeCell ref="I138:N138"/>
    <mergeCell ref="O138:Q138"/>
    <mergeCell ref="R138:S138"/>
    <mergeCell ref="A5:C5"/>
    <mergeCell ref="B7:H7"/>
    <mergeCell ref="I7:N7"/>
    <mergeCell ref="O7:Q7"/>
    <mergeCell ref="V148:V149"/>
    <mergeCell ref="R7:S7"/>
    <mergeCell ref="T7:T8"/>
    <mergeCell ref="V7:V8"/>
    <mergeCell ref="T138:T139"/>
  </mergeCells>
  <phoneticPr fontId="2" type="noConversion"/>
  <pageMargins left="0.75" right="0.75" top="1" bottom="1" header="0.5" footer="0.5"/>
  <headerFooter alignWithMargins="0"/>
  <ignoredErrors>
    <ignoredError sqref="T6:T8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2"/>
  </sheetPr>
  <dimension ref="A1:V140"/>
  <sheetViews>
    <sheetView zoomScale="80" zoomScaleNormal="80" workbookViewId="0">
      <pane ySplit="8" topLeftCell="A100" activePane="bottomLeft" state="frozen"/>
      <selection pane="bottomLeft" activeCell="B130" sqref="B130:S131"/>
    </sheetView>
  </sheetViews>
  <sheetFormatPr defaultRowHeight="12.75"/>
  <sheetData>
    <row r="1" spans="1:22">
      <c r="A1" s="68" t="s">
        <v>193</v>
      </c>
      <c r="B1" s="68"/>
      <c r="C1" s="68"/>
      <c r="E1" s="10" t="s">
        <v>194</v>
      </c>
      <c r="H1" s="1"/>
      <c r="N1" s="1"/>
      <c r="Q1" s="1"/>
      <c r="S1" s="1"/>
    </row>
    <row r="2" spans="1:22">
      <c r="A2" s="72" t="s">
        <v>70</v>
      </c>
      <c r="B2" s="72"/>
      <c r="C2" s="72"/>
      <c r="E2" t="s">
        <v>195</v>
      </c>
      <c r="H2" s="1"/>
      <c r="N2" s="1"/>
      <c r="Q2" s="1"/>
      <c r="S2" s="1"/>
    </row>
    <row r="3" spans="1:22">
      <c r="A3" s="73" t="s">
        <v>196</v>
      </c>
      <c r="B3" s="73"/>
      <c r="C3" s="73"/>
      <c r="E3" s="66" t="s">
        <v>197</v>
      </c>
      <c r="F3" s="66"/>
      <c r="H3" s="1"/>
      <c r="N3" s="1"/>
      <c r="Q3" s="1"/>
      <c r="S3" s="1"/>
    </row>
    <row r="4" spans="1:22">
      <c r="A4" s="73" t="s">
        <v>198</v>
      </c>
      <c r="B4" s="73"/>
      <c r="C4" s="73"/>
      <c r="D4" s="73"/>
      <c r="H4" s="1"/>
      <c r="N4" s="1"/>
      <c r="Q4" s="1"/>
      <c r="S4" s="1"/>
    </row>
    <row r="5" spans="1:22">
      <c r="A5" s="73"/>
      <c r="B5" s="73"/>
      <c r="C5" s="73"/>
      <c r="H5" s="1"/>
      <c r="N5" s="1"/>
      <c r="Q5" s="1"/>
      <c r="S5" s="1"/>
    </row>
    <row r="6" spans="1:22">
      <c r="H6" s="1"/>
      <c r="N6" s="1"/>
      <c r="Q6" s="1"/>
      <c r="S6" s="1"/>
    </row>
    <row r="7" spans="1:22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40679</v>
      </c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72" si="0">SUM(B9:S9)</f>
        <v>0</v>
      </c>
      <c r="U9" s="4">
        <v>0</v>
      </c>
      <c r="V9">
        <f t="shared" ref="V9:V72" si="1">T9+U9</f>
        <v>0</v>
      </c>
    </row>
    <row r="10" spans="1:22">
      <c r="A10" s="11">
        <v>40680</v>
      </c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 s="4">
        <v>0</v>
      </c>
      <c r="V10">
        <f t="shared" si="1"/>
        <v>0</v>
      </c>
    </row>
    <row r="11" spans="1:22">
      <c r="A11" s="11">
        <v>40681</v>
      </c>
      <c r="B11">
        <v>0</v>
      </c>
      <c r="C11">
        <v>0.2</v>
      </c>
      <c r="D11">
        <v>0</v>
      </c>
      <c r="E11">
        <v>0</v>
      </c>
      <c r="F11">
        <v>0</v>
      </c>
      <c r="G11">
        <v>0</v>
      </c>
      <c r="H11" s="1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">
        <v>0</v>
      </c>
      <c r="O11" s="4">
        <v>0.4</v>
      </c>
      <c r="P11" s="4">
        <v>0</v>
      </c>
      <c r="Q11" s="1">
        <v>0</v>
      </c>
      <c r="R11" s="4">
        <v>0</v>
      </c>
      <c r="S11" s="1">
        <v>0</v>
      </c>
      <c r="T11">
        <f t="shared" si="0"/>
        <v>0.60000000000000009</v>
      </c>
      <c r="U11" s="4">
        <v>0</v>
      </c>
      <c r="V11">
        <f t="shared" si="1"/>
        <v>0.60000000000000009</v>
      </c>
    </row>
    <row r="12" spans="1:22">
      <c r="A12" s="11">
        <v>40682</v>
      </c>
      <c r="B12">
        <v>0</v>
      </c>
      <c r="C12">
        <v>0.2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0.4</v>
      </c>
      <c r="P12" s="4">
        <v>0</v>
      </c>
      <c r="Q12" s="1">
        <v>0</v>
      </c>
      <c r="R12" s="4">
        <v>0</v>
      </c>
      <c r="S12" s="1">
        <v>0</v>
      </c>
      <c r="T12">
        <f t="shared" si="0"/>
        <v>0.60000000000000009</v>
      </c>
      <c r="U12" s="4">
        <v>0</v>
      </c>
      <c r="V12">
        <f t="shared" si="1"/>
        <v>0.60000000000000009</v>
      </c>
    </row>
    <row r="13" spans="1:22">
      <c r="A13" s="11">
        <v>40683</v>
      </c>
      <c r="B13">
        <v>0</v>
      </c>
      <c r="C13">
        <v>0.2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0.4</v>
      </c>
      <c r="P13" s="4">
        <v>0</v>
      </c>
      <c r="Q13" s="1">
        <v>0</v>
      </c>
      <c r="R13" s="4">
        <v>0</v>
      </c>
      <c r="S13" s="1">
        <v>0</v>
      </c>
      <c r="T13">
        <f t="shared" si="0"/>
        <v>0.60000000000000009</v>
      </c>
      <c r="U13" s="4">
        <v>0</v>
      </c>
      <c r="V13">
        <f t="shared" si="1"/>
        <v>0.60000000000000009</v>
      </c>
    </row>
    <row r="14" spans="1:22">
      <c r="A14" s="11">
        <v>40684</v>
      </c>
      <c r="B14">
        <v>0</v>
      </c>
      <c r="C14">
        <v>0.2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0.4</v>
      </c>
      <c r="P14" s="4">
        <v>0</v>
      </c>
      <c r="Q14" s="1">
        <v>0</v>
      </c>
      <c r="R14" s="4">
        <v>0</v>
      </c>
      <c r="S14" s="1">
        <v>0</v>
      </c>
      <c r="T14">
        <f t="shared" si="0"/>
        <v>0.60000000000000009</v>
      </c>
      <c r="U14" s="4">
        <v>0</v>
      </c>
      <c r="V14">
        <f t="shared" si="1"/>
        <v>0.60000000000000009</v>
      </c>
    </row>
    <row r="15" spans="1:22">
      <c r="A15" s="11">
        <v>40685</v>
      </c>
      <c r="B15">
        <v>0</v>
      </c>
      <c r="C15">
        <v>0.2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1">
        <v>0</v>
      </c>
      <c r="O15" s="4">
        <v>0.4</v>
      </c>
      <c r="P15" s="4">
        <v>0</v>
      </c>
      <c r="Q15" s="1">
        <v>0</v>
      </c>
      <c r="R15" s="4">
        <v>0</v>
      </c>
      <c r="S15" s="1">
        <v>0</v>
      </c>
      <c r="T15">
        <f t="shared" si="0"/>
        <v>0.60000000000000009</v>
      </c>
      <c r="U15" s="4">
        <v>0</v>
      </c>
      <c r="V15">
        <f t="shared" si="1"/>
        <v>0.60000000000000009</v>
      </c>
    </row>
    <row r="16" spans="1:22">
      <c r="A16" s="11">
        <v>40686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1">
        <v>0</v>
      </c>
      <c r="O16" s="4">
        <v>2.5</v>
      </c>
      <c r="P16" s="4">
        <v>0</v>
      </c>
      <c r="Q16" s="1">
        <v>0</v>
      </c>
      <c r="R16" s="4">
        <v>0</v>
      </c>
      <c r="S16" s="1">
        <v>0</v>
      </c>
      <c r="T16">
        <f t="shared" si="0"/>
        <v>2.5</v>
      </c>
      <c r="U16" s="4">
        <v>0</v>
      </c>
      <c r="V16">
        <f t="shared" si="1"/>
        <v>2.5</v>
      </c>
    </row>
    <row r="17" spans="1:22">
      <c r="A17" s="11">
        <v>40687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">
        <v>0</v>
      </c>
      <c r="O17" s="4">
        <v>2.5</v>
      </c>
      <c r="P17" s="4">
        <v>0</v>
      </c>
      <c r="Q17" s="1">
        <v>0</v>
      </c>
      <c r="R17" s="4">
        <v>0</v>
      </c>
      <c r="S17" s="1">
        <v>0</v>
      </c>
      <c r="T17">
        <f t="shared" si="0"/>
        <v>2.5</v>
      </c>
      <c r="U17" s="4">
        <v>0</v>
      </c>
      <c r="V17">
        <f t="shared" si="1"/>
        <v>2.5</v>
      </c>
    </row>
    <row r="18" spans="1:22">
      <c r="A18" s="11">
        <v>40688</v>
      </c>
      <c r="B18">
        <v>0</v>
      </c>
      <c r="C18">
        <v>0.5</v>
      </c>
      <c r="D18">
        <v>0</v>
      </c>
      <c r="E18">
        <v>0</v>
      </c>
      <c r="F18">
        <v>0</v>
      </c>
      <c r="G18">
        <v>0</v>
      </c>
      <c r="H18" s="1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">
        <v>0</v>
      </c>
      <c r="O18" s="4">
        <v>2.5</v>
      </c>
      <c r="P18" s="4">
        <v>0</v>
      </c>
      <c r="Q18" s="1">
        <v>0</v>
      </c>
      <c r="R18" s="4">
        <v>0</v>
      </c>
      <c r="S18" s="1">
        <v>0</v>
      </c>
      <c r="T18">
        <f t="shared" si="0"/>
        <v>3</v>
      </c>
      <c r="U18" s="4">
        <v>0</v>
      </c>
      <c r="V18">
        <f t="shared" si="1"/>
        <v>3</v>
      </c>
    </row>
    <row r="19" spans="1:22">
      <c r="A19" s="11">
        <v>40689</v>
      </c>
      <c r="B19">
        <v>0</v>
      </c>
      <c r="C19">
        <v>0.5</v>
      </c>
      <c r="D19">
        <v>0</v>
      </c>
      <c r="E19">
        <v>0</v>
      </c>
      <c r="F19">
        <v>0</v>
      </c>
      <c r="G19">
        <v>0</v>
      </c>
      <c r="H19" s="1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">
        <v>0</v>
      </c>
      <c r="O19" s="4">
        <v>2.5</v>
      </c>
      <c r="P19" s="4">
        <v>0</v>
      </c>
      <c r="Q19" s="1">
        <v>0</v>
      </c>
      <c r="R19" s="4">
        <v>0</v>
      </c>
      <c r="S19" s="1">
        <v>0</v>
      </c>
      <c r="T19">
        <f t="shared" si="0"/>
        <v>3</v>
      </c>
      <c r="U19" s="4">
        <v>0</v>
      </c>
      <c r="V19">
        <f t="shared" si="1"/>
        <v>3</v>
      </c>
    </row>
    <row r="20" spans="1:22">
      <c r="A20" s="11">
        <v>40690</v>
      </c>
      <c r="B20">
        <v>0.75</v>
      </c>
      <c r="C20">
        <v>1.75</v>
      </c>
      <c r="D20">
        <v>0</v>
      </c>
      <c r="E20">
        <v>0</v>
      </c>
      <c r="F20">
        <v>0</v>
      </c>
      <c r="G20">
        <v>0</v>
      </c>
      <c r="H20" s="1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">
        <v>0</v>
      </c>
      <c r="O20" s="4">
        <v>4.25</v>
      </c>
      <c r="P20" s="4">
        <v>0</v>
      </c>
      <c r="Q20" s="1">
        <v>0</v>
      </c>
      <c r="R20" s="4">
        <v>0</v>
      </c>
      <c r="S20" s="1">
        <v>0</v>
      </c>
      <c r="T20">
        <f t="shared" si="0"/>
        <v>6.75</v>
      </c>
      <c r="U20" s="4">
        <v>3</v>
      </c>
      <c r="V20">
        <f t="shared" si="1"/>
        <v>9.75</v>
      </c>
    </row>
    <row r="21" spans="1:22">
      <c r="A21" s="11">
        <v>40691</v>
      </c>
      <c r="B21">
        <v>0.75</v>
      </c>
      <c r="C21">
        <v>1.75</v>
      </c>
      <c r="D21">
        <v>0</v>
      </c>
      <c r="E21">
        <v>0</v>
      </c>
      <c r="F21">
        <v>0</v>
      </c>
      <c r="G21">
        <v>0</v>
      </c>
      <c r="H21" s="1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">
        <v>0</v>
      </c>
      <c r="O21" s="4">
        <v>4.25</v>
      </c>
      <c r="P21" s="4">
        <v>0</v>
      </c>
      <c r="Q21" s="1">
        <v>0</v>
      </c>
      <c r="R21" s="4">
        <v>0</v>
      </c>
      <c r="S21" s="1">
        <v>0</v>
      </c>
      <c r="T21">
        <f t="shared" si="0"/>
        <v>6.75</v>
      </c>
      <c r="U21" s="4">
        <v>3</v>
      </c>
      <c r="V21">
        <f t="shared" si="1"/>
        <v>9.75</v>
      </c>
    </row>
    <row r="22" spans="1:22">
      <c r="A22" s="11">
        <v>40692</v>
      </c>
      <c r="B22">
        <v>0.75</v>
      </c>
      <c r="C22">
        <v>1.75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4.25</v>
      </c>
      <c r="P22" s="4">
        <v>0</v>
      </c>
      <c r="Q22" s="1">
        <v>0</v>
      </c>
      <c r="R22" s="4">
        <v>0</v>
      </c>
      <c r="S22" s="1">
        <v>0</v>
      </c>
      <c r="T22">
        <f t="shared" si="0"/>
        <v>6.75</v>
      </c>
      <c r="U22" s="4">
        <v>3</v>
      </c>
      <c r="V22">
        <f t="shared" si="1"/>
        <v>9.75</v>
      </c>
    </row>
    <row r="23" spans="1:22">
      <c r="A23" s="11">
        <v>40693</v>
      </c>
      <c r="B23">
        <v>0.75</v>
      </c>
      <c r="C23">
        <v>1.75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4.25</v>
      </c>
      <c r="P23" s="4">
        <v>0</v>
      </c>
      <c r="Q23" s="1">
        <v>0</v>
      </c>
      <c r="R23" s="4">
        <v>0</v>
      </c>
      <c r="S23" s="1">
        <v>0</v>
      </c>
      <c r="T23">
        <f t="shared" si="0"/>
        <v>6.75</v>
      </c>
      <c r="U23" s="4">
        <v>3</v>
      </c>
      <c r="V23">
        <f t="shared" si="1"/>
        <v>9.75</v>
      </c>
    </row>
    <row r="24" spans="1:22">
      <c r="A24" s="11">
        <v>40694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>
        <f t="shared" si="0"/>
        <v>0</v>
      </c>
      <c r="U24" s="4">
        <v>0</v>
      </c>
      <c r="V24">
        <f t="shared" si="1"/>
        <v>0</v>
      </c>
    </row>
    <row r="25" spans="1:22">
      <c r="A25" s="11">
        <v>40695</v>
      </c>
      <c r="B25">
        <v>0.5</v>
      </c>
      <c r="C25">
        <v>0</v>
      </c>
      <c r="D25">
        <v>0</v>
      </c>
      <c r="E25">
        <v>0</v>
      </c>
      <c r="F25">
        <v>1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2</v>
      </c>
      <c r="P25" s="4">
        <v>0</v>
      </c>
      <c r="Q25" s="1">
        <v>0</v>
      </c>
      <c r="R25" s="4">
        <v>0</v>
      </c>
      <c r="S25" s="1">
        <v>0</v>
      </c>
      <c r="T25">
        <f t="shared" si="0"/>
        <v>3.5</v>
      </c>
      <c r="U25" s="4">
        <v>1.5</v>
      </c>
      <c r="V25">
        <f t="shared" si="1"/>
        <v>5</v>
      </c>
    </row>
    <row r="26" spans="1:22">
      <c r="A26" s="11">
        <v>40696</v>
      </c>
      <c r="B26">
        <v>0.5</v>
      </c>
      <c r="C26">
        <v>0</v>
      </c>
      <c r="D26">
        <v>0</v>
      </c>
      <c r="E26">
        <v>0</v>
      </c>
      <c r="F26">
        <v>1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2</v>
      </c>
      <c r="P26" s="4">
        <v>0</v>
      </c>
      <c r="Q26" s="1">
        <v>0</v>
      </c>
      <c r="R26" s="4">
        <v>0</v>
      </c>
      <c r="S26" s="1">
        <v>0</v>
      </c>
      <c r="T26">
        <f t="shared" si="0"/>
        <v>3.5</v>
      </c>
      <c r="U26" s="4">
        <v>1.5</v>
      </c>
      <c r="V26">
        <f t="shared" si="1"/>
        <v>5</v>
      </c>
    </row>
    <row r="27" spans="1:22">
      <c r="A27" s="11">
        <v>40697</v>
      </c>
      <c r="B27">
        <v>2.67</v>
      </c>
      <c r="C27">
        <v>5.33</v>
      </c>
      <c r="D27">
        <v>0</v>
      </c>
      <c r="E27">
        <v>0</v>
      </c>
      <c r="F27">
        <v>1.67</v>
      </c>
      <c r="G27">
        <v>0</v>
      </c>
      <c r="H27" s="1">
        <v>0</v>
      </c>
      <c r="I27" s="4">
        <v>0.33</v>
      </c>
      <c r="J27" s="4">
        <v>0</v>
      </c>
      <c r="K27" s="4">
        <v>0</v>
      </c>
      <c r="L27" s="4">
        <v>1</v>
      </c>
      <c r="M27" s="4">
        <v>0</v>
      </c>
      <c r="N27" s="1">
        <v>0</v>
      </c>
      <c r="O27" s="4">
        <v>11</v>
      </c>
      <c r="P27" s="4">
        <v>0</v>
      </c>
      <c r="Q27" s="1">
        <v>0</v>
      </c>
      <c r="R27" s="4">
        <v>0</v>
      </c>
      <c r="S27" s="1">
        <v>0</v>
      </c>
      <c r="T27">
        <f t="shared" si="0"/>
        <v>22</v>
      </c>
      <c r="U27" s="4">
        <v>7</v>
      </c>
      <c r="V27">
        <f t="shared" si="1"/>
        <v>29</v>
      </c>
    </row>
    <row r="28" spans="1:22">
      <c r="A28" s="11">
        <v>40698</v>
      </c>
      <c r="B28">
        <v>2.67</v>
      </c>
      <c r="C28">
        <v>5.33</v>
      </c>
      <c r="D28">
        <v>0</v>
      </c>
      <c r="E28">
        <v>0</v>
      </c>
      <c r="F28">
        <v>1.67</v>
      </c>
      <c r="G28">
        <v>0</v>
      </c>
      <c r="H28" s="1">
        <v>0</v>
      </c>
      <c r="I28" s="4">
        <v>0.33</v>
      </c>
      <c r="J28" s="4">
        <v>0</v>
      </c>
      <c r="K28" s="4">
        <v>0</v>
      </c>
      <c r="L28" s="4">
        <v>1</v>
      </c>
      <c r="M28" s="4">
        <v>0</v>
      </c>
      <c r="N28" s="1">
        <v>0</v>
      </c>
      <c r="O28" s="4">
        <v>11</v>
      </c>
      <c r="P28" s="4">
        <v>0</v>
      </c>
      <c r="Q28" s="1">
        <v>0</v>
      </c>
      <c r="R28" s="4">
        <v>0</v>
      </c>
      <c r="S28" s="1">
        <v>0</v>
      </c>
      <c r="T28">
        <f t="shared" si="0"/>
        <v>22</v>
      </c>
      <c r="U28" s="4">
        <v>7</v>
      </c>
      <c r="V28">
        <f t="shared" si="1"/>
        <v>29</v>
      </c>
    </row>
    <row r="29" spans="1:22">
      <c r="A29" s="11">
        <v>40699</v>
      </c>
      <c r="B29">
        <v>2.67</v>
      </c>
      <c r="C29">
        <v>5.33</v>
      </c>
      <c r="D29">
        <v>0</v>
      </c>
      <c r="E29">
        <v>0</v>
      </c>
      <c r="F29">
        <v>1.67</v>
      </c>
      <c r="G29">
        <v>0</v>
      </c>
      <c r="H29" s="1">
        <v>0</v>
      </c>
      <c r="I29" s="4">
        <v>0.33</v>
      </c>
      <c r="J29" s="4">
        <v>0</v>
      </c>
      <c r="K29" s="4">
        <v>0</v>
      </c>
      <c r="L29" s="4">
        <v>1</v>
      </c>
      <c r="M29" s="4">
        <v>0</v>
      </c>
      <c r="N29" s="1">
        <v>0</v>
      </c>
      <c r="O29" s="4">
        <v>11</v>
      </c>
      <c r="P29" s="4">
        <v>0</v>
      </c>
      <c r="Q29" s="1">
        <v>0</v>
      </c>
      <c r="R29" s="4">
        <v>0</v>
      </c>
      <c r="S29" s="1">
        <v>0</v>
      </c>
      <c r="T29">
        <f t="shared" si="0"/>
        <v>22</v>
      </c>
      <c r="U29" s="4">
        <v>7</v>
      </c>
      <c r="V29">
        <f t="shared" si="1"/>
        <v>29</v>
      </c>
    </row>
    <row r="30" spans="1:22">
      <c r="A30" s="11">
        <v>40700</v>
      </c>
      <c r="B30">
        <v>16.5</v>
      </c>
      <c r="C30">
        <v>8.5</v>
      </c>
      <c r="D30">
        <v>0</v>
      </c>
      <c r="E30">
        <v>0</v>
      </c>
      <c r="F30">
        <v>7.5</v>
      </c>
      <c r="G30">
        <v>0</v>
      </c>
      <c r="H30" s="12">
        <v>0</v>
      </c>
      <c r="I30" s="4">
        <v>0</v>
      </c>
      <c r="J30" s="4">
        <v>0</v>
      </c>
      <c r="K30" s="4">
        <v>0</v>
      </c>
      <c r="L30" s="4">
        <v>4</v>
      </c>
      <c r="M30" s="4">
        <v>0</v>
      </c>
      <c r="N30" s="12">
        <v>0</v>
      </c>
      <c r="O30" s="4">
        <v>7</v>
      </c>
      <c r="P30" s="4">
        <v>0</v>
      </c>
      <c r="Q30" s="12">
        <v>0</v>
      </c>
      <c r="R30" s="4">
        <v>0</v>
      </c>
      <c r="S30" s="12">
        <v>0</v>
      </c>
      <c r="T30">
        <f t="shared" si="0"/>
        <v>43.5</v>
      </c>
      <c r="U30" s="4">
        <v>14</v>
      </c>
      <c r="V30">
        <f t="shared" si="1"/>
        <v>57.5</v>
      </c>
    </row>
    <row r="31" spans="1:22">
      <c r="A31" s="11">
        <v>40701</v>
      </c>
      <c r="B31">
        <v>16.5</v>
      </c>
      <c r="C31">
        <v>8.5</v>
      </c>
      <c r="D31">
        <v>0</v>
      </c>
      <c r="E31">
        <v>0</v>
      </c>
      <c r="F31">
        <v>7.5</v>
      </c>
      <c r="G31">
        <v>0</v>
      </c>
      <c r="H31" s="12">
        <v>0</v>
      </c>
      <c r="I31" s="4">
        <v>0</v>
      </c>
      <c r="J31" s="4">
        <v>0</v>
      </c>
      <c r="K31" s="4">
        <v>0</v>
      </c>
      <c r="L31" s="4">
        <v>4</v>
      </c>
      <c r="M31" s="4">
        <v>0</v>
      </c>
      <c r="N31" s="12">
        <v>0</v>
      </c>
      <c r="O31" s="4">
        <v>7</v>
      </c>
      <c r="P31" s="4">
        <v>0</v>
      </c>
      <c r="Q31" s="12">
        <v>0</v>
      </c>
      <c r="R31" s="4">
        <v>0</v>
      </c>
      <c r="S31" s="12">
        <v>0</v>
      </c>
      <c r="T31">
        <f t="shared" si="0"/>
        <v>43.5</v>
      </c>
      <c r="U31" s="4">
        <v>14</v>
      </c>
      <c r="V31">
        <f t="shared" si="1"/>
        <v>57.5</v>
      </c>
    </row>
    <row r="32" spans="1:22">
      <c r="A32" s="11">
        <v>40702</v>
      </c>
      <c r="B32">
        <v>8.5</v>
      </c>
      <c r="C32">
        <v>0.5</v>
      </c>
      <c r="D32">
        <v>0</v>
      </c>
      <c r="E32">
        <v>0</v>
      </c>
      <c r="F32">
        <v>3.5</v>
      </c>
      <c r="G32">
        <v>0</v>
      </c>
      <c r="H32" s="12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2">
        <v>0</v>
      </c>
      <c r="O32" s="4">
        <v>1</v>
      </c>
      <c r="P32" s="4">
        <v>0</v>
      </c>
      <c r="Q32" s="12">
        <v>0</v>
      </c>
      <c r="R32" s="4">
        <v>0</v>
      </c>
      <c r="S32" s="12">
        <v>0</v>
      </c>
      <c r="T32">
        <f t="shared" si="0"/>
        <v>13.5</v>
      </c>
      <c r="U32" s="4">
        <v>10</v>
      </c>
      <c r="V32">
        <f t="shared" si="1"/>
        <v>23.5</v>
      </c>
    </row>
    <row r="33" spans="1:22">
      <c r="A33" s="11">
        <v>40703</v>
      </c>
      <c r="B33">
        <v>8.5</v>
      </c>
      <c r="C33">
        <v>0.5</v>
      </c>
      <c r="D33">
        <v>0</v>
      </c>
      <c r="E33">
        <v>0</v>
      </c>
      <c r="F33">
        <v>3.5</v>
      </c>
      <c r="G33">
        <v>0</v>
      </c>
      <c r="H33" s="12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2">
        <v>0</v>
      </c>
      <c r="O33" s="4">
        <v>1</v>
      </c>
      <c r="P33" s="4">
        <v>0</v>
      </c>
      <c r="Q33" s="12">
        <v>0</v>
      </c>
      <c r="R33" s="4">
        <v>0</v>
      </c>
      <c r="S33" s="12">
        <v>0</v>
      </c>
      <c r="T33">
        <f t="shared" si="0"/>
        <v>13.5</v>
      </c>
      <c r="U33" s="4">
        <v>10</v>
      </c>
      <c r="V33">
        <f t="shared" si="1"/>
        <v>23.5</v>
      </c>
    </row>
    <row r="34" spans="1:22">
      <c r="A34" s="11">
        <v>40704</v>
      </c>
      <c r="B34">
        <v>8.67</v>
      </c>
      <c r="C34">
        <v>0.33</v>
      </c>
      <c r="D34">
        <v>0</v>
      </c>
      <c r="E34">
        <v>0</v>
      </c>
      <c r="F34">
        <v>1.67</v>
      </c>
      <c r="G34">
        <v>0</v>
      </c>
      <c r="H34" s="12">
        <v>0</v>
      </c>
      <c r="I34" s="4">
        <v>0</v>
      </c>
      <c r="J34" s="4">
        <v>0</v>
      </c>
      <c r="K34" s="4">
        <v>0</v>
      </c>
      <c r="L34" s="4">
        <v>0.67</v>
      </c>
      <c r="M34" s="4">
        <v>0</v>
      </c>
      <c r="N34" s="12">
        <v>0</v>
      </c>
      <c r="O34" s="4">
        <v>2.33</v>
      </c>
      <c r="P34" s="4">
        <v>0</v>
      </c>
      <c r="Q34" s="12">
        <v>0</v>
      </c>
      <c r="R34" s="4">
        <v>0</v>
      </c>
      <c r="S34" s="12">
        <v>0</v>
      </c>
      <c r="T34">
        <f t="shared" si="0"/>
        <v>13.67</v>
      </c>
      <c r="U34" s="4">
        <v>22.67</v>
      </c>
      <c r="V34">
        <f t="shared" si="1"/>
        <v>36.340000000000003</v>
      </c>
    </row>
    <row r="35" spans="1:22">
      <c r="A35" s="11">
        <v>40705</v>
      </c>
      <c r="B35">
        <v>8.67</v>
      </c>
      <c r="C35">
        <v>0.33</v>
      </c>
      <c r="D35">
        <v>0</v>
      </c>
      <c r="E35">
        <v>0</v>
      </c>
      <c r="F35">
        <v>1.67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0.67</v>
      </c>
      <c r="M35" s="4">
        <v>0</v>
      </c>
      <c r="N35" s="12">
        <v>0</v>
      </c>
      <c r="O35" s="4">
        <v>2.33</v>
      </c>
      <c r="P35" s="4">
        <v>0</v>
      </c>
      <c r="Q35" s="12">
        <v>0</v>
      </c>
      <c r="R35" s="4">
        <v>0</v>
      </c>
      <c r="S35" s="12">
        <v>0</v>
      </c>
      <c r="T35">
        <f t="shared" si="0"/>
        <v>13.67</v>
      </c>
      <c r="U35" s="4">
        <v>22.67</v>
      </c>
      <c r="V35">
        <f t="shared" si="1"/>
        <v>36.340000000000003</v>
      </c>
    </row>
    <row r="36" spans="1:22">
      <c r="A36" s="11">
        <v>40706</v>
      </c>
      <c r="B36">
        <v>8.67</v>
      </c>
      <c r="C36">
        <v>0.33</v>
      </c>
      <c r="D36">
        <v>0</v>
      </c>
      <c r="E36">
        <v>0</v>
      </c>
      <c r="F36">
        <v>1.67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0.67</v>
      </c>
      <c r="M36" s="4">
        <v>0</v>
      </c>
      <c r="N36" s="12">
        <v>0</v>
      </c>
      <c r="O36" s="4">
        <v>2.33</v>
      </c>
      <c r="P36" s="4">
        <v>0</v>
      </c>
      <c r="Q36" s="12">
        <v>0</v>
      </c>
      <c r="R36" s="4">
        <v>0</v>
      </c>
      <c r="S36" s="12">
        <v>0</v>
      </c>
      <c r="T36">
        <f t="shared" si="0"/>
        <v>13.67</v>
      </c>
      <c r="U36" s="4">
        <v>22.67</v>
      </c>
      <c r="V36">
        <f t="shared" si="1"/>
        <v>36.340000000000003</v>
      </c>
    </row>
    <row r="37" spans="1:22">
      <c r="A37" s="11">
        <v>40707</v>
      </c>
      <c r="B37">
        <v>38.5</v>
      </c>
      <c r="C37">
        <v>1</v>
      </c>
      <c r="D37">
        <v>0</v>
      </c>
      <c r="E37">
        <v>0</v>
      </c>
      <c r="F37">
        <v>0.5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0.5</v>
      </c>
      <c r="M37" s="4">
        <v>0</v>
      </c>
      <c r="N37" s="12">
        <v>0</v>
      </c>
      <c r="O37" s="4">
        <v>1.5</v>
      </c>
      <c r="P37" s="4">
        <v>0</v>
      </c>
      <c r="Q37" s="12">
        <v>0</v>
      </c>
      <c r="R37" s="4">
        <v>0</v>
      </c>
      <c r="S37" s="12">
        <v>0</v>
      </c>
      <c r="T37">
        <f t="shared" si="0"/>
        <v>42</v>
      </c>
      <c r="U37" s="4">
        <v>11</v>
      </c>
      <c r="V37">
        <f t="shared" si="1"/>
        <v>53</v>
      </c>
    </row>
    <row r="38" spans="1:22">
      <c r="A38" s="11">
        <v>40708</v>
      </c>
      <c r="B38">
        <v>38.5</v>
      </c>
      <c r="C38">
        <v>1</v>
      </c>
      <c r="D38">
        <v>0</v>
      </c>
      <c r="E38">
        <v>0</v>
      </c>
      <c r="F38">
        <v>0.5</v>
      </c>
      <c r="G38">
        <v>0</v>
      </c>
      <c r="H38" s="12">
        <v>0</v>
      </c>
      <c r="I38" s="4">
        <v>0</v>
      </c>
      <c r="J38" s="4">
        <v>0</v>
      </c>
      <c r="K38" s="4">
        <v>0</v>
      </c>
      <c r="L38" s="4">
        <v>0.5</v>
      </c>
      <c r="M38" s="4">
        <v>0</v>
      </c>
      <c r="N38" s="12">
        <v>0</v>
      </c>
      <c r="O38" s="4">
        <v>1.5</v>
      </c>
      <c r="P38" s="4">
        <v>0</v>
      </c>
      <c r="Q38" s="12">
        <v>0</v>
      </c>
      <c r="R38" s="4">
        <v>0</v>
      </c>
      <c r="S38" s="12">
        <v>0</v>
      </c>
      <c r="T38">
        <f t="shared" si="0"/>
        <v>42</v>
      </c>
      <c r="U38" s="4">
        <v>11</v>
      </c>
      <c r="V38">
        <f t="shared" si="1"/>
        <v>53</v>
      </c>
    </row>
    <row r="39" spans="1:22">
      <c r="A39" s="11">
        <v>40709</v>
      </c>
      <c r="B39">
        <v>14</v>
      </c>
      <c r="C39">
        <v>0.5</v>
      </c>
      <c r="D39">
        <v>0</v>
      </c>
      <c r="E39">
        <v>0</v>
      </c>
      <c r="F39">
        <v>0</v>
      </c>
      <c r="G39">
        <v>0</v>
      </c>
      <c r="H39" s="12">
        <v>0</v>
      </c>
      <c r="I39" s="4">
        <v>1</v>
      </c>
      <c r="J39" s="4">
        <v>0</v>
      </c>
      <c r="K39" s="4">
        <v>0</v>
      </c>
      <c r="L39" s="4">
        <v>1</v>
      </c>
      <c r="M39" s="4">
        <v>0</v>
      </c>
      <c r="N39" s="12">
        <v>0</v>
      </c>
      <c r="O39" s="4">
        <v>0</v>
      </c>
      <c r="P39" s="4">
        <v>0</v>
      </c>
      <c r="Q39" s="12">
        <v>0</v>
      </c>
      <c r="R39" s="4">
        <v>0</v>
      </c>
      <c r="S39" s="12">
        <v>0</v>
      </c>
      <c r="T39">
        <f t="shared" si="0"/>
        <v>16.5</v>
      </c>
      <c r="U39" s="4">
        <v>4.5</v>
      </c>
      <c r="V39">
        <f t="shared" si="1"/>
        <v>21</v>
      </c>
    </row>
    <row r="40" spans="1:22">
      <c r="A40" s="11">
        <v>40710</v>
      </c>
      <c r="B40">
        <v>14</v>
      </c>
      <c r="C40">
        <v>0.5</v>
      </c>
      <c r="D40">
        <v>0</v>
      </c>
      <c r="E40">
        <v>0</v>
      </c>
      <c r="F40">
        <v>0</v>
      </c>
      <c r="G40">
        <v>0</v>
      </c>
      <c r="H40" s="12">
        <v>0</v>
      </c>
      <c r="I40" s="4">
        <v>1</v>
      </c>
      <c r="J40" s="4">
        <v>0</v>
      </c>
      <c r="K40" s="4">
        <v>0</v>
      </c>
      <c r="L40" s="4">
        <v>1</v>
      </c>
      <c r="M40" s="4">
        <v>0</v>
      </c>
      <c r="N40" s="12">
        <v>0</v>
      </c>
      <c r="O40" s="4">
        <v>0</v>
      </c>
      <c r="P40" s="4">
        <v>0</v>
      </c>
      <c r="Q40" s="12">
        <v>0</v>
      </c>
      <c r="R40" s="4">
        <v>0</v>
      </c>
      <c r="S40" s="12">
        <v>0</v>
      </c>
      <c r="T40">
        <f t="shared" si="0"/>
        <v>16.5</v>
      </c>
      <c r="U40" s="4">
        <v>4.5</v>
      </c>
      <c r="V40">
        <f t="shared" si="1"/>
        <v>21</v>
      </c>
    </row>
    <row r="41" spans="1:22">
      <c r="A41" s="11">
        <v>40711</v>
      </c>
      <c r="B41">
        <v>13.33</v>
      </c>
      <c r="C41">
        <v>1</v>
      </c>
      <c r="D41">
        <v>0</v>
      </c>
      <c r="E41">
        <v>0</v>
      </c>
      <c r="F41">
        <v>0.33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2</v>
      </c>
      <c r="M41" s="4">
        <v>0</v>
      </c>
      <c r="N41" s="12">
        <v>0</v>
      </c>
      <c r="O41" s="4">
        <v>0.67</v>
      </c>
      <c r="P41" s="4">
        <v>0</v>
      </c>
      <c r="Q41" s="12">
        <v>0</v>
      </c>
      <c r="R41" s="4">
        <v>0</v>
      </c>
      <c r="S41" s="12">
        <v>0</v>
      </c>
      <c r="T41">
        <f t="shared" si="0"/>
        <v>17.330000000000002</v>
      </c>
      <c r="U41" s="4">
        <v>6.33</v>
      </c>
      <c r="V41">
        <f t="shared" si="1"/>
        <v>23.660000000000004</v>
      </c>
    </row>
    <row r="42" spans="1:22">
      <c r="A42" s="11">
        <v>40712</v>
      </c>
      <c r="B42">
        <v>13.33</v>
      </c>
      <c r="C42">
        <v>1</v>
      </c>
      <c r="D42">
        <v>0</v>
      </c>
      <c r="E42">
        <v>0</v>
      </c>
      <c r="F42">
        <v>0.33</v>
      </c>
      <c r="G42">
        <v>0</v>
      </c>
      <c r="H42" s="12">
        <v>0</v>
      </c>
      <c r="I42" s="4">
        <v>0</v>
      </c>
      <c r="J42" s="4">
        <v>0</v>
      </c>
      <c r="K42" s="4">
        <v>0</v>
      </c>
      <c r="L42" s="4">
        <v>2</v>
      </c>
      <c r="M42" s="4">
        <v>0</v>
      </c>
      <c r="N42" s="12">
        <v>0</v>
      </c>
      <c r="O42" s="4">
        <v>0.67</v>
      </c>
      <c r="P42" s="4">
        <v>0</v>
      </c>
      <c r="Q42" s="12">
        <v>0</v>
      </c>
      <c r="R42" s="4">
        <v>0</v>
      </c>
      <c r="S42" s="12">
        <v>0</v>
      </c>
      <c r="T42">
        <f t="shared" si="0"/>
        <v>17.330000000000002</v>
      </c>
      <c r="U42" s="4">
        <v>6.33</v>
      </c>
      <c r="V42">
        <f t="shared" si="1"/>
        <v>23.660000000000004</v>
      </c>
    </row>
    <row r="43" spans="1:22">
      <c r="A43" s="11">
        <v>40713</v>
      </c>
      <c r="B43">
        <v>13.33</v>
      </c>
      <c r="C43">
        <v>1</v>
      </c>
      <c r="D43">
        <v>0</v>
      </c>
      <c r="E43">
        <v>0</v>
      </c>
      <c r="F43">
        <v>0.33</v>
      </c>
      <c r="G43">
        <v>0</v>
      </c>
      <c r="H43" s="12">
        <v>0</v>
      </c>
      <c r="I43" s="4">
        <v>0</v>
      </c>
      <c r="J43" s="4">
        <v>0</v>
      </c>
      <c r="K43" s="4">
        <v>0</v>
      </c>
      <c r="L43" s="4">
        <v>2</v>
      </c>
      <c r="M43" s="4">
        <v>0</v>
      </c>
      <c r="N43" s="12">
        <v>0</v>
      </c>
      <c r="O43" s="4">
        <v>0.67</v>
      </c>
      <c r="P43" s="4">
        <v>0</v>
      </c>
      <c r="Q43" s="12">
        <v>0</v>
      </c>
      <c r="R43" s="4">
        <v>0</v>
      </c>
      <c r="S43" s="12">
        <v>0</v>
      </c>
      <c r="T43">
        <f t="shared" si="0"/>
        <v>17.330000000000002</v>
      </c>
      <c r="U43" s="4">
        <v>6.33</v>
      </c>
      <c r="V43">
        <f t="shared" si="1"/>
        <v>23.660000000000004</v>
      </c>
    </row>
    <row r="44" spans="1:22">
      <c r="A44" s="11">
        <v>40714</v>
      </c>
      <c r="B44">
        <v>14</v>
      </c>
      <c r="C44">
        <v>1</v>
      </c>
      <c r="D44">
        <v>0</v>
      </c>
      <c r="E44">
        <v>0</v>
      </c>
      <c r="F44">
        <v>0</v>
      </c>
      <c r="G44">
        <v>0</v>
      </c>
      <c r="H44" s="12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12">
        <v>0</v>
      </c>
      <c r="O44" s="4">
        <v>1</v>
      </c>
      <c r="P44" s="4">
        <v>0</v>
      </c>
      <c r="Q44" s="12">
        <v>0</v>
      </c>
      <c r="R44" s="4">
        <v>0.5</v>
      </c>
      <c r="S44" s="12">
        <v>0</v>
      </c>
      <c r="T44">
        <f t="shared" si="0"/>
        <v>17.5</v>
      </c>
      <c r="U44" s="4">
        <v>3</v>
      </c>
      <c r="V44">
        <f t="shared" si="1"/>
        <v>20.5</v>
      </c>
    </row>
    <row r="45" spans="1:22">
      <c r="A45" s="11">
        <v>40715</v>
      </c>
      <c r="B45">
        <v>14</v>
      </c>
      <c r="C45">
        <v>1</v>
      </c>
      <c r="D45">
        <v>0</v>
      </c>
      <c r="E45">
        <v>0</v>
      </c>
      <c r="F45">
        <v>0</v>
      </c>
      <c r="G45">
        <v>0</v>
      </c>
      <c r="H45" s="12">
        <v>0</v>
      </c>
      <c r="I45" s="4">
        <v>0</v>
      </c>
      <c r="J45" s="4">
        <v>0</v>
      </c>
      <c r="K45" s="4">
        <v>0</v>
      </c>
      <c r="L45" s="4">
        <v>1</v>
      </c>
      <c r="M45" s="4">
        <v>0</v>
      </c>
      <c r="N45" s="12">
        <v>0</v>
      </c>
      <c r="O45" s="4">
        <v>1</v>
      </c>
      <c r="P45" s="4">
        <v>0</v>
      </c>
      <c r="Q45" s="12">
        <v>0</v>
      </c>
      <c r="R45" s="4">
        <v>0.5</v>
      </c>
      <c r="S45" s="12">
        <v>0</v>
      </c>
      <c r="T45">
        <f t="shared" si="0"/>
        <v>17.5</v>
      </c>
      <c r="U45" s="4">
        <v>3</v>
      </c>
      <c r="V45">
        <f t="shared" si="1"/>
        <v>20.5</v>
      </c>
    </row>
    <row r="46" spans="1:22">
      <c r="A46" s="11">
        <v>40716</v>
      </c>
      <c r="B46">
        <v>16.5</v>
      </c>
      <c r="C46">
        <v>0</v>
      </c>
      <c r="D46">
        <v>0</v>
      </c>
      <c r="E46">
        <v>0</v>
      </c>
      <c r="F46">
        <v>0.5</v>
      </c>
      <c r="G46">
        <v>0</v>
      </c>
      <c r="H46" s="12">
        <v>0</v>
      </c>
      <c r="I46" s="4">
        <v>0</v>
      </c>
      <c r="J46" s="4">
        <v>1</v>
      </c>
      <c r="K46" s="4">
        <v>0</v>
      </c>
      <c r="L46" s="4">
        <v>1.5</v>
      </c>
      <c r="M46" s="4">
        <v>0</v>
      </c>
      <c r="N46" s="12">
        <v>0</v>
      </c>
      <c r="O46" s="4">
        <v>0</v>
      </c>
      <c r="P46" s="4">
        <v>0</v>
      </c>
      <c r="Q46" s="12">
        <v>0</v>
      </c>
      <c r="R46" s="4">
        <v>0</v>
      </c>
      <c r="S46" s="12">
        <v>0</v>
      </c>
      <c r="T46">
        <f t="shared" si="0"/>
        <v>19.5</v>
      </c>
      <c r="U46" s="4">
        <v>4.5</v>
      </c>
      <c r="V46">
        <f t="shared" si="1"/>
        <v>24</v>
      </c>
    </row>
    <row r="47" spans="1:22">
      <c r="A47" s="11">
        <v>40717</v>
      </c>
      <c r="B47">
        <v>16.5</v>
      </c>
      <c r="C47">
        <v>0</v>
      </c>
      <c r="D47">
        <v>0</v>
      </c>
      <c r="E47">
        <v>0</v>
      </c>
      <c r="F47">
        <v>0.5</v>
      </c>
      <c r="G47">
        <v>0</v>
      </c>
      <c r="H47" s="12">
        <v>0</v>
      </c>
      <c r="I47" s="4">
        <v>0</v>
      </c>
      <c r="J47" s="4">
        <v>1</v>
      </c>
      <c r="K47" s="4">
        <v>0</v>
      </c>
      <c r="L47" s="4">
        <v>1.5</v>
      </c>
      <c r="M47" s="4">
        <v>0</v>
      </c>
      <c r="N47" s="12">
        <v>0</v>
      </c>
      <c r="O47" s="4">
        <v>0</v>
      </c>
      <c r="P47" s="4">
        <v>0</v>
      </c>
      <c r="Q47" s="12">
        <v>0</v>
      </c>
      <c r="R47" s="4">
        <v>0</v>
      </c>
      <c r="S47" s="12">
        <v>0</v>
      </c>
      <c r="T47">
        <f t="shared" si="0"/>
        <v>19.5</v>
      </c>
      <c r="U47" s="4">
        <v>4.5</v>
      </c>
      <c r="V47">
        <f t="shared" si="1"/>
        <v>24</v>
      </c>
    </row>
    <row r="48" spans="1:22">
      <c r="A48" s="11">
        <v>40718</v>
      </c>
      <c r="B48">
        <v>24.33</v>
      </c>
      <c r="C48">
        <v>0.67</v>
      </c>
      <c r="D48">
        <v>0</v>
      </c>
      <c r="E48">
        <v>0</v>
      </c>
      <c r="F48">
        <v>0</v>
      </c>
      <c r="G48">
        <v>0</v>
      </c>
      <c r="H48" s="12">
        <v>0.33</v>
      </c>
      <c r="I48" s="4">
        <v>0.67</v>
      </c>
      <c r="J48" s="4">
        <v>0</v>
      </c>
      <c r="K48" s="4">
        <v>0</v>
      </c>
      <c r="L48" s="4">
        <v>1.67</v>
      </c>
      <c r="M48" s="4">
        <v>0</v>
      </c>
      <c r="N48" s="12">
        <v>0</v>
      </c>
      <c r="O48" s="4">
        <v>1.33</v>
      </c>
      <c r="P48" s="4">
        <v>0</v>
      </c>
      <c r="Q48" s="12">
        <v>0</v>
      </c>
      <c r="R48" s="4">
        <v>0</v>
      </c>
      <c r="S48" s="12">
        <v>0</v>
      </c>
      <c r="T48">
        <f t="shared" si="0"/>
        <v>29</v>
      </c>
      <c r="U48" s="4">
        <v>15</v>
      </c>
      <c r="V48">
        <f t="shared" si="1"/>
        <v>44</v>
      </c>
    </row>
    <row r="49" spans="1:22">
      <c r="A49" s="11">
        <v>40719</v>
      </c>
      <c r="B49">
        <v>24.33</v>
      </c>
      <c r="C49">
        <v>0.67</v>
      </c>
      <c r="D49">
        <v>0</v>
      </c>
      <c r="E49">
        <v>0</v>
      </c>
      <c r="F49">
        <v>0</v>
      </c>
      <c r="G49">
        <v>0</v>
      </c>
      <c r="H49" s="12">
        <v>0.33</v>
      </c>
      <c r="I49" s="4">
        <v>0.67</v>
      </c>
      <c r="J49" s="4">
        <v>0</v>
      </c>
      <c r="K49" s="4">
        <v>0</v>
      </c>
      <c r="L49" s="4">
        <v>1.67</v>
      </c>
      <c r="M49" s="4">
        <v>0</v>
      </c>
      <c r="N49" s="12">
        <v>0</v>
      </c>
      <c r="O49" s="4">
        <v>1.33</v>
      </c>
      <c r="P49" s="4">
        <v>0</v>
      </c>
      <c r="Q49" s="12">
        <v>0</v>
      </c>
      <c r="R49" s="4">
        <v>0</v>
      </c>
      <c r="S49" s="12">
        <v>0</v>
      </c>
      <c r="T49">
        <f t="shared" si="0"/>
        <v>29</v>
      </c>
      <c r="U49" s="4">
        <v>15</v>
      </c>
      <c r="V49">
        <f t="shared" si="1"/>
        <v>44</v>
      </c>
    </row>
    <row r="50" spans="1:22">
      <c r="A50" s="11">
        <v>40720</v>
      </c>
      <c r="B50">
        <v>24.33</v>
      </c>
      <c r="C50">
        <v>0.67</v>
      </c>
      <c r="D50">
        <v>0</v>
      </c>
      <c r="E50">
        <v>0</v>
      </c>
      <c r="F50">
        <v>0</v>
      </c>
      <c r="G50">
        <v>0</v>
      </c>
      <c r="H50" s="12">
        <v>0.33</v>
      </c>
      <c r="I50" s="4">
        <v>0.67</v>
      </c>
      <c r="J50" s="4">
        <v>0</v>
      </c>
      <c r="K50" s="4">
        <v>0</v>
      </c>
      <c r="L50" s="4">
        <v>1.67</v>
      </c>
      <c r="M50" s="4">
        <v>0</v>
      </c>
      <c r="N50" s="12">
        <v>0</v>
      </c>
      <c r="O50" s="4">
        <v>1.33</v>
      </c>
      <c r="P50" s="4">
        <v>0</v>
      </c>
      <c r="Q50" s="12">
        <v>0</v>
      </c>
      <c r="R50" s="4">
        <v>0</v>
      </c>
      <c r="S50" s="12">
        <v>0</v>
      </c>
      <c r="T50">
        <f t="shared" si="0"/>
        <v>29</v>
      </c>
      <c r="U50" s="4">
        <v>15</v>
      </c>
      <c r="V50">
        <f t="shared" si="1"/>
        <v>44</v>
      </c>
    </row>
    <row r="51" spans="1:22">
      <c r="A51" s="11">
        <v>40721</v>
      </c>
      <c r="B51">
        <v>6.5</v>
      </c>
      <c r="C51">
        <v>0</v>
      </c>
      <c r="D51">
        <v>0</v>
      </c>
      <c r="E51">
        <v>0</v>
      </c>
      <c r="F51">
        <v>0</v>
      </c>
      <c r="G51">
        <v>0</v>
      </c>
      <c r="H51" s="12">
        <v>0</v>
      </c>
      <c r="I51" s="4">
        <v>0</v>
      </c>
      <c r="J51" s="4">
        <v>0</v>
      </c>
      <c r="K51" s="4">
        <v>0</v>
      </c>
      <c r="L51" s="4">
        <v>1</v>
      </c>
      <c r="M51" s="4">
        <v>0</v>
      </c>
      <c r="N51" s="12">
        <v>0</v>
      </c>
      <c r="O51" s="4">
        <v>0.5</v>
      </c>
      <c r="P51" s="4">
        <v>0</v>
      </c>
      <c r="Q51" s="12">
        <v>0</v>
      </c>
      <c r="R51" s="4">
        <v>0</v>
      </c>
      <c r="S51" s="12">
        <v>0</v>
      </c>
      <c r="T51">
        <f t="shared" si="0"/>
        <v>8</v>
      </c>
      <c r="U51" s="4">
        <v>24</v>
      </c>
      <c r="V51">
        <f t="shared" si="1"/>
        <v>32</v>
      </c>
    </row>
    <row r="52" spans="1:22">
      <c r="A52" s="11">
        <v>40722</v>
      </c>
      <c r="B52">
        <v>6.5</v>
      </c>
      <c r="C52">
        <v>0</v>
      </c>
      <c r="D52">
        <v>0</v>
      </c>
      <c r="E52">
        <v>0</v>
      </c>
      <c r="F52">
        <v>0</v>
      </c>
      <c r="G52">
        <v>0</v>
      </c>
      <c r="H52" s="12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12">
        <v>0</v>
      </c>
      <c r="O52" s="4">
        <v>0.5</v>
      </c>
      <c r="P52" s="4">
        <v>0</v>
      </c>
      <c r="Q52" s="12">
        <v>0</v>
      </c>
      <c r="R52" s="4">
        <v>0</v>
      </c>
      <c r="S52" s="12">
        <v>0</v>
      </c>
      <c r="T52">
        <f t="shared" si="0"/>
        <v>8</v>
      </c>
      <c r="U52" s="4">
        <v>24</v>
      </c>
      <c r="V52">
        <f t="shared" si="1"/>
        <v>32</v>
      </c>
    </row>
    <row r="53" spans="1:22">
      <c r="A53" s="11">
        <v>40723</v>
      </c>
      <c r="B53">
        <v>350.5</v>
      </c>
      <c r="C53">
        <v>8</v>
      </c>
      <c r="D53">
        <v>0</v>
      </c>
      <c r="E53">
        <v>0</v>
      </c>
      <c r="F53">
        <v>0</v>
      </c>
      <c r="G53">
        <v>0</v>
      </c>
      <c r="H53" s="12">
        <v>0</v>
      </c>
      <c r="I53" s="4">
        <v>0</v>
      </c>
      <c r="J53" s="4">
        <v>0</v>
      </c>
      <c r="K53" s="4">
        <v>0</v>
      </c>
      <c r="L53" s="4">
        <v>0</v>
      </c>
      <c r="M53" s="4">
        <v>4.5</v>
      </c>
      <c r="N53" s="12">
        <v>0</v>
      </c>
      <c r="O53" s="4">
        <v>7</v>
      </c>
      <c r="P53" s="4">
        <v>0</v>
      </c>
      <c r="Q53" s="12">
        <v>0</v>
      </c>
      <c r="R53" s="4">
        <v>0</v>
      </c>
      <c r="S53" s="12">
        <v>0</v>
      </c>
      <c r="T53">
        <f t="shared" si="0"/>
        <v>370</v>
      </c>
      <c r="U53" s="4">
        <v>175</v>
      </c>
      <c r="V53">
        <f t="shared" si="1"/>
        <v>545</v>
      </c>
    </row>
    <row r="54" spans="1:22">
      <c r="A54" s="11">
        <v>40724</v>
      </c>
      <c r="B54">
        <v>350.5</v>
      </c>
      <c r="C54">
        <v>8</v>
      </c>
      <c r="D54">
        <v>0</v>
      </c>
      <c r="E54">
        <v>0</v>
      </c>
      <c r="F54">
        <v>0</v>
      </c>
      <c r="G54">
        <v>0</v>
      </c>
      <c r="H54" s="12">
        <v>0</v>
      </c>
      <c r="I54" s="4">
        <v>0</v>
      </c>
      <c r="J54" s="4">
        <v>0</v>
      </c>
      <c r="K54" s="4">
        <v>0</v>
      </c>
      <c r="L54" s="4">
        <v>0</v>
      </c>
      <c r="M54" s="4">
        <v>4.5</v>
      </c>
      <c r="N54" s="12">
        <v>0</v>
      </c>
      <c r="O54" s="4">
        <v>7</v>
      </c>
      <c r="P54" s="4">
        <v>0</v>
      </c>
      <c r="Q54" s="12">
        <v>0</v>
      </c>
      <c r="R54" s="4">
        <v>0</v>
      </c>
      <c r="S54" s="12">
        <v>0</v>
      </c>
      <c r="T54">
        <f t="shared" si="0"/>
        <v>370</v>
      </c>
      <c r="U54" s="4">
        <v>175</v>
      </c>
      <c r="V54">
        <f t="shared" si="1"/>
        <v>545</v>
      </c>
    </row>
    <row r="55" spans="1:22">
      <c r="A55" s="11">
        <v>40725</v>
      </c>
      <c r="B55">
        <v>234</v>
      </c>
      <c r="C55">
        <v>5.25</v>
      </c>
      <c r="D55">
        <v>0</v>
      </c>
      <c r="E55">
        <v>0</v>
      </c>
      <c r="F55">
        <v>0</v>
      </c>
      <c r="G55">
        <v>0</v>
      </c>
      <c r="H55" s="12">
        <v>0</v>
      </c>
      <c r="I55" s="4">
        <v>1</v>
      </c>
      <c r="J55" s="4">
        <v>0</v>
      </c>
      <c r="K55" s="4">
        <v>0</v>
      </c>
      <c r="L55" s="4">
        <v>12.25</v>
      </c>
      <c r="M55" s="4">
        <v>0</v>
      </c>
      <c r="N55" s="12">
        <v>0</v>
      </c>
      <c r="O55" s="4">
        <v>1.75</v>
      </c>
      <c r="P55" s="4">
        <v>0</v>
      </c>
      <c r="Q55" s="12">
        <v>0</v>
      </c>
      <c r="R55" s="4">
        <v>4.5</v>
      </c>
      <c r="S55" s="12">
        <v>0</v>
      </c>
      <c r="T55">
        <f t="shared" si="0"/>
        <v>258.75</v>
      </c>
      <c r="U55" s="4">
        <v>92.75</v>
      </c>
      <c r="V55">
        <f t="shared" si="1"/>
        <v>351.5</v>
      </c>
    </row>
    <row r="56" spans="1:22">
      <c r="A56" s="11">
        <v>40726</v>
      </c>
      <c r="B56">
        <v>234</v>
      </c>
      <c r="C56">
        <v>5.25</v>
      </c>
      <c r="D56">
        <v>0</v>
      </c>
      <c r="E56">
        <v>0</v>
      </c>
      <c r="F56">
        <v>0</v>
      </c>
      <c r="G56">
        <v>0</v>
      </c>
      <c r="H56" s="12">
        <v>0</v>
      </c>
      <c r="I56" s="4">
        <v>1</v>
      </c>
      <c r="J56" s="4">
        <v>0</v>
      </c>
      <c r="K56" s="4">
        <v>0</v>
      </c>
      <c r="L56" s="4">
        <v>12.25</v>
      </c>
      <c r="M56" s="4">
        <v>0</v>
      </c>
      <c r="N56" s="12">
        <v>0</v>
      </c>
      <c r="O56" s="4">
        <v>1.75</v>
      </c>
      <c r="P56" s="4">
        <v>0</v>
      </c>
      <c r="Q56" s="12">
        <v>0</v>
      </c>
      <c r="R56" s="4">
        <v>4.5</v>
      </c>
      <c r="S56" s="12">
        <v>0</v>
      </c>
      <c r="T56">
        <f t="shared" si="0"/>
        <v>258.75</v>
      </c>
      <c r="U56" s="4">
        <v>92.75</v>
      </c>
      <c r="V56">
        <f t="shared" si="1"/>
        <v>351.5</v>
      </c>
    </row>
    <row r="57" spans="1:22">
      <c r="A57" s="11">
        <v>40727</v>
      </c>
      <c r="B57">
        <v>234</v>
      </c>
      <c r="C57">
        <v>5.25</v>
      </c>
      <c r="D57">
        <v>0</v>
      </c>
      <c r="E57">
        <v>0</v>
      </c>
      <c r="F57">
        <v>0</v>
      </c>
      <c r="G57">
        <v>0</v>
      </c>
      <c r="H57" s="12">
        <v>0</v>
      </c>
      <c r="I57" s="4">
        <v>1</v>
      </c>
      <c r="J57" s="4">
        <v>0</v>
      </c>
      <c r="K57" s="4">
        <v>0</v>
      </c>
      <c r="L57" s="4">
        <v>12.25</v>
      </c>
      <c r="M57" s="4">
        <v>0</v>
      </c>
      <c r="N57" s="12">
        <v>0</v>
      </c>
      <c r="O57" s="4">
        <v>1.75</v>
      </c>
      <c r="P57" s="4">
        <v>0</v>
      </c>
      <c r="Q57" s="12">
        <v>0</v>
      </c>
      <c r="R57" s="4">
        <v>4.5</v>
      </c>
      <c r="S57" s="12">
        <v>0</v>
      </c>
      <c r="T57">
        <f t="shared" si="0"/>
        <v>258.75</v>
      </c>
      <c r="U57" s="4">
        <v>92.75</v>
      </c>
      <c r="V57">
        <f t="shared" si="1"/>
        <v>351.5</v>
      </c>
    </row>
    <row r="58" spans="1:22">
      <c r="A58" s="11">
        <v>40728</v>
      </c>
      <c r="B58">
        <v>234</v>
      </c>
      <c r="C58">
        <v>5.25</v>
      </c>
      <c r="D58">
        <v>0</v>
      </c>
      <c r="E58">
        <v>0</v>
      </c>
      <c r="F58">
        <v>0</v>
      </c>
      <c r="G58">
        <v>0</v>
      </c>
      <c r="H58" s="12">
        <v>0</v>
      </c>
      <c r="I58" s="4">
        <v>1</v>
      </c>
      <c r="J58" s="4">
        <v>0</v>
      </c>
      <c r="K58" s="4">
        <v>0</v>
      </c>
      <c r="L58" s="4">
        <v>12.25</v>
      </c>
      <c r="M58" s="4">
        <v>0</v>
      </c>
      <c r="N58" s="12">
        <v>0</v>
      </c>
      <c r="O58" s="4">
        <v>1.75</v>
      </c>
      <c r="P58" s="4">
        <v>0</v>
      </c>
      <c r="Q58" s="12">
        <v>0</v>
      </c>
      <c r="R58" s="4">
        <v>4.5</v>
      </c>
      <c r="S58" s="12">
        <v>0</v>
      </c>
      <c r="T58">
        <f t="shared" si="0"/>
        <v>258.75</v>
      </c>
      <c r="U58" s="4">
        <v>92.75</v>
      </c>
      <c r="V58">
        <f t="shared" si="1"/>
        <v>351.5</v>
      </c>
    </row>
    <row r="59" spans="1:22">
      <c r="A59" s="11">
        <v>40729</v>
      </c>
      <c r="B59">
        <v>588</v>
      </c>
      <c r="C59">
        <v>73</v>
      </c>
      <c r="D59">
        <v>0</v>
      </c>
      <c r="E59">
        <v>0</v>
      </c>
      <c r="F59">
        <v>3</v>
      </c>
      <c r="G59">
        <v>0</v>
      </c>
      <c r="H59" s="12">
        <v>0</v>
      </c>
      <c r="I59" s="4">
        <v>4</v>
      </c>
      <c r="J59" s="4">
        <v>0</v>
      </c>
      <c r="K59" s="4">
        <v>0</v>
      </c>
      <c r="L59" s="4">
        <v>3</v>
      </c>
      <c r="M59" s="4">
        <v>0</v>
      </c>
      <c r="N59" s="12">
        <v>0</v>
      </c>
      <c r="O59" s="4">
        <v>0</v>
      </c>
      <c r="P59" s="4">
        <v>0</v>
      </c>
      <c r="Q59" s="12">
        <v>0</v>
      </c>
      <c r="R59" s="4">
        <v>1</v>
      </c>
      <c r="S59" s="12">
        <v>0</v>
      </c>
      <c r="T59">
        <f t="shared" si="0"/>
        <v>672</v>
      </c>
      <c r="U59" s="4">
        <v>219</v>
      </c>
      <c r="V59">
        <f t="shared" si="1"/>
        <v>891</v>
      </c>
    </row>
    <row r="60" spans="1:22">
      <c r="A60" s="11">
        <v>40730</v>
      </c>
      <c r="B60">
        <v>1052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1052</v>
      </c>
      <c r="U60" s="4">
        <v>188</v>
      </c>
      <c r="V60">
        <f t="shared" si="1"/>
        <v>1240</v>
      </c>
    </row>
    <row r="61" spans="1:22">
      <c r="A61" s="11">
        <v>40731</v>
      </c>
      <c r="B61">
        <v>1052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1052</v>
      </c>
      <c r="U61" s="4">
        <v>188</v>
      </c>
      <c r="V61">
        <f t="shared" si="1"/>
        <v>1240</v>
      </c>
    </row>
    <row r="62" spans="1:22">
      <c r="A62" s="11">
        <v>40732</v>
      </c>
      <c r="B62">
        <v>248.66</v>
      </c>
      <c r="C62">
        <v>3</v>
      </c>
      <c r="D62">
        <v>0</v>
      </c>
      <c r="E62">
        <v>0</v>
      </c>
      <c r="F62">
        <v>0.33</v>
      </c>
      <c r="G62">
        <v>0</v>
      </c>
      <c r="H62">
        <v>0</v>
      </c>
      <c r="I62">
        <v>1</v>
      </c>
      <c r="J62">
        <v>0</v>
      </c>
      <c r="K62">
        <v>0</v>
      </c>
      <c r="L62">
        <v>0.33</v>
      </c>
      <c r="M62">
        <v>0</v>
      </c>
      <c r="N62">
        <v>0</v>
      </c>
      <c r="O62">
        <v>0</v>
      </c>
      <c r="P62">
        <v>0</v>
      </c>
      <c r="Q62">
        <v>0</v>
      </c>
      <c r="R62">
        <v>5.33</v>
      </c>
      <c r="S62">
        <v>0</v>
      </c>
      <c r="T62">
        <f t="shared" si="0"/>
        <v>258.65000000000003</v>
      </c>
      <c r="U62" s="4">
        <v>32.659999999999997</v>
      </c>
      <c r="V62">
        <f t="shared" si="1"/>
        <v>291.31000000000006</v>
      </c>
    </row>
    <row r="63" spans="1:22">
      <c r="A63" s="11">
        <v>40733</v>
      </c>
      <c r="B63">
        <v>248.66</v>
      </c>
      <c r="C63">
        <v>3</v>
      </c>
      <c r="D63">
        <v>0</v>
      </c>
      <c r="E63">
        <v>0</v>
      </c>
      <c r="F63">
        <v>0.33</v>
      </c>
      <c r="G63">
        <v>0</v>
      </c>
      <c r="H63">
        <v>0</v>
      </c>
      <c r="I63">
        <v>1</v>
      </c>
      <c r="J63">
        <v>0</v>
      </c>
      <c r="K63">
        <v>0</v>
      </c>
      <c r="L63">
        <v>0.33</v>
      </c>
      <c r="M63">
        <v>0</v>
      </c>
      <c r="N63">
        <v>0</v>
      </c>
      <c r="O63">
        <v>0</v>
      </c>
      <c r="P63">
        <v>0</v>
      </c>
      <c r="Q63">
        <v>0</v>
      </c>
      <c r="R63">
        <v>5.33</v>
      </c>
      <c r="S63">
        <v>0</v>
      </c>
      <c r="T63">
        <f t="shared" si="0"/>
        <v>258.65000000000003</v>
      </c>
      <c r="U63" s="4">
        <v>32.659999999999997</v>
      </c>
      <c r="V63">
        <f t="shared" si="1"/>
        <v>291.31000000000006</v>
      </c>
    </row>
    <row r="64" spans="1:22">
      <c r="A64" s="11">
        <v>40734</v>
      </c>
      <c r="B64">
        <v>248.66</v>
      </c>
      <c r="C64">
        <v>3</v>
      </c>
      <c r="D64">
        <v>0</v>
      </c>
      <c r="E64">
        <v>0</v>
      </c>
      <c r="F64">
        <v>0.33</v>
      </c>
      <c r="G64">
        <v>0</v>
      </c>
      <c r="H64">
        <v>0</v>
      </c>
      <c r="I64">
        <v>1</v>
      </c>
      <c r="J64">
        <v>0</v>
      </c>
      <c r="K64">
        <v>0</v>
      </c>
      <c r="L64">
        <v>0.33</v>
      </c>
      <c r="M64">
        <v>0</v>
      </c>
      <c r="N64">
        <v>0</v>
      </c>
      <c r="O64">
        <v>0</v>
      </c>
      <c r="P64">
        <v>0</v>
      </c>
      <c r="Q64">
        <v>0</v>
      </c>
      <c r="R64">
        <v>5.33</v>
      </c>
      <c r="S64">
        <v>0</v>
      </c>
      <c r="T64">
        <f t="shared" si="0"/>
        <v>258.65000000000003</v>
      </c>
      <c r="U64" s="4">
        <v>32.659999999999997</v>
      </c>
      <c r="V64">
        <f t="shared" si="1"/>
        <v>291.31000000000006</v>
      </c>
    </row>
    <row r="65" spans="1:22">
      <c r="A65" s="11">
        <v>40735</v>
      </c>
      <c r="B65">
        <v>129.5</v>
      </c>
      <c r="C65">
        <v>5.5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5.5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142.5</v>
      </c>
      <c r="U65" s="4">
        <v>38</v>
      </c>
      <c r="V65">
        <f t="shared" si="1"/>
        <v>180.5</v>
      </c>
    </row>
    <row r="66" spans="1:22">
      <c r="A66" s="11">
        <v>40736</v>
      </c>
      <c r="B66">
        <v>129.5</v>
      </c>
      <c r="C66">
        <v>5.5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5.5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 t="shared" si="0"/>
        <v>142.5</v>
      </c>
      <c r="U66" s="4">
        <v>38</v>
      </c>
      <c r="V66">
        <f t="shared" si="1"/>
        <v>180.5</v>
      </c>
    </row>
    <row r="67" spans="1:22">
      <c r="A67" s="11">
        <v>40737</v>
      </c>
      <c r="B67" s="22">
        <v>24</v>
      </c>
      <c r="C67" s="22">
        <v>0</v>
      </c>
      <c r="D67" s="22">
        <v>0</v>
      </c>
      <c r="E67" s="22">
        <v>0</v>
      </c>
      <c r="F67" s="22">
        <v>0</v>
      </c>
      <c r="G67" s="22">
        <v>1</v>
      </c>
      <c r="H67" s="22">
        <v>0</v>
      </c>
      <c r="I67" s="22">
        <v>0.5</v>
      </c>
      <c r="J67" s="22">
        <v>0</v>
      </c>
      <c r="K67" s="22">
        <v>0</v>
      </c>
      <c r="L67" s="22">
        <v>0.5</v>
      </c>
      <c r="M67" s="22">
        <v>0.5</v>
      </c>
      <c r="N67" s="22">
        <v>0</v>
      </c>
      <c r="O67" s="22">
        <v>0.5</v>
      </c>
      <c r="P67" s="22">
        <v>0</v>
      </c>
      <c r="Q67" s="22">
        <v>0</v>
      </c>
      <c r="R67" s="22">
        <v>1.5</v>
      </c>
      <c r="S67" s="22">
        <v>0</v>
      </c>
      <c r="T67">
        <f t="shared" si="0"/>
        <v>28.5</v>
      </c>
      <c r="U67" s="4">
        <v>15.5</v>
      </c>
      <c r="V67">
        <f t="shared" si="1"/>
        <v>44</v>
      </c>
    </row>
    <row r="68" spans="1:22">
      <c r="A68" s="11">
        <v>40738</v>
      </c>
      <c r="B68" s="22">
        <v>24</v>
      </c>
      <c r="C68" s="22">
        <v>0</v>
      </c>
      <c r="D68" s="22">
        <v>0</v>
      </c>
      <c r="E68" s="22">
        <v>0</v>
      </c>
      <c r="F68" s="22">
        <v>0</v>
      </c>
      <c r="G68" s="22">
        <v>1</v>
      </c>
      <c r="H68" s="22">
        <v>0</v>
      </c>
      <c r="I68" s="22">
        <v>0.5</v>
      </c>
      <c r="J68" s="22">
        <v>0</v>
      </c>
      <c r="K68" s="22">
        <v>0</v>
      </c>
      <c r="L68" s="22">
        <v>0.5</v>
      </c>
      <c r="M68" s="22">
        <v>0.5</v>
      </c>
      <c r="N68" s="22">
        <v>0</v>
      </c>
      <c r="O68" s="22">
        <v>0.5</v>
      </c>
      <c r="P68" s="22">
        <v>0</v>
      </c>
      <c r="Q68" s="22">
        <v>0</v>
      </c>
      <c r="R68" s="22">
        <v>1.5</v>
      </c>
      <c r="S68" s="22">
        <v>0</v>
      </c>
      <c r="T68">
        <f t="shared" si="0"/>
        <v>28.5</v>
      </c>
      <c r="U68" s="4">
        <v>15.5</v>
      </c>
      <c r="V68">
        <f t="shared" si="1"/>
        <v>44</v>
      </c>
    </row>
    <row r="69" spans="1:22">
      <c r="A69" s="11">
        <v>40739</v>
      </c>
      <c r="B69" s="22">
        <v>329</v>
      </c>
      <c r="C69" s="22">
        <v>5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4</v>
      </c>
      <c r="J69" s="22">
        <v>0</v>
      </c>
      <c r="K69" s="22">
        <v>0</v>
      </c>
      <c r="L69" s="22">
        <v>3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>
        <f t="shared" si="0"/>
        <v>341</v>
      </c>
      <c r="U69" s="4">
        <v>24.66</v>
      </c>
      <c r="V69">
        <f t="shared" si="1"/>
        <v>365.66</v>
      </c>
    </row>
    <row r="70" spans="1:22">
      <c r="A70" s="11">
        <v>40740</v>
      </c>
      <c r="B70" s="22">
        <v>329</v>
      </c>
      <c r="C70" s="22">
        <v>5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4</v>
      </c>
      <c r="J70" s="22">
        <v>0</v>
      </c>
      <c r="K70" s="22">
        <v>0</v>
      </c>
      <c r="L70" s="22">
        <v>3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>
        <f t="shared" si="0"/>
        <v>341</v>
      </c>
      <c r="U70" s="4">
        <v>24.66</v>
      </c>
      <c r="V70">
        <f t="shared" si="1"/>
        <v>365.66</v>
      </c>
    </row>
    <row r="71" spans="1:22">
      <c r="A71" s="11">
        <v>40741</v>
      </c>
      <c r="B71" s="22">
        <v>329</v>
      </c>
      <c r="C71" s="22">
        <v>5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4</v>
      </c>
      <c r="J71" s="22">
        <v>0</v>
      </c>
      <c r="K71" s="22">
        <v>0</v>
      </c>
      <c r="L71" s="22">
        <v>3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>
        <f t="shared" si="0"/>
        <v>341</v>
      </c>
      <c r="U71" s="4">
        <v>24.66</v>
      </c>
      <c r="V71">
        <f t="shared" si="1"/>
        <v>365.66</v>
      </c>
    </row>
    <row r="72" spans="1:22">
      <c r="A72" s="11">
        <v>40742</v>
      </c>
      <c r="B72" t="s">
        <v>31</v>
      </c>
      <c r="C72" t="s">
        <v>31</v>
      </c>
      <c r="D72" t="s">
        <v>31</v>
      </c>
      <c r="E72" t="s">
        <v>31</v>
      </c>
      <c r="F72" t="s">
        <v>31</v>
      </c>
      <c r="G72" t="s">
        <v>31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T72">
        <f t="shared" si="0"/>
        <v>0</v>
      </c>
      <c r="U72" s="4">
        <v>0</v>
      </c>
      <c r="V72">
        <f t="shared" si="1"/>
        <v>0</v>
      </c>
    </row>
    <row r="73" spans="1:22">
      <c r="A73" s="11">
        <v>40743</v>
      </c>
      <c r="B73" t="s">
        <v>31</v>
      </c>
      <c r="C73" t="s">
        <v>31</v>
      </c>
      <c r="D73" t="s">
        <v>31</v>
      </c>
      <c r="E73" t="s">
        <v>31</v>
      </c>
      <c r="F73" t="s">
        <v>31</v>
      </c>
      <c r="G73" t="s">
        <v>31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>
        <f t="shared" ref="T73:T136" si="2">SUM(B73:S73)</f>
        <v>0</v>
      </c>
      <c r="U73" s="4">
        <v>0</v>
      </c>
      <c r="V73">
        <f t="shared" ref="V73:V136" si="3">T73+U73</f>
        <v>0</v>
      </c>
    </row>
    <row r="74" spans="1:22">
      <c r="A74" s="11">
        <v>40744</v>
      </c>
      <c r="B74">
        <v>84.5</v>
      </c>
      <c r="C74">
        <v>5.5</v>
      </c>
      <c r="D74">
        <v>0</v>
      </c>
      <c r="E74">
        <v>0</v>
      </c>
      <c r="F74">
        <v>1</v>
      </c>
      <c r="G74">
        <v>0.5</v>
      </c>
      <c r="H74">
        <v>0</v>
      </c>
      <c r="I74">
        <v>15</v>
      </c>
      <c r="J74">
        <v>0</v>
      </c>
      <c r="K74">
        <v>0</v>
      </c>
      <c r="L74">
        <v>0</v>
      </c>
      <c r="M74">
        <v>0.5</v>
      </c>
      <c r="N74">
        <v>0</v>
      </c>
      <c r="O74">
        <v>0</v>
      </c>
      <c r="P74">
        <v>0</v>
      </c>
      <c r="Q74">
        <v>0</v>
      </c>
      <c r="R74">
        <v>1.5</v>
      </c>
      <c r="S74">
        <v>0</v>
      </c>
      <c r="T74">
        <f t="shared" si="2"/>
        <v>108.5</v>
      </c>
      <c r="U74" s="4">
        <v>18.5</v>
      </c>
      <c r="V74">
        <f t="shared" si="3"/>
        <v>127</v>
      </c>
    </row>
    <row r="75" spans="1:22">
      <c r="A75" s="11">
        <v>40745</v>
      </c>
      <c r="B75">
        <v>84.5</v>
      </c>
      <c r="C75">
        <v>5.5</v>
      </c>
      <c r="D75">
        <v>0</v>
      </c>
      <c r="E75">
        <v>0</v>
      </c>
      <c r="F75">
        <v>1</v>
      </c>
      <c r="G75">
        <v>0.5</v>
      </c>
      <c r="H75">
        <v>0</v>
      </c>
      <c r="I75">
        <v>15</v>
      </c>
      <c r="J75">
        <v>0</v>
      </c>
      <c r="K75">
        <v>0</v>
      </c>
      <c r="L75">
        <v>0</v>
      </c>
      <c r="M75">
        <v>0.5</v>
      </c>
      <c r="N75">
        <v>0</v>
      </c>
      <c r="O75">
        <v>0</v>
      </c>
      <c r="P75">
        <v>0</v>
      </c>
      <c r="Q75">
        <v>0</v>
      </c>
      <c r="R75">
        <v>1.5</v>
      </c>
      <c r="S75">
        <v>0</v>
      </c>
      <c r="T75">
        <f t="shared" si="2"/>
        <v>108.5</v>
      </c>
      <c r="U75" s="4">
        <v>18.5</v>
      </c>
      <c r="V75">
        <f t="shared" si="3"/>
        <v>127</v>
      </c>
    </row>
    <row r="76" spans="1:22">
      <c r="A76" s="11">
        <v>40746</v>
      </c>
      <c r="B76">
        <v>30.66</v>
      </c>
      <c r="C76">
        <v>2</v>
      </c>
      <c r="D76">
        <v>0</v>
      </c>
      <c r="E76">
        <v>0</v>
      </c>
      <c r="F76">
        <v>0</v>
      </c>
      <c r="G76">
        <v>0</v>
      </c>
      <c r="H76" s="1">
        <v>0</v>
      </c>
      <c r="I76" s="4">
        <v>6.33</v>
      </c>
      <c r="J76" s="4">
        <v>0</v>
      </c>
      <c r="K76" s="4">
        <v>0</v>
      </c>
      <c r="L76" s="4">
        <v>0.33</v>
      </c>
      <c r="M76" s="4">
        <v>1.66</v>
      </c>
      <c r="N76" s="1">
        <v>0</v>
      </c>
      <c r="O76" s="4">
        <v>0.33</v>
      </c>
      <c r="P76" s="4">
        <v>0</v>
      </c>
      <c r="Q76" s="1">
        <v>0</v>
      </c>
      <c r="R76" s="4">
        <v>1.66</v>
      </c>
      <c r="S76" s="1">
        <v>0</v>
      </c>
      <c r="T76">
        <f t="shared" si="2"/>
        <v>42.969999999999985</v>
      </c>
      <c r="U76" s="4">
        <v>12.33</v>
      </c>
      <c r="V76">
        <f t="shared" si="3"/>
        <v>55.299999999999983</v>
      </c>
    </row>
    <row r="77" spans="1:22">
      <c r="A77" s="11">
        <v>40747</v>
      </c>
      <c r="B77">
        <v>30.66</v>
      </c>
      <c r="C77">
        <v>2</v>
      </c>
      <c r="D77">
        <v>0</v>
      </c>
      <c r="E77">
        <v>0</v>
      </c>
      <c r="F77">
        <v>0</v>
      </c>
      <c r="G77">
        <v>0</v>
      </c>
      <c r="H77" s="1">
        <v>0</v>
      </c>
      <c r="I77" s="4">
        <v>6.33</v>
      </c>
      <c r="J77" s="4">
        <v>0</v>
      </c>
      <c r="K77" s="4">
        <v>0</v>
      </c>
      <c r="L77" s="4">
        <v>0.33</v>
      </c>
      <c r="M77" s="4">
        <v>1.66</v>
      </c>
      <c r="N77" s="1">
        <v>0</v>
      </c>
      <c r="O77" s="4">
        <v>0.33</v>
      </c>
      <c r="P77" s="4">
        <v>0</v>
      </c>
      <c r="Q77" s="1">
        <v>0</v>
      </c>
      <c r="R77" s="4">
        <v>1.66</v>
      </c>
      <c r="S77" s="1">
        <v>0</v>
      </c>
      <c r="T77">
        <f t="shared" si="2"/>
        <v>42.969999999999985</v>
      </c>
      <c r="U77" s="4">
        <v>12.33</v>
      </c>
      <c r="V77">
        <f t="shared" si="3"/>
        <v>55.299999999999983</v>
      </c>
    </row>
    <row r="78" spans="1:22">
      <c r="A78" s="11">
        <v>40748</v>
      </c>
      <c r="B78">
        <v>30.66</v>
      </c>
      <c r="C78">
        <v>2</v>
      </c>
      <c r="D78">
        <v>0</v>
      </c>
      <c r="E78">
        <v>0</v>
      </c>
      <c r="F78">
        <v>0</v>
      </c>
      <c r="G78">
        <v>0</v>
      </c>
      <c r="H78" s="1">
        <v>0</v>
      </c>
      <c r="I78" s="4">
        <v>6.33</v>
      </c>
      <c r="J78" s="4">
        <v>0</v>
      </c>
      <c r="K78" s="4">
        <v>0</v>
      </c>
      <c r="L78" s="4">
        <v>0.33</v>
      </c>
      <c r="M78" s="4">
        <v>1.66</v>
      </c>
      <c r="N78" s="1">
        <v>0</v>
      </c>
      <c r="O78" s="4">
        <v>0.33</v>
      </c>
      <c r="P78" s="4">
        <v>0</v>
      </c>
      <c r="Q78" s="1">
        <v>0</v>
      </c>
      <c r="R78" s="4">
        <v>1.66</v>
      </c>
      <c r="S78" s="1">
        <v>0</v>
      </c>
      <c r="T78">
        <f t="shared" si="2"/>
        <v>42.969999999999985</v>
      </c>
      <c r="U78" s="4">
        <v>12.33</v>
      </c>
      <c r="V78">
        <f t="shared" si="3"/>
        <v>55.299999999999983</v>
      </c>
    </row>
    <row r="79" spans="1:22">
      <c r="A79" s="11">
        <v>40749</v>
      </c>
      <c r="B79">
        <v>49</v>
      </c>
      <c r="C79">
        <v>4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2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>
        <f t="shared" si="2"/>
        <v>55</v>
      </c>
      <c r="U79" s="4">
        <v>8</v>
      </c>
      <c r="V79">
        <f t="shared" si="3"/>
        <v>63</v>
      </c>
    </row>
    <row r="80" spans="1:22">
      <c r="A80" s="11">
        <v>40750</v>
      </c>
      <c r="B80">
        <v>49</v>
      </c>
      <c r="C80">
        <v>4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2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>
        <f t="shared" si="2"/>
        <v>55</v>
      </c>
      <c r="U80" s="4">
        <v>8</v>
      </c>
      <c r="V80">
        <f t="shared" si="3"/>
        <v>63</v>
      </c>
    </row>
    <row r="81" spans="1:22">
      <c r="A81" s="11">
        <v>40751</v>
      </c>
      <c r="B81">
        <v>72.5</v>
      </c>
      <c r="C81">
        <v>24</v>
      </c>
      <c r="D81">
        <v>0</v>
      </c>
      <c r="E81">
        <v>0</v>
      </c>
      <c r="F81">
        <v>0</v>
      </c>
      <c r="G81">
        <v>0</v>
      </c>
      <c r="H81" s="4">
        <v>0</v>
      </c>
      <c r="I81" s="4">
        <v>8.5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>
        <f t="shared" si="2"/>
        <v>105</v>
      </c>
      <c r="U81" s="4">
        <v>25</v>
      </c>
      <c r="V81">
        <f t="shared" si="3"/>
        <v>130</v>
      </c>
    </row>
    <row r="82" spans="1:22">
      <c r="A82" s="11">
        <v>40752</v>
      </c>
      <c r="B82">
        <v>72.5</v>
      </c>
      <c r="C82">
        <v>24</v>
      </c>
      <c r="D82">
        <v>0</v>
      </c>
      <c r="E82">
        <v>0</v>
      </c>
      <c r="F82">
        <v>0</v>
      </c>
      <c r="G82">
        <v>0</v>
      </c>
      <c r="H82" s="4">
        <v>0</v>
      </c>
      <c r="I82" s="4">
        <v>8.5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>
        <f t="shared" si="2"/>
        <v>105</v>
      </c>
      <c r="U82" s="4">
        <v>25</v>
      </c>
      <c r="V82">
        <f t="shared" si="3"/>
        <v>130</v>
      </c>
    </row>
    <row r="83" spans="1:22">
      <c r="A83" s="11">
        <v>40753</v>
      </c>
      <c r="B83">
        <v>13</v>
      </c>
      <c r="C83">
        <v>0</v>
      </c>
      <c r="D83">
        <v>0</v>
      </c>
      <c r="E83">
        <v>0.33</v>
      </c>
      <c r="F83">
        <v>0</v>
      </c>
      <c r="G83">
        <v>0</v>
      </c>
      <c r="H83" s="4">
        <v>0</v>
      </c>
      <c r="I83" s="4">
        <v>2</v>
      </c>
      <c r="J83" s="4">
        <v>0</v>
      </c>
      <c r="K83" s="4">
        <v>0</v>
      </c>
      <c r="L83" s="4">
        <v>0.66</v>
      </c>
      <c r="M83" s="4">
        <v>0</v>
      </c>
      <c r="N83" s="4">
        <v>0</v>
      </c>
      <c r="O83" s="4">
        <v>0.33</v>
      </c>
      <c r="P83" s="4">
        <v>0</v>
      </c>
      <c r="Q83" s="4">
        <v>0</v>
      </c>
      <c r="R83" s="4">
        <v>0</v>
      </c>
      <c r="S83" s="4">
        <v>0</v>
      </c>
      <c r="T83">
        <f t="shared" si="2"/>
        <v>16.32</v>
      </c>
      <c r="U83" s="4">
        <v>4</v>
      </c>
      <c r="V83">
        <f t="shared" si="3"/>
        <v>20.32</v>
      </c>
    </row>
    <row r="84" spans="1:22">
      <c r="A84" s="11">
        <v>40754</v>
      </c>
      <c r="B84">
        <v>13</v>
      </c>
      <c r="C84">
        <v>0</v>
      </c>
      <c r="D84">
        <v>0</v>
      </c>
      <c r="E84">
        <v>0.33</v>
      </c>
      <c r="F84">
        <v>0</v>
      </c>
      <c r="G84">
        <v>0</v>
      </c>
      <c r="H84" s="4">
        <v>0</v>
      </c>
      <c r="I84" s="4">
        <v>2</v>
      </c>
      <c r="J84" s="4">
        <v>0</v>
      </c>
      <c r="K84" s="4">
        <v>0</v>
      </c>
      <c r="L84" s="4">
        <v>0.66</v>
      </c>
      <c r="M84" s="4">
        <v>0</v>
      </c>
      <c r="N84" s="4">
        <v>0</v>
      </c>
      <c r="O84" s="4">
        <v>0.33</v>
      </c>
      <c r="P84" s="4">
        <v>0</v>
      </c>
      <c r="Q84" s="4">
        <v>0</v>
      </c>
      <c r="R84" s="4">
        <v>0</v>
      </c>
      <c r="S84" s="4">
        <v>0</v>
      </c>
      <c r="T84">
        <f t="shared" si="2"/>
        <v>16.32</v>
      </c>
      <c r="U84" s="4">
        <v>4</v>
      </c>
      <c r="V84">
        <f t="shared" si="3"/>
        <v>20.32</v>
      </c>
    </row>
    <row r="85" spans="1:22">
      <c r="A85" s="11">
        <v>40755</v>
      </c>
      <c r="B85">
        <v>13</v>
      </c>
      <c r="C85">
        <v>0</v>
      </c>
      <c r="D85">
        <v>0</v>
      </c>
      <c r="E85">
        <v>0.33</v>
      </c>
      <c r="F85">
        <v>0</v>
      </c>
      <c r="G85">
        <v>0</v>
      </c>
      <c r="H85" s="4">
        <v>0</v>
      </c>
      <c r="I85" s="4">
        <v>2</v>
      </c>
      <c r="J85" s="4">
        <v>0</v>
      </c>
      <c r="K85" s="4">
        <v>0</v>
      </c>
      <c r="L85" s="4">
        <v>0.66</v>
      </c>
      <c r="M85" s="4">
        <v>0</v>
      </c>
      <c r="N85" s="4">
        <v>0</v>
      </c>
      <c r="O85" s="4">
        <v>0.33</v>
      </c>
      <c r="P85" s="4">
        <v>0</v>
      </c>
      <c r="Q85" s="4">
        <v>0</v>
      </c>
      <c r="R85" s="4">
        <v>0</v>
      </c>
      <c r="S85" s="4">
        <v>0</v>
      </c>
      <c r="T85">
        <f t="shared" si="2"/>
        <v>16.32</v>
      </c>
      <c r="U85" s="4">
        <v>4</v>
      </c>
      <c r="V85">
        <f t="shared" si="3"/>
        <v>20.32</v>
      </c>
    </row>
    <row r="86" spans="1:22">
      <c r="A86" s="11">
        <v>40756</v>
      </c>
      <c r="B86">
        <v>5.5</v>
      </c>
      <c r="C86">
        <v>1</v>
      </c>
      <c r="D86">
        <v>0</v>
      </c>
      <c r="E86">
        <v>0</v>
      </c>
      <c r="F86">
        <v>0</v>
      </c>
      <c r="G86">
        <v>0</v>
      </c>
      <c r="H86" s="4">
        <v>0</v>
      </c>
      <c r="I86" s="4">
        <v>1</v>
      </c>
      <c r="J86" s="4">
        <v>0</v>
      </c>
      <c r="K86" s="4">
        <v>0</v>
      </c>
      <c r="L86" s="4">
        <v>0</v>
      </c>
      <c r="M86" s="4">
        <v>0.5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>
        <f t="shared" si="2"/>
        <v>8</v>
      </c>
      <c r="U86" s="4">
        <v>5</v>
      </c>
      <c r="V86">
        <f t="shared" si="3"/>
        <v>13</v>
      </c>
    </row>
    <row r="87" spans="1:22">
      <c r="A87" s="11">
        <v>40757</v>
      </c>
      <c r="B87">
        <v>5.5</v>
      </c>
      <c r="C87">
        <v>1</v>
      </c>
      <c r="D87">
        <v>0</v>
      </c>
      <c r="E87">
        <v>0</v>
      </c>
      <c r="F87">
        <v>0</v>
      </c>
      <c r="G87">
        <v>0</v>
      </c>
      <c r="H87" s="4">
        <v>0</v>
      </c>
      <c r="I87" s="4">
        <v>1</v>
      </c>
      <c r="J87" s="4">
        <v>0</v>
      </c>
      <c r="K87" s="4">
        <v>0</v>
      </c>
      <c r="L87" s="4">
        <v>0</v>
      </c>
      <c r="M87" s="4">
        <v>0.5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>
        <f t="shared" si="2"/>
        <v>8</v>
      </c>
      <c r="U87" s="4">
        <v>5</v>
      </c>
      <c r="V87">
        <f t="shared" si="3"/>
        <v>13</v>
      </c>
    </row>
    <row r="88" spans="1:22">
      <c r="A88" s="11">
        <v>40758</v>
      </c>
      <c r="B88">
        <v>5</v>
      </c>
      <c r="C88">
        <v>0</v>
      </c>
      <c r="D88">
        <v>0</v>
      </c>
      <c r="E88">
        <v>0</v>
      </c>
      <c r="F88">
        <v>0</v>
      </c>
      <c r="G88">
        <v>0</v>
      </c>
      <c r="H88" s="1">
        <v>0</v>
      </c>
      <c r="I88" s="4">
        <v>1</v>
      </c>
      <c r="J88" s="4">
        <v>0</v>
      </c>
      <c r="K88" s="4">
        <v>0</v>
      </c>
      <c r="L88" s="4">
        <v>0</v>
      </c>
      <c r="M88" s="4">
        <v>0</v>
      </c>
      <c r="N88" s="1">
        <v>0</v>
      </c>
      <c r="O88" s="4">
        <v>0</v>
      </c>
      <c r="P88" s="4">
        <v>0</v>
      </c>
      <c r="Q88" s="1">
        <v>0</v>
      </c>
      <c r="R88" s="4">
        <v>0</v>
      </c>
      <c r="S88" s="1">
        <v>0</v>
      </c>
      <c r="T88">
        <f t="shared" si="2"/>
        <v>6</v>
      </c>
      <c r="U88" s="4">
        <v>2</v>
      </c>
      <c r="V88">
        <f t="shared" si="3"/>
        <v>8</v>
      </c>
    </row>
    <row r="89" spans="1:22">
      <c r="A89" s="11">
        <v>40759</v>
      </c>
      <c r="B89">
        <v>5.25</v>
      </c>
      <c r="C89">
        <v>0.25</v>
      </c>
      <c r="D89">
        <v>0</v>
      </c>
      <c r="E89">
        <v>0</v>
      </c>
      <c r="F89">
        <v>0</v>
      </c>
      <c r="G89">
        <v>0</v>
      </c>
      <c r="H89" s="1">
        <v>0</v>
      </c>
      <c r="I89" s="4">
        <v>1</v>
      </c>
      <c r="J89" s="4">
        <v>0</v>
      </c>
      <c r="K89" s="4">
        <v>0</v>
      </c>
      <c r="L89" s="4">
        <v>0</v>
      </c>
      <c r="M89" s="4">
        <v>0</v>
      </c>
      <c r="N89" s="1">
        <v>0</v>
      </c>
      <c r="O89" s="4">
        <v>0</v>
      </c>
      <c r="P89" s="4">
        <v>0</v>
      </c>
      <c r="Q89" s="1">
        <v>0</v>
      </c>
      <c r="R89" s="4">
        <v>0</v>
      </c>
      <c r="S89" s="1">
        <v>0</v>
      </c>
      <c r="T89">
        <f t="shared" si="2"/>
        <v>6.5</v>
      </c>
      <c r="U89" s="4">
        <v>0.75</v>
      </c>
      <c r="V89">
        <f t="shared" si="3"/>
        <v>7.25</v>
      </c>
    </row>
    <row r="90" spans="1:22">
      <c r="A90" s="11">
        <v>40760</v>
      </c>
      <c r="B90">
        <v>5.25</v>
      </c>
      <c r="C90">
        <v>0.25</v>
      </c>
      <c r="D90">
        <v>0</v>
      </c>
      <c r="E90">
        <v>0</v>
      </c>
      <c r="F90">
        <v>0</v>
      </c>
      <c r="G90">
        <v>0</v>
      </c>
      <c r="H90" s="1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1">
        <v>0</v>
      </c>
      <c r="O90" s="4">
        <v>0</v>
      </c>
      <c r="P90" s="4">
        <v>0</v>
      </c>
      <c r="Q90" s="1">
        <v>0</v>
      </c>
      <c r="R90" s="4">
        <v>0</v>
      </c>
      <c r="S90" s="1">
        <v>0</v>
      </c>
      <c r="T90">
        <f t="shared" si="2"/>
        <v>6.5</v>
      </c>
      <c r="U90" s="4">
        <v>0.75</v>
      </c>
      <c r="V90">
        <f t="shared" si="3"/>
        <v>7.25</v>
      </c>
    </row>
    <row r="91" spans="1:22">
      <c r="A91" s="11">
        <v>40761</v>
      </c>
      <c r="B91">
        <v>5.25</v>
      </c>
      <c r="C91">
        <v>0.25</v>
      </c>
      <c r="D91">
        <v>0</v>
      </c>
      <c r="E91">
        <v>0</v>
      </c>
      <c r="F91">
        <v>0</v>
      </c>
      <c r="G91">
        <v>0</v>
      </c>
      <c r="H91" s="1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1">
        <v>0</v>
      </c>
      <c r="O91" s="4">
        <v>0</v>
      </c>
      <c r="P91" s="4">
        <v>0</v>
      </c>
      <c r="Q91" s="1">
        <v>0</v>
      </c>
      <c r="R91" s="4">
        <v>0</v>
      </c>
      <c r="S91" s="1">
        <v>0</v>
      </c>
      <c r="T91">
        <f t="shared" si="2"/>
        <v>6.5</v>
      </c>
      <c r="U91" s="4">
        <v>0.75</v>
      </c>
      <c r="V91">
        <f t="shared" si="3"/>
        <v>7.25</v>
      </c>
    </row>
    <row r="92" spans="1:22">
      <c r="A92" s="11">
        <v>40762</v>
      </c>
      <c r="B92">
        <v>5.25</v>
      </c>
      <c r="C92">
        <v>0.25</v>
      </c>
      <c r="D92">
        <v>0</v>
      </c>
      <c r="E92">
        <v>0</v>
      </c>
      <c r="F92">
        <v>0</v>
      </c>
      <c r="G92">
        <v>0</v>
      </c>
      <c r="H92" s="1">
        <v>0</v>
      </c>
      <c r="I92" s="4">
        <v>1</v>
      </c>
      <c r="J92" s="4">
        <v>0</v>
      </c>
      <c r="K92" s="4">
        <v>0</v>
      </c>
      <c r="L92" s="4">
        <v>0</v>
      </c>
      <c r="M92" s="4">
        <v>0</v>
      </c>
      <c r="N92" s="1">
        <v>0</v>
      </c>
      <c r="O92" s="4">
        <v>0</v>
      </c>
      <c r="P92" s="4">
        <v>0</v>
      </c>
      <c r="Q92" s="1">
        <v>0</v>
      </c>
      <c r="R92" s="4">
        <v>0</v>
      </c>
      <c r="S92" s="1">
        <v>0</v>
      </c>
      <c r="T92">
        <f t="shared" si="2"/>
        <v>6.5</v>
      </c>
      <c r="U92" s="4">
        <v>0.75</v>
      </c>
      <c r="V92">
        <f t="shared" si="3"/>
        <v>7.25</v>
      </c>
    </row>
    <row r="93" spans="1:22">
      <c r="A93" s="11">
        <v>40763</v>
      </c>
      <c r="B93">
        <v>22</v>
      </c>
      <c r="C93">
        <v>0</v>
      </c>
      <c r="D93">
        <v>0</v>
      </c>
      <c r="E93">
        <v>0</v>
      </c>
      <c r="F93">
        <v>0</v>
      </c>
      <c r="G93">
        <v>0</v>
      </c>
      <c r="H93" s="12">
        <v>0</v>
      </c>
      <c r="I93" s="4">
        <v>2.5</v>
      </c>
      <c r="J93" s="4">
        <v>0</v>
      </c>
      <c r="K93" s="4">
        <v>0</v>
      </c>
      <c r="L93" s="4">
        <v>0</v>
      </c>
      <c r="M93" s="4">
        <v>0</v>
      </c>
      <c r="N93" s="12">
        <v>0</v>
      </c>
      <c r="O93" s="4">
        <v>1</v>
      </c>
      <c r="P93" s="4">
        <v>0</v>
      </c>
      <c r="Q93" s="12">
        <v>0</v>
      </c>
      <c r="R93" s="4">
        <v>0</v>
      </c>
      <c r="S93" s="12">
        <v>0</v>
      </c>
      <c r="T93">
        <f t="shared" si="2"/>
        <v>25.5</v>
      </c>
      <c r="U93" s="4">
        <v>20</v>
      </c>
      <c r="V93">
        <f t="shared" si="3"/>
        <v>45.5</v>
      </c>
    </row>
    <row r="94" spans="1:22">
      <c r="A94" s="11">
        <v>40764</v>
      </c>
      <c r="B94">
        <v>22</v>
      </c>
      <c r="C94">
        <v>0</v>
      </c>
      <c r="D94">
        <v>0</v>
      </c>
      <c r="E94">
        <v>0</v>
      </c>
      <c r="F94">
        <v>0</v>
      </c>
      <c r="G94">
        <v>0</v>
      </c>
      <c r="H94" s="12">
        <v>0</v>
      </c>
      <c r="I94" s="4">
        <v>2.5</v>
      </c>
      <c r="J94" s="4">
        <v>0</v>
      </c>
      <c r="K94" s="4">
        <v>0</v>
      </c>
      <c r="L94" s="4">
        <v>0</v>
      </c>
      <c r="M94" s="4">
        <v>0</v>
      </c>
      <c r="N94" s="12">
        <v>0</v>
      </c>
      <c r="O94" s="4">
        <v>1</v>
      </c>
      <c r="P94" s="4">
        <v>0</v>
      </c>
      <c r="Q94" s="12">
        <v>0</v>
      </c>
      <c r="R94" s="4">
        <v>0</v>
      </c>
      <c r="S94" s="12">
        <v>0</v>
      </c>
      <c r="T94">
        <f t="shared" si="2"/>
        <v>25.5</v>
      </c>
      <c r="U94" s="4">
        <v>20</v>
      </c>
      <c r="V94">
        <f t="shared" si="3"/>
        <v>45.5</v>
      </c>
    </row>
    <row r="95" spans="1:22">
      <c r="A95" s="11">
        <v>40765</v>
      </c>
      <c r="B95">
        <v>25</v>
      </c>
      <c r="C95">
        <v>0</v>
      </c>
      <c r="D95">
        <v>0</v>
      </c>
      <c r="E95">
        <v>0</v>
      </c>
      <c r="F95">
        <v>0</v>
      </c>
      <c r="G95">
        <v>0</v>
      </c>
      <c r="H95" s="12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12">
        <v>0</v>
      </c>
      <c r="O95" s="4">
        <v>0</v>
      </c>
      <c r="P95" s="4">
        <v>0</v>
      </c>
      <c r="Q95" s="12">
        <v>0</v>
      </c>
      <c r="R95" s="4">
        <v>0</v>
      </c>
      <c r="S95" s="12">
        <v>0</v>
      </c>
      <c r="T95">
        <f t="shared" si="2"/>
        <v>25</v>
      </c>
      <c r="U95" s="4">
        <v>16</v>
      </c>
      <c r="V95">
        <f t="shared" si="3"/>
        <v>41</v>
      </c>
    </row>
    <row r="96" spans="1:22">
      <c r="A96" s="11">
        <v>40766</v>
      </c>
      <c r="B96">
        <v>25</v>
      </c>
      <c r="C96">
        <v>0</v>
      </c>
      <c r="D96">
        <v>0</v>
      </c>
      <c r="E96">
        <v>0</v>
      </c>
      <c r="F96">
        <v>0</v>
      </c>
      <c r="G96">
        <v>0</v>
      </c>
      <c r="H96" s="12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12">
        <v>0</v>
      </c>
      <c r="O96" s="4">
        <v>0</v>
      </c>
      <c r="P96" s="4">
        <v>0</v>
      </c>
      <c r="Q96" s="12">
        <v>0</v>
      </c>
      <c r="R96" s="4">
        <v>0</v>
      </c>
      <c r="S96" s="12">
        <v>0</v>
      </c>
      <c r="T96">
        <f t="shared" si="2"/>
        <v>25</v>
      </c>
      <c r="U96" s="4">
        <v>16</v>
      </c>
      <c r="V96">
        <f t="shared" si="3"/>
        <v>41</v>
      </c>
    </row>
    <row r="97" spans="1:22">
      <c r="A97" s="11">
        <v>40767</v>
      </c>
      <c r="B97">
        <v>3</v>
      </c>
      <c r="C97">
        <v>0</v>
      </c>
      <c r="D97">
        <v>0</v>
      </c>
      <c r="E97">
        <v>0</v>
      </c>
      <c r="F97">
        <v>0</v>
      </c>
      <c r="G97">
        <v>0</v>
      </c>
      <c r="H97" s="12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12">
        <v>0</v>
      </c>
      <c r="O97" s="4">
        <v>0.33</v>
      </c>
      <c r="P97" s="4">
        <v>0</v>
      </c>
      <c r="Q97" s="12">
        <v>0</v>
      </c>
      <c r="R97" s="4">
        <v>0</v>
      </c>
      <c r="S97" s="12">
        <v>0</v>
      </c>
      <c r="T97">
        <f t="shared" si="2"/>
        <v>3.33</v>
      </c>
      <c r="U97" s="4">
        <v>2.33</v>
      </c>
      <c r="V97">
        <f t="shared" si="3"/>
        <v>5.66</v>
      </c>
    </row>
    <row r="98" spans="1:22">
      <c r="A98" s="11">
        <v>40768</v>
      </c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 s="12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12">
        <v>0</v>
      </c>
      <c r="O98" s="4">
        <v>0.33</v>
      </c>
      <c r="P98" s="4">
        <v>0</v>
      </c>
      <c r="Q98" s="12">
        <v>0</v>
      </c>
      <c r="R98" s="4">
        <v>0</v>
      </c>
      <c r="S98" s="12">
        <v>0</v>
      </c>
      <c r="T98">
        <f t="shared" si="2"/>
        <v>3.33</v>
      </c>
      <c r="U98" s="4">
        <v>2.33</v>
      </c>
      <c r="V98">
        <f t="shared" si="3"/>
        <v>5.66</v>
      </c>
    </row>
    <row r="99" spans="1:22">
      <c r="A99" s="11">
        <v>40769</v>
      </c>
      <c r="B99">
        <v>3</v>
      </c>
      <c r="C99">
        <v>0</v>
      </c>
      <c r="D99">
        <v>0</v>
      </c>
      <c r="E99">
        <v>0</v>
      </c>
      <c r="F99">
        <v>0</v>
      </c>
      <c r="G99">
        <v>0</v>
      </c>
      <c r="H99" s="12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12">
        <v>0</v>
      </c>
      <c r="O99" s="4">
        <v>0.33</v>
      </c>
      <c r="P99" s="4">
        <v>0</v>
      </c>
      <c r="Q99" s="12">
        <v>0</v>
      </c>
      <c r="R99" s="4">
        <v>0</v>
      </c>
      <c r="S99" s="12">
        <v>0</v>
      </c>
      <c r="T99">
        <f t="shared" si="2"/>
        <v>3.33</v>
      </c>
      <c r="U99" s="4">
        <v>2.33</v>
      </c>
      <c r="V99">
        <f t="shared" si="3"/>
        <v>5.66</v>
      </c>
    </row>
    <row r="100" spans="1:22">
      <c r="A100" s="11">
        <v>40770</v>
      </c>
      <c r="B100">
        <v>3.5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0.5</v>
      </c>
      <c r="J100">
        <v>0</v>
      </c>
      <c r="K100">
        <v>0</v>
      </c>
      <c r="L100">
        <v>0</v>
      </c>
      <c r="M100">
        <v>0.5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2"/>
        <v>5</v>
      </c>
      <c r="U100" s="4">
        <v>2.5</v>
      </c>
      <c r="V100">
        <f t="shared" si="3"/>
        <v>7.5</v>
      </c>
    </row>
    <row r="101" spans="1:22">
      <c r="A101" s="11">
        <v>40771</v>
      </c>
      <c r="B101">
        <v>3.5</v>
      </c>
      <c r="C101">
        <v>0.5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0.5</v>
      </c>
      <c r="J101">
        <v>0</v>
      </c>
      <c r="K101">
        <v>0</v>
      </c>
      <c r="L101">
        <v>0</v>
      </c>
      <c r="M101">
        <v>0.5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2"/>
        <v>5</v>
      </c>
      <c r="U101" s="4">
        <v>2.5</v>
      </c>
      <c r="V101">
        <f t="shared" si="3"/>
        <v>7.5</v>
      </c>
    </row>
    <row r="102" spans="1:22">
      <c r="A102" s="11">
        <v>40772</v>
      </c>
      <c r="B102">
        <v>9.5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2"/>
        <v>14.5</v>
      </c>
      <c r="U102" s="4">
        <v>1</v>
      </c>
      <c r="V102">
        <f t="shared" si="3"/>
        <v>15.5</v>
      </c>
    </row>
    <row r="103" spans="1:22">
      <c r="A103" s="11">
        <v>40773</v>
      </c>
      <c r="B103">
        <v>9.5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2"/>
        <v>14.5</v>
      </c>
      <c r="U103" s="4">
        <v>1</v>
      </c>
      <c r="V103">
        <f t="shared" si="3"/>
        <v>15.5</v>
      </c>
    </row>
    <row r="104" spans="1:22">
      <c r="A104" s="11">
        <v>40774</v>
      </c>
      <c r="B104" t="s">
        <v>31</v>
      </c>
      <c r="C104" t="s">
        <v>31</v>
      </c>
      <c r="D104" t="s">
        <v>31</v>
      </c>
      <c r="E104" t="s">
        <v>31</v>
      </c>
      <c r="F104" t="s">
        <v>31</v>
      </c>
      <c r="G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>
        <f t="shared" si="2"/>
        <v>0</v>
      </c>
      <c r="U104" s="4">
        <v>0</v>
      </c>
      <c r="V104">
        <f t="shared" si="3"/>
        <v>0</v>
      </c>
    </row>
    <row r="105" spans="1:22">
      <c r="A105" s="11">
        <v>40775</v>
      </c>
      <c r="B105" t="s">
        <v>31</v>
      </c>
      <c r="C105" t="s">
        <v>31</v>
      </c>
      <c r="D105" t="s">
        <v>31</v>
      </c>
      <c r="E105" t="s">
        <v>31</v>
      </c>
      <c r="F105" t="s">
        <v>31</v>
      </c>
      <c r="G105" t="s">
        <v>31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>
        <f t="shared" si="2"/>
        <v>0</v>
      </c>
      <c r="U105" s="4">
        <v>0</v>
      </c>
      <c r="V105">
        <f t="shared" si="3"/>
        <v>0</v>
      </c>
    </row>
    <row r="106" spans="1:22">
      <c r="A106" s="11">
        <v>40776</v>
      </c>
      <c r="B106" t="s">
        <v>31</v>
      </c>
      <c r="C106" t="s">
        <v>31</v>
      </c>
      <c r="D106" t="s">
        <v>31</v>
      </c>
      <c r="E106" t="s">
        <v>31</v>
      </c>
      <c r="F106" t="s">
        <v>31</v>
      </c>
      <c r="G106" t="s">
        <v>31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31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>
        <f t="shared" si="2"/>
        <v>0</v>
      </c>
      <c r="U106" s="4">
        <v>0</v>
      </c>
      <c r="V106">
        <f t="shared" si="3"/>
        <v>0</v>
      </c>
    </row>
    <row r="107" spans="1:22">
      <c r="A107" s="11">
        <v>40777</v>
      </c>
      <c r="B107" t="s">
        <v>31</v>
      </c>
      <c r="C107" t="s">
        <v>31</v>
      </c>
      <c r="D107" t="s">
        <v>31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>
        <f t="shared" si="2"/>
        <v>0</v>
      </c>
      <c r="U107" s="4">
        <v>0</v>
      </c>
      <c r="V107">
        <f t="shared" si="3"/>
        <v>0</v>
      </c>
    </row>
    <row r="108" spans="1:22">
      <c r="A108" s="11">
        <v>40778</v>
      </c>
      <c r="B108" t="s">
        <v>31</v>
      </c>
      <c r="C108" t="s">
        <v>31</v>
      </c>
      <c r="D108" t="s">
        <v>31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>
        <f t="shared" si="2"/>
        <v>0</v>
      </c>
      <c r="U108" s="4">
        <v>0</v>
      </c>
      <c r="V108">
        <f t="shared" si="3"/>
        <v>0</v>
      </c>
    </row>
    <row r="109" spans="1:22">
      <c r="A109" s="11">
        <v>40779</v>
      </c>
      <c r="B109">
        <v>15.5</v>
      </c>
      <c r="C109" s="4">
        <v>3.5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3.5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5.5</v>
      </c>
      <c r="P109" s="4">
        <v>0</v>
      </c>
      <c r="Q109" s="4">
        <v>0</v>
      </c>
      <c r="R109" s="4">
        <v>0</v>
      </c>
      <c r="S109" s="4">
        <v>0</v>
      </c>
      <c r="T109">
        <f t="shared" si="2"/>
        <v>28</v>
      </c>
      <c r="U109" s="4">
        <v>5.5</v>
      </c>
      <c r="V109">
        <f t="shared" si="3"/>
        <v>33.5</v>
      </c>
    </row>
    <row r="110" spans="1:22">
      <c r="A110" s="11">
        <v>40780</v>
      </c>
      <c r="B110">
        <v>15.5</v>
      </c>
      <c r="C110" s="4">
        <v>3.5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3.5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5.5</v>
      </c>
      <c r="P110" s="4">
        <v>0</v>
      </c>
      <c r="Q110" s="4">
        <v>0</v>
      </c>
      <c r="R110" s="4">
        <v>0</v>
      </c>
      <c r="S110" s="4">
        <v>0</v>
      </c>
      <c r="T110">
        <f t="shared" si="2"/>
        <v>28</v>
      </c>
      <c r="U110" s="4">
        <v>5.5</v>
      </c>
      <c r="V110">
        <f t="shared" si="3"/>
        <v>33.5</v>
      </c>
    </row>
    <row r="111" spans="1:22">
      <c r="A111" s="11">
        <v>40781</v>
      </c>
      <c r="B111">
        <v>7.66</v>
      </c>
      <c r="C111" s="4">
        <v>0.66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0.66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4.66</v>
      </c>
      <c r="P111" s="4">
        <v>0</v>
      </c>
      <c r="Q111" s="4">
        <v>0</v>
      </c>
      <c r="R111" s="4">
        <v>0</v>
      </c>
      <c r="S111" s="4">
        <v>0</v>
      </c>
      <c r="T111">
        <f t="shared" si="2"/>
        <v>13.64</v>
      </c>
      <c r="U111" s="4">
        <v>2.66</v>
      </c>
      <c r="V111">
        <f t="shared" si="3"/>
        <v>16.3</v>
      </c>
    </row>
    <row r="112" spans="1:22">
      <c r="A112" s="11">
        <v>40782</v>
      </c>
      <c r="B112">
        <v>7.66</v>
      </c>
      <c r="C112" s="4">
        <v>0.66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0.66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4.66</v>
      </c>
      <c r="P112" s="4">
        <v>0</v>
      </c>
      <c r="Q112" s="4">
        <v>0</v>
      </c>
      <c r="R112" s="4">
        <v>0</v>
      </c>
      <c r="S112" s="4">
        <v>0</v>
      </c>
      <c r="T112">
        <f t="shared" si="2"/>
        <v>13.64</v>
      </c>
      <c r="U112" s="4">
        <v>2.66</v>
      </c>
      <c r="V112">
        <f t="shared" si="3"/>
        <v>16.3</v>
      </c>
    </row>
    <row r="113" spans="1:22">
      <c r="A113" s="11">
        <v>40783</v>
      </c>
      <c r="B113">
        <v>7.66</v>
      </c>
      <c r="C113" s="4">
        <v>0.66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0.66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4.66</v>
      </c>
      <c r="P113" s="4">
        <v>0</v>
      </c>
      <c r="Q113" s="4">
        <v>0</v>
      </c>
      <c r="R113" s="4">
        <v>0</v>
      </c>
      <c r="S113" s="4">
        <v>0</v>
      </c>
      <c r="T113">
        <f t="shared" si="2"/>
        <v>13.64</v>
      </c>
      <c r="U113" s="4">
        <v>2.66</v>
      </c>
      <c r="V113">
        <f t="shared" si="3"/>
        <v>16.3</v>
      </c>
    </row>
    <row r="114" spans="1:22">
      <c r="A114" s="11">
        <v>40784</v>
      </c>
      <c r="B114">
        <v>2</v>
      </c>
      <c r="C114" s="4">
        <v>0</v>
      </c>
      <c r="D114" s="4">
        <v>0</v>
      </c>
      <c r="E114" s="4">
        <v>0.5</v>
      </c>
      <c r="F114" s="4">
        <v>0</v>
      </c>
      <c r="G114" s="4">
        <v>0</v>
      </c>
      <c r="H114" s="4">
        <v>0</v>
      </c>
      <c r="I114" s="4">
        <v>1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>
        <f t="shared" si="2"/>
        <v>4.5</v>
      </c>
      <c r="U114" s="4">
        <v>0.5</v>
      </c>
      <c r="V114">
        <f t="shared" si="3"/>
        <v>5</v>
      </c>
    </row>
    <row r="115" spans="1:22">
      <c r="A115" s="11">
        <v>40785</v>
      </c>
      <c r="B115">
        <v>2</v>
      </c>
      <c r="C115" s="4">
        <v>0</v>
      </c>
      <c r="D115" s="4">
        <v>0</v>
      </c>
      <c r="E115" s="4">
        <v>0.5</v>
      </c>
      <c r="F115" s="4">
        <v>0</v>
      </c>
      <c r="G115" s="4">
        <v>0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>
        <f t="shared" si="2"/>
        <v>4.5</v>
      </c>
      <c r="U115" s="4">
        <v>0.5</v>
      </c>
      <c r="V115">
        <f t="shared" si="3"/>
        <v>5</v>
      </c>
    </row>
    <row r="116" spans="1:22">
      <c r="A116" s="11">
        <v>40786</v>
      </c>
      <c r="B116">
        <v>8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1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>
        <f t="shared" si="2"/>
        <v>9</v>
      </c>
      <c r="U116" s="4">
        <v>0</v>
      </c>
      <c r="V116">
        <f t="shared" si="3"/>
        <v>9</v>
      </c>
    </row>
    <row r="117" spans="1:22">
      <c r="A117" s="11">
        <v>40787</v>
      </c>
      <c r="B117">
        <v>14</v>
      </c>
      <c r="C117" s="4">
        <v>0.2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0.8</v>
      </c>
      <c r="J117" s="4">
        <v>0.2</v>
      </c>
      <c r="K117" s="4">
        <v>0</v>
      </c>
      <c r="L117" s="4">
        <v>0</v>
      </c>
      <c r="M117" s="4">
        <v>0</v>
      </c>
      <c r="N117" s="4">
        <v>0</v>
      </c>
      <c r="O117" s="4">
        <v>2</v>
      </c>
      <c r="P117" s="4">
        <v>0</v>
      </c>
      <c r="Q117" s="4">
        <v>0</v>
      </c>
      <c r="R117" s="4">
        <v>0</v>
      </c>
      <c r="S117" s="4">
        <v>0</v>
      </c>
      <c r="T117">
        <f t="shared" si="2"/>
        <v>17.2</v>
      </c>
      <c r="U117" s="4">
        <v>1</v>
      </c>
      <c r="V117">
        <f t="shared" si="3"/>
        <v>18.2</v>
      </c>
    </row>
    <row r="118" spans="1:22">
      <c r="A118" s="11">
        <v>40788</v>
      </c>
      <c r="B118">
        <v>14</v>
      </c>
      <c r="C118" s="4">
        <v>0.2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0.8</v>
      </c>
      <c r="J118" s="4">
        <v>0.2</v>
      </c>
      <c r="K118" s="4">
        <v>0</v>
      </c>
      <c r="L118" s="4">
        <v>0</v>
      </c>
      <c r="M118" s="4">
        <v>0</v>
      </c>
      <c r="N118" s="4">
        <v>0</v>
      </c>
      <c r="O118" s="4">
        <v>2</v>
      </c>
      <c r="P118" s="4">
        <v>0</v>
      </c>
      <c r="Q118" s="4">
        <v>0</v>
      </c>
      <c r="R118" s="4">
        <v>0</v>
      </c>
      <c r="S118" s="4">
        <v>0</v>
      </c>
      <c r="T118">
        <f t="shared" si="2"/>
        <v>17.2</v>
      </c>
      <c r="U118" s="4">
        <v>1</v>
      </c>
      <c r="V118">
        <f t="shared" si="3"/>
        <v>18.2</v>
      </c>
    </row>
    <row r="119" spans="1:22">
      <c r="A119" s="11">
        <v>40789</v>
      </c>
      <c r="B119">
        <v>14</v>
      </c>
      <c r="C119" s="4">
        <v>0.2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0.8</v>
      </c>
      <c r="J119" s="4">
        <v>0.2</v>
      </c>
      <c r="K119" s="4">
        <v>0</v>
      </c>
      <c r="L119" s="4">
        <v>0</v>
      </c>
      <c r="M119" s="4">
        <v>0</v>
      </c>
      <c r="N119" s="4">
        <v>0</v>
      </c>
      <c r="O119" s="4">
        <v>2</v>
      </c>
      <c r="P119" s="4">
        <v>0</v>
      </c>
      <c r="Q119" s="4">
        <v>0</v>
      </c>
      <c r="R119" s="4">
        <v>0</v>
      </c>
      <c r="S119" s="4">
        <v>0</v>
      </c>
      <c r="T119">
        <f t="shared" si="2"/>
        <v>17.2</v>
      </c>
      <c r="U119" s="4">
        <v>1</v>
      </c>
      <c r="V119">
        <f t="shared" si="3"/>
        <v>18.2</v>
      </c>
    </row>
    <row r="120" spans="1:22">
      <c r="A120" s="11">
        <v>40790</v>
      </c>
      <c r="B120">
        <v>14</v>
      </c>
      <c r="C120" s="4">
        <v>0.2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0.8</v>
      </c>
      <c r="J120" s="4">
        <v>0.2</v>
      </c>
      <c r="K120" s="4">
        <v>0</v>
      </c>
      <c r="L120" s="4">
        <v>0</v>
      </c>
      <c r="M120" s="4">
        <v>0</v>
      </c>
      <c r="N120" s="4">
        <v>0</v>
      </c>
      <c r="O120" s="4">
        <v>2</v>
      </c>
      <c r="P120" s="4">
        <v>0</v>
      </c>
      <c r="Q120" s="4">
        <v>0</v>
      </c>
      <c r="R120" s="4">
        <v>0</v>
      </c>
      <c r="S120" s="4">
        <v>0</v>
      </c>
      <c r="T120">
        <f t="shared" si="2"/>
        <v>17.2</v>
      </c>
      <c r="U120" s="4">
        <v>1</v>
      </c>
      <c r="V120">
        <f t="shared" si="3"/>
        <v>18.2</v>
      </c>
    </row>
    <row r="121" spans="1:22">
      <c r="A121" s="11">
        <v>40791</v>
      </c>
      <c r="B121">
        <v>14</v>
      </c>
      <c r="C121" s="4">
        <v>0.2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0.8</v>
      </c>
      <c r="J121" s="4">
        <v>0.2</v>
      </c>
      <c r="K121" s="4">
        <v>0</v>
      </c>
      <c r="L121" s="4">
        <v>0</v>
      </c>
      <c r="M121" s="4">
        <v>0</v>
      </c>
      <c r="N121" s="4">
        <v>0</v>
      </c>
      <c r="O121" s="4">
        <v>2</v>
      </c>
      <c r="P121" s="4">
        <v>0</v>
      </c>
      <c r="Q121" s="4">
        <v>0</v>
      </c>
      <c r="R121" s="4">
        <v>0</v>
      </c>
      <c r="S121" s="4">
        <v>0</v>
      </c>
      <c r="T121">
        <f t="shared" si="2"/>
        <v>17.2</v>
      </c>
      <c r="U121" s="4">
        <v>1</v>
      </c>
      <c r="V121">
        <f t="shared" si="3"/>
        <v>18.2</v>
      </c>
    </row>
    <row r="122" spans="1:22">
      <c r="A122" s="11">
        <v>40792</v>
      </c>
      <c r="B122">
        <v>2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1</v>
      </c>
      <c r="P122" s="4">
        <v>0</v>
      </c>
      <c r="Q122" s="4">
        <v>0</v>
      </c>
      <c r="R122" s="4">
        <v>0</v>
      </c>
      <c r="S122" s="4">
        <v>0</v>
      </c>
      <c r="T122">
        <f t="shared" si="2"/>
        <v>3</v>
      </c>
      <c r="U122" s="4">
        <v>0</v>
      </c>
      <c r="V122">
        <f t="shared" si="3"/>
        <v>3</v>
      </c>
    </row>
    <row r="123" spans="1:22">
      <c r="A123" s="11">
        <v>40793</v>
      </c>
      <c r="B123" t="s">
        <v>31</v>
      </c>
      <c r="C123" t="s">
        <v>31</v>
      </c>
      <c r="D123" t="s">
        <v>31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T123">
        <f t="shared" si="2"/>
        <v>0</v>
      </c>
      <c r="U123" s="4">
        <v>0</v>
      </c>
      <c r="V123">
        <f t="shared" si="3"/>
        <v>0</v>
      </c>
    </row>
    <row r="124" spans="1:22">
      <c r="A124" s="11">
        <v>40794</v>
      </c>
      <c r="B124" t="s">
        <v>31</v>
      </c>
      <c r="C124" t="s">
        <v>31</v>
      </c>
      <c r="D124" t="s">
        <v>31</v>
      </c>
      <c r="E124" t="s">
        <v>31</v>
      </c>
      <c r="F124" t="s">
        <v>31</v>
      </c>
      <c r="G124" t="s">
        <v>31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T124">
        <f t="shared" si="2"/>
        <v>0</v>
      </c>
      <c r="U124" s="4">
        <v>0</v>
      </c>
      <c r="V124">
        <f t="shared" si="3"/>
        <v>0</v>
      </c>
    </row>
    <row r="125" spans="1:22">
      <c r="A125" s="11">
        <v>40795</v>
      </c>
      <c r="B125">
        <v>4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0.33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0.67</v>
      </c>
      <c r="P125" s="4">
        <v>0</v>
      </c>
      <c r="Q125" s="4">
        <v>0</v>
      </c>
      <c r="R125" s="4">
        <v>0</v>
      </c>
      <c r="S125" s="4">
        <v>0</v>
      </c>
      <c r="T125">
        <f t="shared" si="2"/>
        <v>5</v>
      </c>
      <c r="U125" s="4">
        <v>0.67</v>
      </c>
      <c r="V125">
        <f t="shared" si="3"/>
        <v>5.67</v>
      </c>
    </row>
    <row r="126" spans="1:22">
      <c r="A126" s="11">
        <v>40796</v>
      </c>
      <c r="B126">
        <v>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0.33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0.67</v>
      </c>
      <c r="P126" s="4">
        <v>0</v>
      </c>
      <c r="Q126" s="4">
        <v>0</v>
      </c>
      <c r="R126" s="4">
        <v>0</v>
      </c>
      <c r="S126" s="4">
        <v>0</v>
      </c>
      <c r="T126">
        <f t="shared" si="2"/>
        <v>5</v>
      </c>
      <c r="U126" s="4">
        <v>0.67</v>
      </c>
      <c r="V126">
        <f t="shared" si="3"/>
        <v>5.67</v>
      </c>
    </row>
    <row r="127" spans="1:22">
      <c r="A127" s="11">
        <v>40797</v>
      </c>
      <c r="B127">
        <v>4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0.33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0.67</v>
      </c>
      <c r="P127" s="4">
        <v>0</v>
      </c>
      <c r="Q127" s="4">
        <v>0</v>
      </c>
      <c r="R127" s="4">
        <v>0</v>
      </c>
      <c r="S127" s="4">
        <v>0</v>
      </c>
      <c r="T127">
        <f t="shared" si="2"/>
        <v>5</v>
      </c>
      <c r="U127" s="4">
        <v>0.67</v>
      </c>
      <c r="V127">
        <f t="shared" si="3"/>
        <v>5.67</v>
      </c>
    </row>
    <row r="128" spans="1:22">
      <c r="A128" s="11">
        <v>40798</v>
      </c>
      <c r="B128">
        <v>1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0.5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>
        <f t="shared" si="2"/>
        <v>1.5</v>
      </c>
      <c r="U128" s="4">
        <v>0</v>
      </c>
      <c r="V128">
        <f t="shared" si="3"/>
        <v>1.5</v>
      </c>
    </row>
    <row r="129" spans="1:22">
      <c r="A129" s="11">
        <v>40799</v>
      </c>
      <c r="B129">
        <v>1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0.5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>
        <f t="shared" si="2"/>
        <v>1.5</v>
      </c>
      <c r="U129" s="4">
        <v>0</v>
      </c>
      <c r="V129">
        <f t="shared" si="3"/>
        <v>1.5</v>
      </c>
    </row>
    <row r="130" spans="1:22">
      <c r="A130" s="11">
        <v>40800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2"/>
        <v>0</v>
      </c>
      <c r="U130" s="4">
        <v>0</v>
      </c>
      <c r="V130">
        <f t="shared" si="3"/>
        <v>0</v>
      </c>
    </row>
    <row r="131" spans="1:22">
      <c r="A131" s="11">
        <v>40801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si="2"/>
        <v>0</v>
      </c>
      <c r="U131" s="4">
        <v>0</v>
      </c>
      <c r="V131">
        <f t="shared" si="3"/>
        <v>0</v>
      </c>
    </row>
    <row r="132" spans="1:22">
      <c r="A132" s="11">
        <v>40802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2"/>
        <v>0</v>
      </c>
      <c r="U132" s="4">
        <v>0</v>
      </c>
      <c r="V132">
        <f t="shared" si="3"/>
        <v>0</v>
      </c>
    </row>
    <row r="133" spans="1:22">
      <c r="A133" s="11">
        <v>40803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2"/>
        <v>0</v>
      </c>
      <c r="U133" s="4">
        <v>0</v>
      </c>
      <c r="V133">
        <f t="shared" si="3"/>
        <v>0</v>
      </c>
    </row>
    <row r="134" spans="1:22">
      <c r="A134" s="11">
        <v>40804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f t="shared" si="2"/>
        <v>0</v>
      </c>
      <c r="U134" s="4">
        <v>0</v>
      </c>
      <c r="V134">
        <f t="shared" si="3"/>
        <v>0</v>
      </c>
    </row>
    <row r="135" spans="1:22">
      <c r="A135" s="11">
        <v>40805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>
        <f t="shared" si="2"/>
        <v>0</v>
      </c>
      <c r="U135" s="4">
        <v>0</v>
      </c>
      <c r="V135">
        <f t="shared" si="3"/>
        <v>0</v>
      </c>
    </row>
    <row r="136" spans="1:22">
      <c r="A136" s="11">
        <v>40806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f t="shared" si="2"/>
        <v>0</v>
      </c>
      <c r="U136" s="4">
        <v>0</v>
      </c>
      <c r="V136">
        <f t="shared" si="3"/>
        <v>0</v>
      </c>
    </row>
    <row r="137" spans="1:22">
      <c r="A137" s="11">
        <v>40807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f t="shared" ref="T137" si="4">SUM(B137:S137)</f>
        <v>0</v>
      </c>
      <c r="U137" s="4">
        <v>0</v>
      </c>
      <c r="V137">
        <f t="shared" ref="V137" si="5">T137+U137</f>
        <v>0</v>
      </c>
    </row>
    <row r="138" spans="1:22">
      <c r="B138" s="71" t="s">
        <v>43</v>
      </c>
      <c r="C138" s="71"/>
      <c r="D138" s="71"/>
      <c r="E138" s="71"/>
      <c r="F138" s="71"/>
      <c r="G138" s="71"/>
      <c r="H138" s="71"/>
      <c r="I138" s="71" t="s">
        <v>44</v>
      </c>
      <c r="J138" s="71"/>
      <c r="K138" s="71"/>
      <c r="L138" s="71"/>
      <c r="M138" s="71"/>
      <c r="N138" s="71"/>
      <c r="O138" s="71" t="s">
        <v>45</v>
      </c>
      <c r="P138" s="71"/>
      <c r="Q138" s="71"/>
      <c r="R138" s="71" t="s">
        <v>46</v>
      </c>
      <c r="S138" s="71"/>
      <c r="T138" s="69" t="s">
        <v>47</v>
      </c>
      <c r="U138" t="s">
        <v>48</v>
      </c>
      <c r="V138">
        <f>SUM(V9:V103)</f>
        <v>10377.749999999998</v>
      </c>
    </row>
    <row r="139" spans="1:22">
      <c r="B139" t="s">
        <v>50</v>
      </c>
      <c r="C139" t="s">
        <v>51</v>
      </c>
      <c r="D139" t="s">
        <v>52</v>
      </c>
      <c r="E139" t="s">
        <v>53</v>
      </c>
      <c r="F139" t="s">
        <v>54</v>
      </c>
      <c r="G139" t="s">
        <v>55</v>
      </c>
      <c r="H139" s="1" t="s">
        <v>56</v>
      </c>
      <c r="I139" t="s">
        <v>57</v>
      </c>
      <c r="J139" t="s">
        <v>58</v>
      </c>
      <c r="K139" t="s">
        <v>59</v>
      </c>
      <c r="L139" t="s">
        <v>60</v>
      </c>
      <c r="M139" t="s">
        <v>66</v>
      </c>
      <c r="N139" s="1" t="s">
        <v>56</v>
      </c>
      <c r="O139" t="s">
        <v>62</v>
      </c>
      <c r="P139" t="s">
        <v>63</v>
      </c>
      <c r="Q139" s="1" t="s">
        <v>56</v>
      </c>
      <c r="R139" t="s">
        <v>67</v>
      </c>
      <c r="S139" s="1" t="s">
        <v>65</v>
      </c>
      <c r="T139" s="70"/>
    </row>
    <row r="140" spans="1:22">
      <c r="A140" t="s">
        <v>68</v>
      </c>
      <c r="B140">
        <f t="shared" ref="B140:V140" si="6">SUM(B9:B109)</f>
        <v>7473.4599999999991</v>
      </c>
      <c r="C140">
        <f t="shared" si="6"/>
        <v>279.49</v>
      </c>
      <c r="D140">
        <f t="shared" si="6"/>
        <v>0</v>
      </c>
      <c r="E140">
        <f t="shared" si="6"/>
        <v>2.99</v>
      </c>
      <c r="F140">
        <f t="shared" si="6"/>
        <v>44.999999999999993</v>
      </c>
      <c r="G140">
        <f t="shared" si="6"/>
        <v>3</v>
      </c>
      <c r="H140">
        <f t="shared" si="6"/>
        <v>0.99</v>
      </c>
      <c r="I140">
        <f t="shared" si="6"/>
        <v>131.49</v>
      </c>
      <c r="J140">
        <f t="shared" si="6"/>
        <v>2</v>
      </c>
      <c r="K140">
        <f t="shared" si="6"/>
        <v>0</v>
      </c>
      <c r="L140">
        <f t="shared" si="6"/>
        <v>110.97999999999999</v>
      </c>
      <c r="M140">
        <f t="shared" si="6"/>
        <v>17.98</v>
      </c>
      <c r="N140">
        <f t="shared" si="6"/>
        <v>0</v>
      </c>
      <c r="O140">
        <f t="shared" si="6"/>
        <v>133.45999999999998</v>
      </c>
      <c r="P140">
        <f t="shared" si="6"/>
        <v>0</v>
      </c>
      <c r="Q140">
        <f t="shared" si="6"/>
        <v>0</v>
      </c>
      <c r="R140">
        <f t="shared" si="6"/>
        <v>46.969999999999985</v>
      </c>
      <c r="S140">
        <f t="shared" si="6"/>
        <v>0</v>
      </c>
      <c r="T140">
        <f t="shared" si="6"/>
        <v>8247.8099999999977</v>
      </c>
      <c r="U140">
        <f t="shared" si="6"/>
        <v>2163.44</v>
      </c>
      <c r="V140">
        <f t="shared" si="6"/>
        <v>10411.249999999998</v>
      </c>
    </row>
  </sheetData>
  <mergeCells count="16">
    <mergeCell ref="A1:C1"/>
    <mergeCell ref="A2:C2"/>
    <mergeCell ref="A3:C3"/>
    <mergeCell ref="A4:D4"/>
    <mergeCell ref="R7:S7"/>
    <mergeCell ref="T7:T8"/>
    <mergeCell ref="V7:V8"/>
    <mergeCell ref="A5:C5"/>
    <mergeCell ref="B7:H7"/>
    <mergeCell ref="I7:N7"/>
    <mergeCell ref="O7:Q7"/>
    <mergeCell ref="T138:T139"/>
    <mergeCell ref="B138:H138"/>
    <mergeCell ref="I138:N138"/>
    <mergeCell ref="O138:Q138"/>
    <mergeCell ref="R138:S138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20"/>
  </sheetPr>
  <dimension ref="A1:W140"/>
  <sheetViews>
    <sheetView zoomScale="80" zoomScaleNormal="80" workbookViewId="0">
      <pane ySplit="8" topLeftCell="A107" activePane="bottomLeft" state="frozen"/>
      <selection pane="bottomLeft" activeCell="B130" sqref="B130:S131"/>
    </sheetView>
  </sheetViews>
  <sheetFormatPr defaultRowHeight="12.75"/>
  <sheetData>
    <row r="1" spans="1:23">
      <c r="A1" s="68" t="s">
        <v>199</v>
      </c>
      <c r="B1" s="68"/>
      <c r="C1" s="68"/>
      <c r="E1" s="10"/>
      <c r="H1" s="77"/>
      <c r="I1" s="77"/>
      <c r="J1" s="77"/>
      <c r="N1" s="6"/>
      <c r="O1" s="6"/>
      <c r="Q1" s="1"/>
      <c r="S1" s="1"/>
    </row>
    <row r="2" spans="1:23" ht="12" customHeight="1">
      <c r="A2" s="72" t="s">
        <v>70</v>
      </c>
      <c r="B2" s="72"/>
      <c r="C2" s="72"/>
      <c r="E2" s="66" t="s">
        <v>200</v>
      </c>
      <c r="F2" s="66"/>
      <c r="H2" s="6"/>
      <c r="I2" s="6"/>
      <c r="O2" s="6"/>
      <c r="Q2" s="1"/>
      <c r="U2" s="13"/>
      <c r="W2" s="1"/>
    </row>
    <row r="3" spans="1:23" ht="11.25" customHeight="1">
      <c r="A3" s="73" t="s">
        <v>201</v>
      </c>
      <c r="B3" s="73"/>
      <c r="C3" s="73"/>
      <c r="E3" t="s">
        <v>202</v>
      </c>
      <c r="H3" s="6"/>
      <c r="I3" s="6"/>
      <c r="O3" s="6"/>
      <c r="Q3" s="1"/>
      <c r="U3" s="13"/>
      <c r="W3" s="1"/>
    </row>
    <row r="4" spans="1:23">
      <c r="A4" s="73" t="s">
        <v>203</v>
      </c>
      <c r="B4" s="73"/>
      <c r="C4" s="73"/>
      <c r="D4" s="73"/>
      <c r="H4" s="6"/>
      <c r="I4" s="6"/>
      <c r="N4" s="6"/>
      <c r="O4" s="6"/>
      <c r="Q4" s="1"/>
      <c r="S4" s="1"/>
    </row>
    <row r="5" spans="1:23">
      <c r="A5" s="73"/>
      <c r="B5" s="73"/>
      <c r="C5" s="73"/>
      <c r="H5" s="6"/>
      <c r="I5" s="6"/>
      <c r="N5" s="6"/>
      <c r="O5" s="6"/>
      <c r="Q5" s="1"/>
      <c r="S5" s="1"/>
    </row>
    <row r="6" spans="1:23">
      <c r="H6" s="6"/>
      <c r="I6" s="6"/>
      <c r="N6" s="6"/>
      <c r="O6" s="6"/>
      <c r="Q6" s="1"/>
      <c r="S6" s="1"/>
    </row>
    <row r="7" spans="1:23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3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3">
      <c r="A9" s="11">
        <v>40679</v>
      </c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72" si="0">SUM(B9:S9)</f>
        <v>0</v>
      </c>
      <c r="U9">
        <v>0</v>
      </c>
      <c r="V9">
        <f t="shared" ref="V9:V72" si="1">T9+U9</f>
        <v>0</v>
      </c>
    </row>
    <row r="10" spans="1:23">
      <c r="A10" s="11">
        <v>40680</v>
      </c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>
        <v>0</v>
      </c>
      <c r="V10">
        <f t="shared" si="1"/>
        <v>0</v>
      </c>
    </row>
    <row r="11" spans="1:23">
      <c r="A11" s="11">
        <v>40681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">
        <v>0</v>
      </c>
      <c r="O11" s="4">
        <v>0.2</v>
      </c>
      <c r="P11" s="4">
        <v>0</v>
      </c>
      <c r="Q11" s="1">
        <v>0</v>
      </c>
      <c r="R11" s="4">
        <v>0</v>
      </c>
      <c r="S11" s="1">
        <v>0</v>
      </c>
      <c r="T11">
        <f t="shared" si="0"/>
        <v>0.2</v>
      </c>
      <c r="U11">
        <v>0.2</v>
      </c>
      <c r="V11">
        <f t="shared" si="1"/>
        <v>0.4</v>
      </c>
    </row>
    <row r="12" spans="1:23">
      <c r="A12" s="11">
        <v>40682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0.2</v>
      </c>
      <c r="P12" s="4">
        <v>0</v>
      </c>
      <c r="Q12" s="1">
        <v>0</v>
      </c>
      <c r="R12" s="4">
        <v>0</v>
      </c>
      <c r="S12" s="1">
        <v>0</v>
      </c>
      <c r="T12">
        <f t="shared" si="0"/>
        <v>0.2</v>
      </c>
      <c r="U12">
        <v>0.2</v>
      </c>
      <c r="V12">
        <f t="shared" si="1"/>
        <v>0.4</v>
      </c>
    </row>
    <row r="13" spans="1:23">
      <c r="A13" s="11">
        <v>40683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0.2</v>
      </c>
      <c r="P13" s="4">
        <v>0</v>
      </c>
      <c r="Q13" s="1">
        <v>0</v>
      </c>
      <c r="R13" s="4">
        <v>0</v>
      </c>
      <c r="S13" s="1">
        <v>0</v>
      </c>
      <c r="T13">
        <f t="shared" si="0"/>
        <v>0.2</v>
      </c>
      <c r="U13">
        <v>0.2</v>
      </c>
      <c r="V13">
        <f t="shared" si="1"/>
        <v>0.4</v>
      </c>
    </row>
    <row r="14" spans="1:23">
      <c r="A14" s="11">
        <v>40684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0.2</v>
      </c>
      <c r="P14" s="4">
        <v>0</v>
      </c>
      <c r="Q14" s="1">
        <v>0</v>
      </c>
      <c r="R14" s="4">
        <v>0</v>
      </c>
      <c r="S14" s="1">
        <v>0</v>
      </c>
      <c r="T14">
        <f t="shared" si="0"/>
        <v>0.2</v>
      </c>
      <c r="U14">
        <v>0.2</v>
      </c>
      <c r="V14">
        <f t="shared" si="1"/>
        <v>0.4</v>
      </c>
    </row>
    <row r="15" spans="1:23">
      <c r="A15" s="11">
        <v>40685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1">
        <v>0</v>
      </c>
      <c r="O15" s="4">
        <v>0.2</v>
      </c>
      <c r="P15" s="4">
        <v>0</v>
      </c>
      <c r="Q15" s="1">
        <v>0</v>
      </c>
      <c r="R15" s="4">
        <v>0</v>
      </c>
      <c r="S15" s="1">
        <v>0</v>
      </c>
      <c r="T15">
        <f t="shared" si="0"/>
        <v>0.2</v>
      </c>
      <c r="U15">
        <v>0.2</v>
      </c>
      <c r="V15">
        <f t="shared" si="1"/>
        <v>0.4</v>
      </c>
    </row>
    <row r="16" spans="1:23">
      <c r="A16" s="11">
        <v>40686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v>0</v>
      </c>
      <c r="V16">
        <f t="shared" si="1"/>
        <v>0</v>
      </c>
    </row>
    <row r="17" spans="1:22">
      <c r="A17" s="11">
        <v>40687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  <c r="U17">
        <v>0</v>
      </c>
      <c r="V17">
        <f t="shared" si="1"/>
        <v>0</v>
      </c>
    </row>
    <row r="18" spans="1:22">
      <c r="A18" s="11">
        <v>40688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0.5</v>
      </c>
      <c r="P18">
        <v>0</v>
      </c>
      <c r="Q18">
        <v>0</v>
      </c>
      <c r="R18">
        <v>0</v>
      </c>
      <c r="S18">
        <v>0</v>
      </c>
      <c r="T18">
        <f t="shared" si="0"/>
        <v>0.5</v>
      </c>
      <c r="U18">
        <v>0</v>
      </c>
      <c r="V18">
        <f t="shared" si="1"/>
        <v>0.5</v>
      </c>
    </row>
    <row r="19" spans="1:22">
      <c r="A19" s="11">
        <v>40689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0.5</v>
      </c>
      <c r="P19">
        <v>0</v>
      </c>
      <c r="Q19">
        <v>0</v>
      </c>
      <c r="R19">
        <v>0</v>
      </c>
      <c r="S19">
        <v>0</v>
      </c>
      <c r="T19">
        <f t="shared" si="0"/>
        <v>0.5</v>
      </c>
      <c r="U19">
        <v>0</v>
      </c>
      <c r="V19">
        <f t="shared" si="1"/>
        <v>0.5</v>
      </c>
    </row>
    <row r="20" spans="1:22">
      <c r="A20" s="11">
        <v>40690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">
        <v>0</v>
      </c>
      <c r="O20" s="4">
        <v>2</v>
      </c>
      <c r="P20" s="4">
        <v>0</v>
      </c>
      <c r="Q20" s="1">
        <v>0</v>
      </c>
      <c r="R20" s="4">
        <v>0</v>
      </c>
      <c r="S20" s="1">
        <v>0</v>
      </c>
      <c r="T20">
        <f t="shared" si="0"/>
        <v>2</v>
      </c>
      <c r="U20">
        <v>0.25</v>
      </c>
      <c r="V20">
        <f t="shared" si="1"/>
        <v>2.25</v>
      </c>
    </row>
    <row r="21" spans="1:22">
      <c r="A21" s="11">
        <v>40691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">
        <v>0</v>
      </c>
      <c r="O21" s="4">
        <v>2</v>
      </c>
      <c r="P21" s="4">
        <v>0</v>
      </c>
      <c r="Q21" s="1">
        <v>0</v>
      </c>
      <c r="R21" s="4">
        <v>0</v>
      </c>
      <c r="S21" s="1">
        <v>0</v>
      </c>
      <c r="T21">
        <f t="shared" si="0"/>
        <v>2</v>
      </c>
      <c r="U21">
        <v>0.25</v>
      </c>
      <c r="V21">
        <f t="shared" si="1"/>
        <v>2.25</v>
      </c>
    </row>
    <row r="22" spans="1:22">
      <c r="A22" s="11">
        <v>40692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2</v>
      </c>
      <c r="P22" s="4">
        <v>0</v>
      </c>
      <c r="Q22" s="1">
        <v>0</v>
      </c>
      <c r="R22" s="4">
        <v>0</v>
      </c>
      <c r="S22" s="1">
        <v>0</v>
      </c>
      <c r="T22">
        <f t="shared" si="0"/>
        <v>2</v>
      </c>
      <c r="U22">
        <v>0.25</v>
      </c>
      <c r="V22">
        <f t="shared" si="1"/>
        <v>2.25</v>
      </c>
    </row>
    <row r="23" spans="1:22">
      <c r="A23" s="11">
        <v>40693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2</v>
      </c>
      <c r="P23" s="4">
        <v>0</v>
      </c>
      <c r="Q23" s="1">
        <v>0</v>
      </c>
      <c r="R23" s="4">
        <v>0</v>
      </c>
      <c r="S23" s="1">
        <v>0</v>
      </c>
      <c r="T23">
        <f t="shared" si="0"/>
        <v>2</v>
      </c>
      <c r="U23">
        <v>0.25</v>
      </c>
      <c r="V23">
        <f t="shared" si="1"/>
        <v>2.25</v>
      </c>
    </row>
    <row r="24" spans="1:22">
      <c r="A24" s="11">
        <v>40694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>
        <f t="shared" si="0"/>
        <v>0</v>
      </c>
      <c r="U24">
        <v>0</v>
      </c>
      <c r="V24">
        <f t="shared" si="1"/>
        <v>0</v>
      </c>
    </row>
    <row r="25" spans="1:22">
      <c r="A25" s="11">
        <v>40695</v>
      </c>
      <c r="B25">
        <v>1.5</v>
      </c>
      <c r="C25">
        <v>0.5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1.5</v>
      </c>
      <c r="P25" s="4">
        <v>0</v>
      </c>
      <c r="Q25" s="1">
        <v>0</v>
      </c>
      <c r="R25" s="4">
        <v>0</v>
      </c>
      <c r="S25" s="1">
        <v>0</v>
      </c>
      <c r="T25">
        <f t="shared" si="0"/>
        <v>3.5</v>
      </c>
      <c r="U25">
        <v>1.5</v>
      </c>
      <c r="V25">
        <f t="shared" si="1"/>
        <v>5</v>
      </c>
    </row>
    <row r="26" spans="1:22">
      <c r="A26" s="11">
        <v>40696</v>
      </c>
      <c r="B26">
        <v>1.5</v>
      </c>
      <c r="C26">
        <v>0.5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1.5</v>
      </c>
      <c r="P26" s="4">
        <v>0</v>
      </c>
      <c r="Q26" s="1">
        <v>0</v>
      </c>
      <c r="R26" s="4">
        <v>0</v>
      </c>
      <c r="S26" s="1">
        <v>0</v>
      </c>
      <c r="T26">
        <f t="shared" si="0"/>
        <v>3.5</v>
      </c>
      <c r="U26">
        <v>1.5</v>
      </c>
      <c r="V26">
        <f t="shared" si="1"/>
        <v>5</v>
      </c>
    </row>
    <row r="27" spans="1:22">
      <c r="A27" s="11">
        <v>40697</v>
      </c>
      <c r="B27">
        <v>2.33</v>
      </c>
      <c r="C27">
        <v>2.33</v>
      </c>
      <c r="D27">
        <v>0</v>
      </c>
      <c r="E27">
        <v>0</v>
      </c>
      <c r="F27">
        <v>0</v>
      </c>
      <c r="G27">
        <v>0</v>
      </c>
      <c r="H27" s="12">
        <v>0</v>
      </c>
      <c r="I27" s="4">
        <v>0</v>
      </c>
      <c r="J27" s="4">
        <v>0</v>
      </c>
      <c r="K27" s="4">
        <v>0</v>
      </c>
      <c r="L27" s="4">
        <v>0.67</v>
      </c>
      <c r="M27" s="4">
        <v>0</v>
      </c>
      <c r="N27" s="12">
        <v>0</v>
      </c>
      <c r="O27" s="4">
        <v>3.67</v>
      </c>
      <c r="P27" s="4">
        <v>0</v>
      </c>
      <c r="Q27" s="12">
        <v>0</v>
      </c>
      <c r="R27" s="4">
        <v>0</v>
      </c>
      <c r="S27" s="12">
        <v>0</v>
      </c>
      <c r="T27">
        <f t="shared" si="0"/>
        <v>9</v>
      </c>
      <c r="U27">
        <v>3</v>
      </c>
      <c r="V27">
        <f t="shared" si="1"/>
        <v>12</v>
      </c>
    </row>
    <row r="28" spans="1:22">
      <c r="A28" s="11">
        <v>40698</v>
      </c>
      <c r="B28">
        <v>2.33</v>
      </c>
      <c r="C28">
        <v>2.33</v>
      </c>
      <c r="D28">
        <v>0</v>
      </c>
      <c r="E28">
        <v>0</v>
      </c>
      <c r="F28">
        <v>0</v>
      </c>
      <c r="G28">
        <v>0</v>
      </c>
      <c r="H28" s="12">
        <v>0</v>
      </c>
      <c r="I28" s="4">
        <v>0</v>
      </c>
      <c r="J28" s="4">
        <v>0</v>
      </c>
      <c r="K28" s="4">
        <v>0</v>
      </c>
      <c r="L28" s="4">
        <v>0.67</v>
      </c>
      <c r="M28" s="4">
        <v>0</v>
      </c>
      <c r="N28" s="12">
        <v>0</v>
      </c>
      <c r="O28" s="4">
        <v>3.67</v>
      </c>
      <c r="P28" s="4">
        <v>0</v>
      </c>
      <c r="Q28" s="12">
        <v>0</v>
      </c>
      <c r="R28" s="4">
        <v>0</v>
      </c>
      <c r="S28" s="12">
        <v>0</v>
      </c>
      <c r="T28">
        <f t="shared" si="0"/>
        <v>9</v>
      </c>
      <c r="U28">
        <v>3</v>
      </c>
      <c r="V28">
        <f t="shared" si="1"/>
        <v>12</v>
      </c>
    </row>
    <row r="29" spans="1:22">
      <c r="A29" s="11">
        <v>40699</v>
      </c>
      <c r="B29">
        <v>2.33</v>
      </c>
      <c r="C29">
        <v>2.33</v>
      </c>
      <c r="D29">
        <v>0</v>
      </c>
      <c r="E29">
        <v>0</v>
      </c>
      <c r="F29">
        <v>0</v>
      </c>
      <c r="G29">
        <v>0</v>
      </c>
      <c r="H29" s="12">
        <v>0</v>
      </c>
      <c r="I29" s="4">
        <v>0</v>
      </c>
      <c r="J29" s="4">
        <v>0</v>
      </c>
      <c r="K29" s="4">
        <v>0</v>
      </c>
      <c r="L29" s="4">
        <v>0.67</v>
      </c>
      <c r="M29" s="4">
        <v>0</v>
      </c>
      <c r="N29" s="12">
        <v>0</v>
      </c>
      <c r="O29" s="4">
        <v>3.67</v>
      </c>
      <c r="P29" s="4">
        <v>0</v>
      </c>
      <c r="Q29" s="12">
        <v>0</v>
      </c>
      <c r="R29" s="4">
        <v>0</v>
      </c>
      <c r="S29" s="12">
        <v>0</v>
      </c>
      <c r="T29">
        <f t="shared" si="0"/>
        <v>9</v>
      </c>
      <c r="U29">
        <v>3</v>
      </c>
      <c r="V29">
        <f t="shared" si="1"/>
        <v>12</v>
      </c>
    </row>
    <row r="30" spans="1:22">
      <c r="A30" s="11">
        <v>40700</v>
      </c>
      <c r="B30">
        <v>0.5</v>
      </c>
      <c r="C30">
        <v>2</v>
      </c>
      <c r="D30">
        <v>0</v>
      </c>
      <c r="E30">
        <v>0</v>
      </c>
      <c r="F30">
        <v>0</v>
      </c>
      <c r="G30">
        <v>0</v>
      </c>
      <c r="H30" s="12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12">
        <v>0</v>
      </c>
      <c r="O30" s="4">
        <v>0.5</v>
      </c>
      <c r="P30" s="4">
        <v>0</v>
      </c>
      <c r="Q30" s="12">
        <v>0</v>
      </c>
      <c r="R30" s="4">
        <v>0</v>
      </c>
      <c r="S30" s="12">
        <v>0</v>
      </c>
      <c r="T30">
        <f t="shared" si="0"/>
        <v>3</v>
      </c>
      <c r="U30">
        <v>4</v>
      </c>
      <c r="V30">
        <f t="shared" si="1"/>
        <v>7</v>
      </c>
    </row>
    <row r="31" spans="1:22">
      <c r="A31" s="11">
        <v>40701</v>
      </c>
      <c r="B31">
        <v>0.5</v>
      </c>
      <c r="C31">
        <v>2</v>
      </c>
      <c r="D31">
        <v>0</v>
      </c>
      <c r="E31">
        <v>0</v>
      </c>
      <c r="F31">
        <v>0</v>
      </c>
      <c r="G31">
        <v>0</v>
      </c>
      <c r="H31" s="12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2">
        <v>0</v>
      </c>
      <c r="O31" s="4">
        <v>0.5</v>
      </c>
      <c r="P31" s="4">
        <v>0</v>
      </c>
      <c r="Q31" s="12">
        <v>0</v>
      </c>
      <c r="R31" s="4">
        <v>0</v>
      </c>
      <c r="S31" s="12">
        <v>0</v>
      </c>
      <c r="T31">
        <f t="shared" si="0"/>
        <v>3</v>
      </c>
      <c r="U31">
        <v>4</v>
      </c>
      <c r="V31">
        <f t="shared" si="1"/>
        <v>7</v>
      </c>
    </row>
    <row r="32" spans="1:22">
      <c r="A32" s="11">
        <v>40702</v>
      </c>
      <c r="B32">
        <v>7</v>
      </c>
      <c r="C32">
        <v>0.5</v>
      </c>
      <c r="D32">
        <v>0</v>
      </c>
      <c r="E32">
        <v>0</v>
      </c>
      <c r="F32">
        <v>0.5</v>
      </c>
      <c r="G32">
        <v>0</v>
      </c>
      <c r="H32" s="12">
        <v>0</v>
      </c>
      <c r="I32" s="4">
        <v>0</v>
      </c>
      <c r="J32" s="4">
        <v>0</v>
      </c>
      <c r="K32" s="4">
        <v>0</v>
      </c>
      <c r="L32" s="4">
        <v>0.5</v>
      </c>
      <c r="M32" s="4">
        <v>0</v>
      </c>
      <c r="N32" s="12">
        <v>0</v>
      </c>
      <c r="O32" s="4">
        <v>0.5</v>
      </c>
      <c r="P32" s="4">
        <v>0</v>
      </c>
      <c r="Q32" s="12">
        <v>0</v>
      </c>
      <c r="R32" s="4">
        <v>0</v>
      </c>
      <c r="S32" s="12">
        <v>0</v>
      </c>
      <c r="T32">
        <f t="shared" si="0"/>
        <v>9</v>
      </c>
      <c r="U32">
        <v>34</v>
      </c>
      <c r="V32">
        <f t="shared" si="1"/>
        <v>43</v>
      </c>
    </row>
    <row r="33" spans="1:22">
      <c r="A33" s="11">
        <v>40703</v>
      </c>
      <c r="B33">
        <v>7</v>
      </c>
      <c r="C33">
        <v>0.5</v>
      </c>
      <c r="D33">
        <v>0</v>
      </c>
      <c r="E33">
        <v>0</v>
      </c>
      <c r="F33">
        <v>0.5</v>
      </c>
      <c r="G33">
        <v>0</v>
      </c>
      <c r="H33" s="12">
        <v>0</v>
      </c>
      <c r="I33" s="4">
        <v>0</v>
      </c>
      <c r="J33" s="4">
        <v>0</v>
      </c>
      <c r="K33" s="4">
        <v>0</v>
      </c>
      <c r="L33" s="4">
        <v>0.5</v>
      </c>
      <c r="M33" s="4">
        <v>0</v>
      </c>
      <c r="N33" s="12">
        <v>0</v>
      </c>
      <c r="O33" s="4">
        <v>0.5</v>
      </c>
      <c r="P33" s="4">
        <v>0</v>
      </c>
      <c r="Q33" s="12">
        <v>0</v>
      </c>
      <c r="R33" s="4">
        <v>0</v>
      </c>
      <c r="S33" s="12">
        <v>0</v>
      </c>
      <c r="T33">
        <f t="shared" si="0"/>
        <v>9</v>
      </c>
      <c r="U33">
        <v>34</v>
      </c>
      <c r="V33">
        <f t="shared" si="1"/>
        <v>43</v>
      </c>
    </row>
    <row r="34" spans="1:22">
      <c r="A34" s="11">
        <v>40704</v>
      </c>
      <c r="B34">
        <v>9.67</v>
      </c>
      <c r="C34">
        <v>0</v>
      </c>
      <c r="D34">
        <v>0</v>
      </c>
      <c r="E34">
        <v>0</v>
      </c>
      <c r="F34">
        <v>0</v>
      </c>
      <c r="G34">
        <v>0</v>
      </c>
      <c r="H34" s="12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2">
        <v>0</v>
      </c>
      <c r="O34" s="4">
        <v>1</v>
      </c>
      <c r="P34" s="4">
        <v>0</v>
      </c>
      <c r="Q34" s="12">
        <v>0</v>
      </c>
      <c r="R34" s="4">
        <v>0</v>
      </c>
      <c r="S34" s="12">
        <v>0</v>
      </c>
      <c r="T34">
        <f t="shared" si="0"/>
        <v>10.67</v>
      </c>
      <c r="U34">
        <v>25</v>
      </c>
      <c r="V34">
        <f t="shared" si="1"/>
        <v>35.67</v>
      </c>
    </row>
    <row r="35" spans="1:22">
      <c r="A35" s="11">
        <v>40705</v>
      </c>
      <c r="B35">
        <v>9.67</v>
      </c>
      <c r="C35">
        <v>0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1</v>
      </c>
      <c r="P35" s="4">
        <v>0</v>
      </c>
      <c r="Q35" s="12">
        <v>0</v>
      </c>
      <c r="R35" s="4">
        <v>0</v>
      </c>
      <c r="S35" s="12">
        <v>0</v>
      </c>
      <c r="T35">
        <f t="shared" si="0"/>
        <v>10.67</v>
      </c>
      <c r="U35">
        <v>25</v>
      </c>
      <c r="V35">
        <f t="shared" si="1"/>
        <v>35.67</v>
      </c>
    </row>
    <row r="36" spans="1:22">
      <c r="A36" s="11">
        <v>40706</v>
      </c>
      <c r="B36">
        <v>9.67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1</v>
      </c>
      <c r="P36" s="4">
        <v>0</v>
      </c>
      <c r="Q36" s="12">
        <v>0</v>
      </c>
      <c r="R36" s="4">
        <v>0</v>
      </c>
      <c r="S36" s="12">
        <v>0</v>
      </c>
      <c r="T36">
        <f t="shared" si="0"/>
        <v>10.67</v>
      </c>
      <c r="U36">
        <v>25</v>
      </c>
      <c r="V36">
        <f t="shared" si="1"/>
        <v>35.67</v>
      </c>
    </row>
    <row r="37" spans="1:22">
      <c r="A37" s="11">
        <v>40707</v>
      </c>
      <c r="B37">
        <v>81</v>
      </c>
      <c r="C37">
        <v>0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12">
        <v>0</v>
      </c>
      <c r="O37" s="4">
        <v>0</v>
      </c>
      <c r="P37" s="4">
        <v>0</v>
      </c>
      <c r="Q37" s="12">
        <v>0</v>
      </c>
      <c r="R37" s="4">
        <v>0</v>
      </c>
      <c r="S37" s="12">
        <v>0</v>
      </c>
      <c r="T37">
        <f t="shared" si="0"/>
        <v>81</v>
      </c>
      <c r="U37">
        <v>3.5</v>
      </c>
      <c r="V37">
        <f t="shared" si="1"/>
        <v>84.5</v>
      </c>
    </row>
    <row r="38" spans="1:22">
      <c r="A38" s="11">
        <v>40708</v>
      </c>
      <c r="B38">
        <v>81</v>
      </c>
      <c r="C38">
        <v>0</v>
      </c>
      <c r="D38">
        <v>0</v>
      </c>
      <c r="E38">
        <v>0</v>
      </c>
      <c r="F38">
        <v>0</v>
      </c>
      <c r="G38">
        <v>0</v>
      </c>
      <c r="H38" s="12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12">
        <v>0</v>
      </c>
      <c r="O38" s="4">
        <v>0</v>
      </c>
      <c r="P38" s="4">
        <v>0</v>
      </c>
      <c r="Q38" s="12">
        <v>0</v>
      </c>
      <c r="R38" s="4">
        <v>0</v>
      </c>
      <c r="S38" s="12">
        <v>0</v>
      </c>
      <c r="T38">
        <f t="shared" si="0"/>
        <v>81</v>
      </c>
      <c r="U38">
        <v>3.5</v>
      </c>
      <c r="V38">
        <f t="shared" si="1"/>
        <v>84.5</v>
      </c>
    </row>
    <row r="39" spans="1:22">
      <c r="A39" s="11">
        <v>40709</v>
      </c>
      <c r="B39">
        <v>11.5</v>
      </c>
      <c r="C39">
        <v>0.5</v>
      </c>
      <c r="D39">
        <v>0</v>
      </c>
      <c r="E39">
        <v>0</v>
      </c>
      <c r="F39">
        <v>0</v>
      </c>
      <c r="G39">
        <v>0</v>
      </c>
      <c r="H39" s="12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12">
        <v>0</v>
      </c>
      <c r="O39" s="4">
        <v>0.5</v>
      </c>
      <c r="P39" s="4">
        <v>0</v>
      </c>
      <c r="Q39" s="12">
        <v>0</v>
      </c>
      <c r="R39" s="4">
        <v>0</v>
      </c>
      <c r="S39" s="12">
        <v>0</v>
      </c>
      <c r="T39">
        <f t="shared" si="0"/>
        <v>12.5</v>
      </c>
      <c r="U39">
        <v>11.5</v>
      </c>
      <c r="V39">
        <f t="shared" si="1"/>
        <v>24</v>
      </c>
    </row>
    <row r="40" spans="1:22">
      <c r="A40" s="11">
        <v>40710</v>
      </c>
      <c r="B40">
        <v>11.5</v>
      </c>
      <c r="C40">
        <v>0.5</v>
      </c>
      <c r="D40">
        <v>0</v>
      </c>
      <c r="E40">
        <v>0</v>
      </c>
      <c r="F40">
        <v>0</v>
      </c>
      <c r="G40">
        <v>0</v>
      </c>
      <c r="H40" s="12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12">
        <v>0</v>
      </c>
      <c r="O40" s="4">
        <v>0.5</v>
      </c>
      <c r="P40" s="4">
        <v>0</v>
      </c>
      <c r="Q40" s="12">
        <v>0</v>
      </c>
      <c r="R40" s="4">
        <v>0</v>
      </c>
      <c r="S40" s="12">
        <v>0</v>
      </c>
      <c r="T40">
        <f t="shared" si="0"/>
        <v>12.5</v>
      </c>
      <c r="U40">
        <v>11.5</v>
      </c>
      <c r="V40">
        <f t="shared" si="1"/>
        <v>24</v>
      </c>
    </row>
    <row r="41" spans="1:22">
      <c r="A41" s="11">
        <v>40711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0"/>
        <v>0</v>
      </c>
      <c r="U41">
        <v>0</v>
      </c>
      <c r="V41">
        <f t="shared" si="1"/>
        <v>0</v>
      </c>
    </row>
    <row r="42" spans="1:22">
      <c r="A42" s="11">
        <v>40712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0</v>
      </c>
      <c r="U42">
        <v>0</v>
      </c>
      <c r="V42">
        <f t="shared" si="1"/>
        <v>0</v>
      </c>
    </row>
    <row r="43" spans="1:22">
      <c r="A43" s="11">
        <v>40713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0</v>
      </c>
      <c r="U43">
        <v>0</v>
      </c>
      <c r="V43">
        <f t="shared" si="1"/>
        <v>0</v>
      </c>
    </row>
    <row r="44" spans="1:22">
      <c r="A44" s="11">
        <v>40714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0</v>
      </c>
      <c r="U44">
        <v>0</v>
      </c>
      <c r="V44">
        <f t="shared" si="1"/>
        <v>0</v>
      </c>
    </row>
    <row r="45" spans="1:22">
      <c r="A45" s="11">
        <v>40715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0</v>
      </c>
      <c r="U45">
        <v>0</v>
      </c>
      <c r="V45">
        <f t="shared" si="1"/>
        <v>0</v>
      </c>
    </row>
    <row r="46" spans="1:22">
      <c r="A46" s="11">
        <v>40716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0</v>
      </c>
      <c r="U46">
        <v>0</v>
      </c>
      <c r="V46">
        <f t="shared" si="1"/>
        <v>0</v>
      </c>
    </row>
    <row r="47" spans="1:22">
      <c r="A47" s="11">
        <v>40717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0</v>
      </c>
      <c r="U47">
        <v>0</v>
      </c>
      <c r="V47">
        <f t="shared" si="1"/>
        <v>0</v>
      </c>
    </row>
    <row r="48" spans="1:22">
      <c r="A48" s="11">
        <v>40718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0"/>
        <v>0</v>
      </c>
      <c r="U48">
        <v>0</v>
      </c>
      <c r="V48">
        <f t="shared" si="1"/>
        <v>0</v>
      </c>
    </row>
    <row r="49" spans="1:22">
      <c r="A49" s="11">
        <v>40719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0"/>
        <v>0</v>
      </c>
      <c r="U49">
        <v>0</v>
      </c>
      <c r="V49">
        <f t="shared" si="1"/>
        <v>0</v>
      </c>
    </row>
    <row r="50" spans="1:22">
      <c r="A50" s="11">
        <v>40720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0"/>
        <v>0</v>
      </c>
      <c r="U50">
        <v>0</v>
      </c>
      <c r="V50">
        <f t="shared" si="1"/>
        <v>0</v>
      </c>
    </row>
    <row r="51" spans="1:22">
      <c r="A51" s="11">
        <v>40721</v>
      </c>
      <c r="B51" t="s">
        <v>31</v>
      </c>
      <c r="C51" t="s">
        <v>31</v>
      </c>
      <c r="D51" t="s">
        <v>31</v>
      </c>
      <c r="E51" t="s">
        <v>31</v>
      </c>
      <c r="F51" t="s">
        <v>31</v>
      </c>
      <c r="G51" t="s">
        <v>31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>
        <f t="shared" si="0"/>
        <v>0</v>
      </c>
      <c r="U51">
        <v>0</v>
      </c>
      <c r="V51">
        <f t="shared" si="1"/>
        <v>0</v>
      </c>
    </row>
    <row r="52" spans="1:22">
      <c r="A52" s="11">
        <v>40722</v>
      </c>
      <c r="B52" t="s">
        <v>31</v>
      </c>
      <c r="C52" t="s">
        <v>31</v>
      </c>
      <c r="D52" t="s">
        <v>31</v>
      </c>
      <c r="E52" t="s">
        <v>31</v>
      </c>
      <c r="F52" t="s">
        <v>31</v>
      </c>
      <c r="G52" t="s">
        <v>31</v>
      </c>
      <c r="H52" t="s">
        <v>31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 t="s">
        <v>31</v>
      </c>
      <c r="T52">
        <f t="shared" si="0"/>
        <v>0</v>
      </c>
      <c r="U52">
        <v>0</v>
      </c>
      <c r="V52">
        <f t="shared" si="1"/>
        <v>0</v>
      </c>
    </row>
    <row r="53" spans="1:22">
      <c r="A53" s="11">
        <v>40723</v>
      </c>
      <c r="B53" t="s">
        <v>31</v>
      </c>
      <c r="C53" t="s">
        <v>31</v>
      </c>
      <c r="D53" t="s">
        <v>31</v>
      </c>
      <c r="E53" t="s">
        <v>31</v>
      </c>
      <c r="F53" t="s">
        <v>31</v>
      </c>
      <c r="G53" t="s">
        <v>31</v>
      </c>
      <c r="H53" t="s">
        <v>31</v>
      </c>
      <c r="I53" t="s">
        <v>31</v>
      </c>
      <c r="J53" t="s">
        <v>31</v>
      </c>
      <c r="K53" t="s">
        <v>31</v>
      </c>
      <c r="L53" t="s">
        <v>31</v>
      </c>
      <c r="M53" t="s">
        <v>31</v>
      </c>
      <c r="N53" t="s">
        <v>31</v>
      </c>
      <c r="O53" t="s">
        <v>31</v>
      </c>
      <c r="P53" t="s">
        <v>31</v>
      </c>
      <c r="Q53" t="s">
        <v>31</v>
      </c>
      <c r="R53" t="s">
        <v>31</v>
      </c>
      <c r="S53" t="s">
        <v>31</v>
      </c>
      <c r="T53">
        <f t="shared" si="0"/>
        <v>0</v>
      </c>
      <c r="U53">
        <v>0</v>
      </c>
      <c r="V53">
        <f t="shared" si="1"/>
        <v>0</v>
      </c>
    </row>
    <row r="54" spans="1:22">
      <c r="A54" s="11">
        <v>40724</v>
      </c>
      <c r="B54" t="s">
        <v>31</v>
      </c>
      <c r="C54" t="s">
        <v>31</v>
      </c>
      <c r="D54" t="s">
        <v>31</v>
      </c>
      <c r="E54" t="s">
        <v>31</v>
      </c>
      <c r="F54" t="s">
        <v>31</v>
      </c>
      <c r="G54" t="s">
        <v>31</v>
      </c>
      <c r="H54" t="s">
        <v>31</v>
      </c>
      <c r="I54" t="s">
        <v>31</v>
      </c>
      <c r="J54" t="s">
        <v>31</v>
      </c>
      <c r="K54" t="s">
        <v>31</v>
      </c>
      <c r="L54" t="s">
        <v>31</v>
      </c>
      <c r="M54" t="s">
        <v>31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 t="s">
        <v>31</v>
      </c>
      <c r="T54">
        <f t="shared" si="0"/>
        <v>0</v>
      </c>
      <c r="U54">
        <v>0</v>
      </c>
      <c r="V54">
        <f t="shared" si="1"/>
        <v>0</v>
      </c>
    </row>
    <row r="55" spans="1:22">
      <c r="A55" s="11">
        <v>40725</v>
      </c>
      <c r="B55" t="s">
        <v>31</v>
      </c>
      <c r="C55" t="s">
        <v>31</v>
      </c>
      <c r="D55" t="s">
        <v>31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  <c r="J55" t="s">
        <v>31</v>
      </c>
      <c r="K55" t="s">
        <v>31</v>
      </c>
      <c r="L55" t="s">
        <v>31</v>
      </c>
      <c r="M55" t="s">
        <v>31</v>
      </c>
      <c r="N55" t="s">
        <v>31</v>
      </c>
      <c r="O55" t="s">
        <v>31</v>
      </c>
      <c r="P55" t="s">
        <v>31</v>
      </c>
      <c r="Q55" t="s">
        <v>31</v>
      </c>
      <c r="R55" t="s">
        <v>31</v>
      </c>
      <c r="S55" t="s">
        <v>31</v>
      </c>
      <c r="T55">
        <f t="shared" si="0"/>
        <v>0</v>
      </c>
      <c r="U55">
        <v>0</v>
      </c>
      <c r="V55">
        <f t="shared" si="1"/>
        <v>0</v>
      </c>
    </row>
    <row r="56" spans="1:22">
      <c r="A56" s="11">
        <v>40726</v>
      </c>
      <c r="B56" t="s">
        <v>31</v>
      </c>
      <c r="C56" t="s">
        <v>31</v>
      </c>
      <c r="D56" t="s">
        <v>31</v>
      </c>
      <c r="E56" t="s">
        <v>31</v>
      </c>
      <c r="F56" t="s">
        <v>31</v>
      </c>
      <c r="G56" t="s">
        <v>31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T56">
        <f t="shared" si="0"/>
        <v>0</v>
      </c>
      <c r="U56">
        <v>0</v>
      </c>
      <c r="V56">
        <f t="shared" si="1"/>
        <v>0</v>
      </c>
    </row>
    <row r="57" spans="1:22">
      <c r="A57" s="11">
        <v>40727</v>
      </c>
      <c r="B57" t="s">
        <v>31</v>
      </c>
      <c r="C57" t="s">
        <v>31</v>
      </c>
      <c r="D57" t="s">
        <v>31</v>
      </c>
      <c r="E57" t="s">
        <v>31</v>
      </c>
      <c r="F57" t="s">
        <v>31</v>
      </c>
      <c r="G57" t="s">
        <v>31</v>
      </c>
      <c r="H57" t="s">
        <v>31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31</v>
      </c>
      <c r="R57" t="s">
        <v>31</v>
      </c>
      <c r="S57" t="s">
        <v>31</v>
      </c>
      <c r="T57">
        <f t="shared" si="0"/>
        <v>0</v>
      </c>
      <c r="U57">
        <v>0</v>
      </c>
      <c r="V57">
        <f t="shared" si="1"/>
        <v>0</v>
      </c>
    </row>
    <row r="58" spans="1:22">
      <c r="A58" s="11">
        <v>40728</v>
      </c>
      <c r="B58" t="s">
        <v>31</v>
      </c>
      <c r="C58" t="s">
        <v>31</v>
      </c>
      <c r="D58" t="s">
        <v>31</v>
      </c>
      <c r="E58" t="s">
        <v>31</v>
      </c>
      <c r="F58" t="s">
        <v>31</v>
      </c>
      <c r="G58" t="s">
        <v>31</v>
      </c>
      <c r="H58" t="s">
        <v>31</v>
      </c>
      <c r="I58" t="s">
        <v>31</v>
      </c>
      <c r="J58" t="s">
        <v>31</v>
      </c>
      <c r="K58" t="s">
        <v>31</v>
      </c>
      <c r="L58" t="s">
        <v>31</v>
      </c>
      <c r="M58" t="s">
        <v>31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S58" t="s">
        <v>31</v>
      </c>
      <c r="T58">
        <f t="shared" si="0"/>
        <v>0</v>
      </c>
      <c r="U58">
        <v>0</v>
      </c>
      <c r="V58">
        <f t="shared" si="1"/>
        <v>0</v>
      </c>
    </row>
    <row r="59" spans="1:22">
      <c r="A59" s="11">
        <v>40729</v>
      </c>
      <c r="B59" t="s">
        <v>31</v>
      </c>
      <c r="C59" t="s">
        <v>31</v>
      </c>
      <c r="D59" t="s">
        <v>31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31</v>
      </c>
      <c r="K59" t="s">
        <v>31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 t="s">
        <v>31</v>
      </c>
      <c r="T59">
        <f t="shared" si="0"/>
        <v>0</v>
      </c>
      <c r="U59">
        <v>0</v>
      </c>
      <c r="V59">
        <f t="shared" si="1"/>
        <v>0</v>
      </c>
    </row>
    <row r="60" spans="1:22">
      <c r="A60" s="11">
        <v>40730</v>
      </c>
      <c r="B60" t="s">
        <v>31</v>
      </c>
      <c r="C60" t="s">
        <v>31</v>
      </c>
      <c r="D60" t="s">
        <v>31</v>
      </c>
      <c r="E60" t="s">
        <v>31</v>
      </c>
      <c r="F60" t="s">
        <v>31</v>
      </c>
      <c r="G60" t="s">
        <v>31</v>
      </c>
      <c r="H60" t="s">
        <v>31</v>
      </c>
      <c r="I60" t="s">
        <v>31</v>
      </c>
      <c r="J60" t="s">
        <v>31</v>
      </c>
      <c r="K60" t="s">
        <v>31</v>
      </c>
      <c r="L60" t="s">
        <v>31</v>
      </c>
      <c r="M60" t="s">
        <v>31</v>
      </c>
      <c r="N60" t="s">
        <v>31</v>
      </c>
      <c r="O60" t="s">
        <v>31</v>
      </c>
      <c r="P60" t="s">
        <v>31</v>
      </c>
      <c r="Q60" t="s">
        <v>31</v>
      </c>
      <c r="R60" t="s">
        <v>31</v>
      </c>
      <c r="S60" t="s">
        <v>31</v>
      </c>
      <c r="T60">
        <f t="shared" si="0"/>
        <v>0</v>
      </c>
      <c r="U60">
        <v>0</v>
      </c>
      <c r="V60">
        <f t="shared" si="1"/>
        <v>0</v>
      </c>
    </row>
    <row r="61" spans="1:22">
      <c r="A61" s="11">
        <v>40731</v>
      </c>
      <c r="B61" t="s">
        <v>31</v>
      </c>
      <c r="C61" t="s">
        <v>31</v>
      </c>
      <c r="D61" t="s">
        <v>31</v>
      </c>
      <c r="E61" t="s">
        <v>31</v>
      </c>
      <c r="F61" t="s">
        <v>31</v>
      </c>
      <c r="G61" t="s">
        <v>31</v>
      </c>
      <c r="H61" t="s">
        <v>31</v>
      </c>
      <c r="I61" t="s">
        <v>31</v>
      </c>
      <c r="J61" t="s">
        <v>31</v>
      </c>
      <c r="K61" t="s">
        <v>31</v>
      </c>
      <c r="L61" t="s">
        <v>31</v>
      </c>
      <c r="M61" t="s">
        <v>31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S61" t="s">
        <v>31</v>
      </c>
      <c r="T61">
        <f t="shared" si="0"/>
        <v>0</v>
      </c>
      <c r="U61">
        <v>0</v>
      </c>
      <c r="V61">
        <f t="shared" si="1"/>
        <v>0</v>
      </c>
    </row>
    <row r="62" spans="1:22">
      <c r="A62" s="11">
        <v>40732</v>
      </c>
      <c r="B62">
        <v>23.66</v>
      </c>
      <c r="C62">
        <v>0.33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0.33</v>
      </c>
      <c r="T62">
        <f t="shared" si="0"/>
        <v>24.319999999999997</v>
      </c>
      <c r="U62">
        <v>2</v>
      </c>
      <c r="V62">
        <f t="shared" si="1"/>
        <v>26.319999999999997</v>
      </c>
    </row>
    <row r="63" spans="1:22">
      <c r="A63" s="11">
        <v>40733</v>
      </c>
      <c r="B63">
        <v>23.66</v>
      </c>
      <c r="C63">
        <v>0.33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0.33</v>
      </c>
      <c r="T63">
        <f t="shared" si="0"/>
        <v>24.319999999999997</v>
      </c>
      <c r="U63">
        <v>2</v>
      </c>
      <c r="V63">
        <f t="shared" si="1"/>
        <v>26.319999999999997</v>
      </c>
    </row>
    <row r="64" spans="1:22">
      <c r="A64" s="11">
        <v>40734</v>
      </c>
      <c r="B64">
        <v>23.66</v>
      </c>
      <c r="C64">
        <v>0.33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0.33</v>
      </c>
      <c r="T64">
        <f t="shared" si="0"/>
        <v>24.319999999999997</v>
      </c>
      <c r="U64">
        <v>2</v>
      </c>
      <c r="V64">
        <f t="shared" si="1"/>
        <v>26.319999999999997</v>
      </c>
    </row>
    <row r="65" spans="1:22">
      <c r="A65" s="11">
        <v>40735</v>
      </c>
      <c r="B65">
        <v>69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0.5</v>
      </c>
      <c r="J65">
        <v>0</v>
      </c>
      <c r="K65">
        <v>0</v>
      </c>
      <c r="L65">
        <v>0</v>
      </c>
      <c r="M65">
        <v>0.5</v>
      </c>
      <c r="N65">
        <v>0</v>
      </c>
      <c r="O65">
        <v>0.5</v>
      </c>
      <c r="P65">
        <v>0</v>
      </c>
      <c r="Q65">
        <v>0</v>
      </c>
      <c r="R65">
        <v>1.5</v>
      </c>
      <c r="S65">
        <v>0</v>
      </c>
      <c r="T65">
        <f t="shared" si="0"/>
        <v>77</v>
      </c>
      <c r="U65">
        <v>12</v>
      </c>
      <c r="V65">
        <f t="shared" si="1"/>
        <v>89</v>
      </c>
    </row>
    <row r="66" spans="1:22">
      <c r="A66" s="11">
        <v>40736</v>
      </c>
      <c r="B66">
        <v>69</v>
      </c>
      <c r="C66">
        <v>5</v>
      </c>
      <c r="D66">
        <v>0</v>
      </c>
      <c r="E66">
        <v>0</v>
      </c>
      <c r="F66">
        <v>0</v>
      </c>
      <c r="G66">
        <v>0</v>
      </c>
      <c r="H66">
        <v>0</v>
      </c>
      <c r="I66">
        <v>0.5</v>
      </c>
      <c r="J66">
        <v>0</v>
      </c>
      <c r="K66">
        <v>0</v>
      </c>
      <c r="L66">
        <v>0</v>
      </c>
      <c r="M66">
        <v>0.5</v>
      </c>
      <c r="N66">
        <v>0</v>
      </c>
      <c r="O66">
        <v>0.5</v>
      </c>
      <c r="P66">
        <v>0</v>
      </c>
      <c r="Q66">
        <v>0</v>
      </c>
      <c r="R66">
        <v>1.5</v>
      </c>
      <c r="S66">
        <v>0</v>
      </c>
      <c r="T66">
        <f t="shared" si="0"/>
        <v>77</v>
      </c>
      <c r="U66">
        <v>12</v>
      </c>
      <c r="V66">
        <f t="shared" si="1"/>
        <v>89</v>
      </c>
    </row>
    <row r="67" spans="1:22">
      <c r="A67" s="11">
        <v>40737</v>
      </c>
      <c r="B67">
        <v>29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0.5</v>
      </c>
      <c r="S67">
        <v>0</v>
      </c>
      <c r="T67">
        <f t="shared" si="0"/>
        <v>29.5</v>
      </c>
      <c r="U67">
        <v>30</v>
      </c>
      <c r="V67">
        <f t="shared" si="1"/>
        <v>59.5</v>
      </c>
    </row>
    <row r="68" spans="1:22">
      <c r="A68" s="11">
        <v>40738</v>
      </c>
      <c r="B68">
        <v>29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0.5</v>
      </c>
      <c r="S68">
        <v>0</v>
      </c>
      <c r="T68">
        <f t="shared" si="0"/>
        <v>29.5</v>
      </c>
      <c r="U68">
        <v>30</v>
      </c>
      <c r="V68">
        <f t="shared" si="1"/>
        <v>59.5</v>
      </c>
    </row>
    <row r="69" spans="1:22">
      <c r="A69" s="11">
        <v>40739</v>
      </c>
      <c r="B69" t="s">
        <v>31</v>
      </c>
      <c r="C69" t="s">
        <v>31</v>
      </c>
      <c r="D69" t="s">
        <v>31</v>
      </c>
      <c r="E69" t="s">
        <v>31</v>
      </c>
      <c r="F69" t="s">
        <v>31</v>
      </c>
      <c r="G69" t="s">
        <v>31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T69">
        <f t="shared" si="0"/>
        <v>0</v>
      </c>
      <c r="U69">
        <v>0</v>
      </c>
      <c r="V69">
        <f t="shared" si="1"/>
        <v>0</v>
      </c>
    </row>
    <row r="70" spans="1:22">
      <c r="A70" s="11">
        <v>40740</v>
      </c>
      <c r="B70" t="s">
        <v>31</v>
      </c>
      <c r="C70" t="s">
        <v>31</v>
      </c>
      <c r="D70" t="s">
        <v>31</v>
      </c>
      <c r="E70" t="s">
        <v>31</v>
      </c>
      <c r="F70" t="s">
        <v>31</v>
      </c>
      <c r="G70" t="s">
        <v>31</v>
      </c>
      <c r="H70" t="s">
        <v>31</v>
      </c>
      <c r="I70" t="s">
        <v>31</v>
      </c>
      <c r="J70" t="s">
        <v>31</v>
      </c>
      <c r="K70" t="s">
        <v>31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>
        <f t="shared" si="0"/>
        <v>0</v>
      </c>
      <c r="U70">
        <v>0</v>
      </c>
      <c r="V70">
        <f t="shared" si="1"/>
        <v>0</v>
      </c>
    </row>
    <row r="71" spans="1:22">
      <c r="A71" s="11">
        <v>40741</v>
      </c>
      <c r="B71" t="s">
        <v>31</v>
      </c>
      <c r="C71" t="s">
        <v>31</v>
      </c>
      <c r="D71" t="s">
        <v>31</v>
      </c>
      <c r="E71" t="s">
        <v>31</v>
      </c>
      <c r="F71" t="s">
        <v>31</v>
      </c>
      <c r="G71" t="s">
        <v>31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T71">
        <f t="shared" si="0"/>
        <v>0</v>
      </c>
      <c r="U71">
        <v>0</v>
      </c>
      <c r="V71">
        <f t="shared" si="1"/>
        <v>0</v>
      </c>
    </row>
    <row r="72" spans="1:22">
      <c r="A72" s="11">
        <v>40742</v>
      </c>
      <c r="B72">
        <v>180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3.5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</v>
      </c>
      <c r="S72">
        <v>0</v>
      </c>
      <c r="T72">
        <f t="shared" si="0"/>
        <v>188.5</v>
      </c>
      <c r="U72">
        <v>11.5</v>
      </c>
      <c r="V72">
        <f t="shared" si="1"/>
        <v>200</v>
      </c>
    </row>
    <row r="73" spans="1:22">
      <c r="A73" s="11">
        <v>40743</v>
      </c>
      <c r="B73">
        <v>180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3.5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</v>
      </c>
      <c r="S73">
        <v>0</v>
      </c>
      <c r="T73">
        <f t="shared" ref="T73:T136" si="2">SUM(B73:S73)</f>
        <v>188.5</v>
      </c>
      <c r="U73">
        <v>11.5</v>
      </c>
      <c r="V73">
        <f t="shared" ref="V73:V136" si="3">T73+U73</f>
        <v>200</v>
      </c>
    </row>
    <row r="74" spans="1:22">
      <c r="A74" s="11">
        <v>40744</v>
      </c>
      <c r="B74" t="s">
        <v>31</v>
      </c>
      <c r="C74" t="s">
        <v>31</v>
      </c>
      <c r="D74" t="s">
        <v>31</v>
      </c>
      <c r="E74" t="s">
        <v>31</v>
      </c>
      <c r="F74" t="s">
        <v>31</v>
      </c>
      <c r="G74" t="s">
        <v>31</v>
      </c>
      <c r="H74" t="s">
        <v>31</v>
      </c>
      <c r="I74" t="s">
        <v>31</v>
      </c>
      <c r="J74" t="s">
        <v>31</v>
      </c>
      <c r="K74" t="s">
        <v>31</v>
      </c>
      <c r="L74" t="s">
        <v>31</v>
      </c>
      <c r="M74" t="s">
        <v>31</v>
      </c>
      <c r="N74" t="s">
        <v>31</v>
      </c>
      <c r="O74" t="s">
        <v>31</v>
      </c>
      <c r="P74" t="s">
        <v>31</v>
      </c>
      <c r="Q74" t="s">
        <v>31</v>
      </c>
      <c r="R74" t="s">
        <v>31</v>
      </c>
      <c r="S74" t="s">
        <v>31</v>
      </c>
      <c r="T74">
        <f t="shared" si="2"/>
        <v>0</v>
      </c>
      <c r="U74">
        <v>0</v>
      </c>
      <c r="V74">
        <f t="shared" si="3"/>
        <v>0</v>
      </c>
    </row>
    <row r="75" spans="1:22">
      <c r="A75" s="11">
        <v>40745</v>
      </c>
      <c r="B75" t="s">
        <v>31</v>
      </c>
      <c r="C75" t="s">
        <v>31</v>
      </c>
      <c r="D75" t="s">
        <v>31</v>
      </c>
      <c r="E75" t="s">
        <v>31</v>
      </c>
      <c r="F75" t="s">
        <v>31</v>
      </c>
      <c r="G75" t="s">
        <v>31</v>
      </c>
      <c r="H75" t="s">
        <v>31</v>
      </c>
      <c r="I75" t="s">
        <v>31</v>
      </c>
      <c r="J75" t="s">
        <v>31</v>
      </c>
      <c r="K75" t="s">
        <v>31</v>
      </c>
      <c r="L75" t="s">
        <v>31</v>
      </c>
      <c r="M75" t="s">
        <v>31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  <c r="T75">
        <f t="shared" si="2"/>
        <v>0</v>
      </c>
      <c r="U75">
        <v>0</v>
      </c>
      <c r="V75">
        <f t="shared" si="3"/>
        <v>0</v>
      </c>
    </row>
    <row r="76" spans="1:22">
      <c r="A76" s="11">
        <v>40746</v>
      </c>
      <c r="B76">
        <v>40</v>
      </c>
      <c r="C76">
        <v>2</v>
      </c>
      <c r="D76">
        <v>0</v>
      </c>
      <c r="E76">
        <v>0</v>
      </c>
      <c r="F76">
        <v>0</v>
      </c>
      <c r="G76">
        <v>0</v>
      </c>
      <c r="H76" s="1">
        <v>0</v>
      </c>
      <c r="I76" s="4">
        <v>1.66</v>
      </c>
      <c r="J76" s="4">
        <v>0</v>
      </c>
      <c r="K76" s="4">
        <v>0</v>
      </c>
      <c r="L76" s="4">
        <v>0</v>
      </c>
      <c r="M76" s="4">
        <v>0</v>
      </c>
      <c r="N76" s="1">
        <v>0</v>
      </c>
      <c r="O76" s="4">
        <v>0</v>
      </c>
      <c r="P76" s="4">
        <v>0</v>
      </c>
      <c r="Q76" s="1">
        <v>0</v>
      </c>
      <c r="R76" s="4">
        <v>0</v>
      </c>
      <c r="S76" s="1">
        <v>0</v>
      </c>
      <c r="T76">
        <f t="shared" si="2"/>
        <v>43.66</v>
      </c>
      <c r="U76">
        <v>35</v>
      </c>
      <c r="V76">
        <f t="shared" si="3"/>
        <v>78.66</v>
      </c>
    </row>
    <row r="77" spans="1:22">
      <c r="A77" s="11">
        <v>40747</v>
      </c>
      <c r="B77">
        <v>40</v>
      </c>
      <c r="C77">
        <v>2</v>
      </c>
      <c r="D77">
        <v>0</v>
      </c>
      <c r="E77">
        <v>0</v>
      </c>
      <c r="F77">
        <v>0</v>
      </c>
      <c r="G77">
        <v>0</v>
      </c>
      <c r="H77" s="1">
        <v>0</v>
      </c>
      <c r="I77" s="4">
        <v>1.66</v>
      </c>
      <c r="J77" s="4">
        <v>0</v>
      </c>
      <c r="K77" s="4">
        <v>0</v>
      </c>
      <c r="L77" s="4">
        <v>0</v>
      </c>
      <c r="M77" s="4">
        <v>0</v>
      </c>
      <c r="N77" s="1">
        <v>0</v>
      </c>
      <c r="O77" s="4">
        <v>0</v>
      </c>
      <c r="P77" s="4">
        <v>0</v>
      </c>
      <c r="Q77" s="1">
        <v>0</v>
      </c>
      <c r="R77" s="4">
        <v>0</v>
      </c>
      <c r="S77" s="1">
        <v>0</v>
      </c>
      <c r="T77">
        <f t="shared" si="2"/>
        <v>43.66</v>
      </c>
      <c r="U77">
        <v>35</v>
      </c>
      <c r="V77">
        <f t="shared" si="3"/>
        <v>78.66</v>
      </c>
    </row>
    <row r="78" spans="1:22">
      <c r="A78" s="11">
        <v>40748</v>
      </c>
      <c r="B78">
        <v>40</v>
      </c>
      <c r="C78">
        <v>2</v>
      </c>
      <c r="D78">
        <v>0</v>
      </c>
      <c r="E78">
        <v>0</v>
      </c>
      <c r="F78">
        <v>0</v>
      </c>
      <c r="G78">
        <v>0</v>
      </c>
      <c r="H78" s="1">
        <v>0</v>
      </c>
      <c r="I78" s="4">
        <v>1.66</v>
      </c>
      <c r="J78" s="4">
        <v>0</v>
      </c>
      <c r="K78" s="4">
        <v>0</v>
      </c>
      <c r="L78" s="4">
        <v>0</v>
      </c>
      <c r="M78" s="4">
        <v>0</v>
      </c>
      <c r="N78" s="1">
        <v>0</v>
      </c>
      <c r="O78" s="4">
        <v>0</v>
      </c>
      <c r="P78" s="4">
        <v>0</v>
      </c>
      <c r="Q78" s="1">
        <v>0</v>
      </c>
      <c r="R78" s="4">
        <v>0</v>
      </c>
      <c r="S78" s="1">
        <v>0</v>
      </c>
      <c r="T78">
        <f t="shared" si="2"/>
        <v>43.66</v>
      </c>
      <c r="U78">
        <v>35</v>
      </c>
      <c r="V78">
        <f t="shared" si="3"/>
        <v>78.66</v>
      </c>
    </row>
    <row r="79" spans="1:22">
      <c r="A79" s="11">
        <v>40749</v>
      </c>
      <c r="B79">
        <v>31.5</v>
      </c>
      <c r="C79">
        <v>1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>
        <f t="shared" si="2"/>
        <v>32.5</v>
      </c>
      <c r="U79">
        <v>26.5</v>
      </c>
      <c r="V79">
        <f t="shared" si="3"/>
        <v>59</v>
      </c>
    </row>
    <row r="80" spans="1:22">
      <c r="A80" s="11">
        <v>40750</v>
      </c>
      <c r="B80">
        <v>31.5</v>
      </c>
      <c r="C80">
        <v>1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>
        <f t="shared" si="2"/>
        <v>32.5</v>
      </c>
      <c r="U80">
        <v>26.5</v>
      </c>
      <c r="V80">
        <f t="shared" si="3"/>
        <v>59</v>
      </c>
    </row>
    <row r="81" spans="1:22">
      <c r="A81" s="11">
        <v>40751</v>
      </c>
      <c r="B81">
        <v>112.5</v>
      </c>
      <c r="C81">
        <v>12</v>
      </c>
      <c r="D81">
        <v>0</v>
      </c>
      <c r="E81">
        <v>0</v>
      </c>
      <c r="F81">
        <v>0</v>
      </c>
      <c r="G81">
        <v>0</v>
      </c>
      <c r="H81" s="4">
        <v>0</v>
      </c>
      <c r="I81" s="4">
        <v>4.5</v>
      </c>
      <c r="J81" s="4">
        <v>0</v>
      </c>
      <c r="K81" s="4">
        <v>0</v>
      </c>
      <c r="L81" s="4">
        <v>2</v>
      </c>
      <c r="M81" s="4">
        <v>2</v>
      </c>
      <c r="N81" s="4">
        <v>0</v>
      </c>
      <c r="O81" s="4">
        <v>0</v>
      </c>
      <c r="P81" s="4">
        <v>0</v>
      </c>
      <c r="Q81" s="4">
        <v>0</v>
      </c>
      <c r="R81" s="4">
        <v>8</v>
      </c>
      <c r="S81" s="4">
        <v>0</v>
      </c>
      <c r="T81">
        <f t="shared" si="2"/>
        <v>141</v>
      </c>
      <c r="U81">
        <v>118.5</v>
      </c>
      <c r="V81">
        <f t="shared" si="3"/>
        <v>259.5</v>
      </c>
    </row>
    <row r="82" spans="1:22">
      <c r="A82" s="11">
        <v>40752</v>
      </c>
      <c r="B82">
        <v>112.5</v>
      </c>
      <c r="C82">
        <v>12</v>
      </c>
      <c r="D82">
        <v>0</v>
      </c>
      <c r="E82">
        <v>0</v>
      </c>
      <c r="F82">
        <v>0</v>
      </c>
      <c r="G82">
        <v>0</v>
      </c>
      <c r="H82" s="4">
        <v>0</v>
      </c>
      <c r="I82" s="4">
        <v>4.5</v>
      </c>
      <c r="J82" s="4">
        <v>0</v>
      </c>
      <c r="K82" s="4">
        <v>0</v>
      </c>
      <c r="L82" s="4">
        <v>2</v>
      </c>
      <c r="M82" s="4">
        <v>2</v>
      </c>
      <c r="N82" s="4">
        <v>0</v>
      </c>
      <c r="O82" s="4">
        <v>0</v>
      </c>
      <c r="P82" s="4">
        <v>0</v>
      </c>
      <c r="Q82" s="4">
        <v>0</v>
      </c>
      <c r="R82" s="4">
        <v>8</v>
      </c>
      <c r="S82" s="4">
        <v>0</v>
      </c>
      <c r="T82">
        <f t="shared" si="2"/>
        <v>141</v>
      </c>
      <c r="U82">
        <v>118.5</v>
      </c>
      <c r="V82">
        <f t="shared" si="3"/>
        <v>259.5</v>
      </c>
    </row>
    <row r="83" spans="1:22">
      <c r="A83" s="11">
        <v>40753</v>
      </c>
      <c r="B83">
        <v>31</v>
      </c>
      <c r="C83">
        <v>0.33</v>
      </c>
      <c r="D83">
        <v>0</v>
      </c>
      <c r="E83">
        <v>0</v>
      </c>
      <c r="F83">
        <v>0</v>
      </c>
      <c r="G83">
        <v>0</v>
      </c>
      <c r="H83" s="4">
        <v>0</v>
      </c>
      <c r="I83" s="4">
        <v>0.33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>
        <f t="shared" si="2"/>
        <v>31.659999999999997</v>
      </c>
      <c r="U83">
        <v>12.66</v>
      </c>
      <c r="V83">
        <f t="shared" si="3"/>
        <v>44.319999999999993</v>
      </c>
    </row>
    <row r="84" spans="1:22">
      <c r="A84" s="11">
        <v>40754</v>
      </c>
      <c r="B84">
        <v>31</v>
      </c>
      <c r="C84">
        <v>0.33</v>
      </c>
      <c r="D84">
        <v>0</v>
      </c>
      <c r="E84">
        <v>0</v>
      </c>
      <c r="F84">
        <v>0</v>
      </c>
      <c r="G84">
        <v>0</v>
      </c>
      <c r="H84" s="4">
        <v>0</v>
      </c>
      <c r="I84" s="4">
        <v>0.33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>
        <f t="shared" si="2"/>
        <v>31.659999999999997</v>
      </c>
      <c r="U84">
        <v>12.66</v>
      </c>
      <c r="V84">
        <f t="shared" si="3"/>
        <v>44.319999999999993</v>
      </c>
    </row>
    <row r="85" spans="1:22">
      <c r="A85" s="11">
        <v>40755</v>
      </c>
      <c r="B85">
        <v>31</v>
      </c>
      <c r="C85">
        <v>0.33</v>
      </c>
      <c r="D85">
        <v>0</v>
      </c>
      <c r="E85">
        <v>0</v>
      </c>
      <c r="F85">
        <v>0</v>
      </c>
      <c r="G85">
        <v>0</v>
      </c>
      <c r="H85" s="4">
        <v>0</v>
      </c>
      <c r="I85" s="4">
        <v>0.33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>
        <f t="shared" si="2"/>
        <v>31.659999999999997</v>
      </c>
      <c r="U85">
        <v>12.66</v>
      </c>
      <c r="V85">
        <f t="shared" si="3"/>
        <v>44.319999999999993</v>
      </c>
    </row>
    <row r="86" spans="1:22">
      <c r="A86" s="11">
        <v>40756</v>
      </c>
      <c r="B86">
        <v>15.5</v>
      </c>
      <c r="C86">
        <v>0.5</v>
      </c>
      <c r="D86">
        <v>0</v>
      </c>
      <c r="E86">
        <v>0.5</v>
      </c>
      <c r="F86">
        <v>0</v>
      </c>
      <c r="G86">
        <v>0</v>
      </c>
      <c r="H86" s="4">
        <v>0</v>
      </c>
      <c r="I86" s="4">
        <v>6</v>
      </c>
      <c r="J86" s="4">
        <v>0.5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>
        <f t="shared" si="2"/>
        <v>23</v>
      </c>
      <c r="U86">
        <v>4</v>
      </c>
      <c r="V86">
        <f t="shared" si="3"/>
        <v>27</v>
      </c>
    </row>
    <row r="87" spans="1:22">
      <c r="A87" s="11">
        <v>40757</v>
      </c>
      <c r="B87">
        <v>15.5</v>
      </c>
      <c r="C87">
        <v>0.5</v>
      </c>
      <c r="D87">
        <v>0</v>
      </c>
      <c r="E87">
        <v>0.5</v>
      </c>
      <c r="F87">
        <v>0</v>
      </c>
      <c r="G87">
        <v>0</v>
      </c>
      <c r="H87" s="4">
        <v>0</v>
      </c>
      <c r="I87" s="4">
        <v>6</v>
      </c>
      <c r="J87" s="4">
        <v>0.5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>
        <f t="shared" si="2"/>
        <v>23</v>
      </c>
      <c r="U87">
        <v>4</v>
      </c>
      <c r="V87">
        <f t="shared" si="3"/>
        <v>27</v>
      </c>
    </row>
    <row r="88" spans="1:22">
      <c r="A88" s="11">
        <v>40758</v>
      </c>
      <c r="B88">
        <v>149</v>
      </c>
      <c r="C88">
        <v>7</v>
      </c>
      <c r="D88">
        <v>0</v>
      </c>
      <c r="E88">
        <v>1</v>
      </c>
      <c r="F88">
        <v>0</v>
      </c>
      <c r="G88">
        <v>0</v>
      </c>
      <c r="H88" s="4">
        <v>0</v>
      </c>
      <c r="I88" s="4">
        <v>0</v>
      </c>
      <c r="J88" s="4">
        <v>0</v>
      </c>
      <c r="K88" s="4">
        <v>0</v>
      </c>
      <c r="L88" s="4">
        <v>1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>
        <f t="shared" si="2"/>
        <v>158</v>
      </c>
      <c r="U88">
        <v>22</v>
      </c>
      <c r="V88">
        <f t="shared" si="3"/>
        <v>180</v>
      </c>
    </row>
    <row r="89" spans="1:22">
      <c r="A89" s="11">
        <v>40759</v>
      </c>
      <c r="B89">
        <v>14.75</v>
      </c>
      <c r="C89">
        <v>0.25</v>
      </c>
      <c r="D89">
        <v>0</v>
      </c>
      <c r="E89">
        <v>0</v>
      </c>
      <c r="F89">
        <v>0</v>
      </c>
      <c r="G89">
        <v>0</v>
      </c>
      <c r="H89" s="4">
        <v>0</v>
      </c>
      <c r="I89" s="4">
        <v>2</v>
      </c>
      <c r="J89" s="4">
        <v>0</v>
      </c>
      <c r="K89" s="4">
        <v>0</v>
      </c>
      <c r="L89" s="4">
        <v>0.25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>
        <f t="shared" si="2"/>
        <v>17.25</v>
      </c>
      <c r="U89">
        <v>12.25</v>
      </c>
      <c r="V89">
        <f t="shared" si="3"/>
        <v>29.5</v>
      </c>
    </row>
    <row r="90" spans="1:22">
      <c r="A90" s="11">
        <v>40760</v>
      </c>
      <c r="B90">
        <v>14.75</v>
      </c>
      <c r="C90">
        <v>0.25</v>
      </c>
      <c r="D90">
        <v>0</v>
      </c>
      <c r="E90">
        <v>0</v>
      </c>
      <c r="F90">
        <v>0</v>
      </c>
      <c r="G90">
        <v>0</v>
      </c>
      <c r="H90" s="4">
        <v>0</v>
      </c>
      <c r="I90" s="4">
        <v>2</v>
      </c>
      <c r="J90" s="4">
        <v>0</v>
      </c>
      <c r="K90" s="4">
        <v>0</v>
      </c>
      <c r="L90" s="4">
        <v>0.25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>
        <f t="shared" si="2"/>
        <v>17.25</v>
      </c>
      <c r="U90">
        <v>12.25</v>
      </c>
      <c r="V90">
        <f t="shared" si="3"/>
        <v>29.5</v>
      </c>
    </row>
    <row r="91" spans="1:22">
      <c r="A91" s="11">
        <v>40761</v>
      </c>
      <c r="B91">
        <v>14.75</v>
      </c>
      <c r="C91">
        <v>0.25</v>
      </c>
      <c r="D91">
        <v>0</v>
      </c>
      <c r="E91">
        <v>0</v>
      </c>
      <c r="F91">
        <v>0</v>
      </c>
      <c r="G91">
        <v>0</v>
      </c>
      <c r="H91" s="4">
        <v>0</v>
      </c>
      <c r="I91" s="4">
        <v>2</v>
      </c>
      <c r="J91" s="4">
        <v>0</v>
      </c>
      <c r="K91" s="4">
        <v>0</v>
      </c>
      <c r="L91" s="4">
        <v>0.25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>
        <f t="shared" si="2"/>
        <v>17.25</v>
      </c>
      <c r="U91">
        <v>12.25</v>
      </c>
      <c r="V91">
        <f t="shared" si="3"/>
        <v>29.5</v>
      </c>
    </row>
    <row r="92" spans="1:22">
      <c r="A92" s="11">
        <v>40762</v>
      </c>
      <c r="B92">
        <v>14.75</v>
      </c>
      <c r="C92">
        <v>0.25</v>
      </c>
      <c r="D92">
        <v>0</v>
      </c>
      <c r="E92">
        <v>0</v>
      </c>
      <c r="F92">
        <v>0</v>
      </c>
      <c r="G92">
        <v>0</v>
      </c>
      <c r="H92" s="4">
        <v>0</v>
      </c>
      <c r="I92" s="4">
        <v>2</v>
      </c>
      <c r="J92" s="4">
        <v>0</v>
      </c>
      <c r="K92" s="4">
        <v>0</v>
      </c>
      <c r="L92" s="4">
        <v>0.25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>
        <f t="shared" si="2"/>
        <v>17.25</v>
      </c>
      <c r="U92">
        <v>12.25</v>
      </c>
      <c r="V92">
        <f t="shared" si="3"/>
        <v>29.5</v>
      </c>
    </row>
    <row r="93" spans="1:22">
      <c r="A93" s="11">
        <v>40763</v>
      </c>
      <c r="B93">
        <v>44</v>
      </c>
      <c r="C93">
        <v>0</v>
      </c>
      <c r="D93">
        <v>0</v>
      </c>
      <c r="E93">
        <v>0.5</v>
      </c>
      <c r="F93">
        <v>0</v>
      </c>
      <c r="G93">
        <v>0</v>
      </c>
      <c r="H93" s="4">
        <v>0</v>
      </c>
      <c r="I93" s="4">
        <v>4.5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1.5</v>
      </c>
      <c r="P93" s="4">
        <v>0</v>
      </c>
      <c r="Q93" s="4">
        <v>0</v>
      </c>
      <c r="R93" s="4">
        <v>0</v>
      </c>
      <c r="S93" s="4">
        <v>0</v>
      </c>
      <c r="T93">
        <f t="shared" si="2"/>
        <v>50.5</v>
      </c>
      <c r="U93">
        <v>23</v>
      </c>
      <c r="V93">
        <f t="shared" si="3"/>
        <v>73.5</v>
      </c>
    </row>
    <row r="94" spans="1:22">
      <c r="A94" s="11">
        <v>40764</v>
      </c>
      <c r="B94">
        <v>44</v>
      </c>
      <c r="C94">
        <v>0</v>
      </c>
      <c r="D94">
        <v>0</v>
      </c>
      <c r="E94">
        <v>0.5</v>
      </c>
      <c r="F94">
        <v>0</v>
      </c>
      <c r="G94">
        <v>0</v>
      </c>
      <c r="H94" s="4">
        <v>0</v>
      </c>
      <c r="I94" s="4">
        <v>4.5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1.5</v>
      </c>
      <c r="P94" s="4">
        <v>0</v>
      </c>
      <c r="Q94" s="4">
        <v>0</v>
      </c>
      <c r="R94" s="4">
        <v>0</v>
      </c>
      <c r="S94" s="4">
        <v>0</v>
      </c>
      <c r="T94">
        <f t="shared" si="2"/>
        <v>50.5</v>
      </c>
      <c r="U94">
        <v>23</v>
      </c>
      <c r="V94">
        <f t="shared" si="3"/>
        <v>73.5</v>
      </c>
    </row>
    <row r="95" spans="1:22">
      <c r="A95" s="11">
        <v>40765</v>
      </c>
      <c r="B95">
        <v>54</v>
      </c>
      <c r="C95">
        <v>0</v>
      </c>
      <c r="D95">
        <v>0</v>
      </c>
      <c r="E95">
        <v>0</v>
      </c>
      <c r="F95">
        <v>0</v>
      </c>
      <c r="G95">
        <v>0</v>
      </c>
      <c r="H95" s="4">
        <v>0</v>
      </c>
      <c r="I95" s="4">
        <v>0.5</v>
      </c>
      <c r="J95" s="4">
        <v>0</v>
      </c>
      <c r="K95" s="4">
        <v>0</v>
      </c>
      <c r="L95" s="4">
        <v>0</v>
      </c>
      <c r="M95" s="4">
        <v>2</v>
      </c>
      <c r="N95" s="4">
        <v>0</v>
      </c>
      <c r="O95" s="4">
        <v>4.5</v>
      </c>
      <c r="P95" s="4">
        <v>0</v>
      </c>
      <c r="Q95" s="4">
        <v>0</v>
      </c>
      <c r="R95" s="4">
        <v>0</v>
      </c>
      <c r="S95" s="4">
        <v>0</v>
      </c>
      <c r="T95">
        <f t="shared" si="2"/>
        <v>61</v>
      </c>
      <c r="U95">
        <v>21.5</v>
      </c>
      <c r="V95">
        <f t="shared" si="3"/>
        <v>82.5</v>
      </c>
    </row>
    <row r="96" spans="1:22">
      <c r="A96" s="11">
        <v>40766</v>
      </c>
      <c r="B96">
        <v>54</v>
      </c>
      <c r="C96">
        <v>0</v>
      </c>
      <c r="D96">
        <v>0</v>
      </c>
      <c r="E96">
        <v>0</v>
      </c>
      <c r="F96">
        <v>0</v>
      </c>
      <c r="G96">
        <v>0</v>
      </c>
      <c r="H96" s="4">
        <v>0</v>
      </c>
      <c r="I96" s="4">
        <v>0.5</v>
      </c>
      <c r="J96" s="4">
        <v>0</v>
      </c>
      <c r="K96" s="4">
        <v>0</v>
      </c>
      <c r="L96" s="4">
        <v>0</v>
      </c>
      <c r="M96" s="4">
        <v>2</v>
      </c>
      <c r="N96" s="4">
        <v>0</v>
      </c>
      <c r="O96" s="4">
        <v>4.5</v>
      </c>
      <c r="P96" s="4">
        <v>0</v>
      </c>
      <c r="Q96" s="4">
        <v>0</v>
      </c>
      <c r="R96" s="4">
        <v>0</v>
      </c>
      <c r="S96" s="4">
        <v>0</v>
      </c>
      <c r="T96">
        <f t="shared" si="2"/>
        <v>61</v>
      </c>
      <c r="U96">
        <v>21.5</v>
      </c>
      <c r="V96">
        <f t="shared" si="3"/>
        <v>82.5</v>
      </c>
    </row>
    <row r="97" spans="1:22">
      <c r="A97" s="11">
        <v>40767</v>
      </c>
      <c r="B97">
        <v>5.33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0.33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>
        <f t="shared" si="2"/>
        <v>5.66</v>
      </c>
      <c r="U97">
        <v>0.33</v>
      </c>
      <c r="V97">
        <f t="shared" si="3"/>
        <v>5.99</v>
      </c>
    </row>
    <row r="98" spans="1:22">
      <c r="A98" s="11">
        <v>40768</v>
      </c>
      <c r="B98">
        <v>5.33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0.33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>
        <f t="shared" si="2"/>
        <v>5.66</v>
      </c>
      <c r="U98">
        <v>0.33</v>
      </c>
      <c r="V98">
        <f t="shared" si="3"/>
        <v>5.99</v>
      </c>
    </row>
    <row r="99" spans="1:22">
      <c r="A99" s="11">
        <v>40769</v>
      </c>
      <c r="B99">
        <v>5.33</v>
      </c>
      <c r="C99">
        <v>0</v>
      </c>
      <c r="D99">
        <v>0</v>
      </c>
      <c r="E99">
        <v>0</v>
      </c>
      <c r="F99">
        <v>0</v>
      </c>
      <c r="G99">
        <v>0</v>
      </c>
      <c r="H99" s="4">
        <v>0</v>
      </c>
      <c r="I99" s="4">
        <v>0.33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>
        <f t="shared" si="2"/>
        <v>5.66</v>
      </c>
      <c r="U99">
        <v>0.33</v>
      </c>
      <c r="V99">
        <f t="shared" si="3"/>
        <v>5.99</v>
      </c>
    </row>
    <row r="100" spans="1:22">
      <c r="A100" s="11">
        <v>40770</v>
      </c>
      <c r="B100">
        <v>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0.5</v>
      </c>
      <c r="N100">
        <v>0</v>
      </c>
      <c r="O100">
        <v>2.5</v>
      </c>
      <c r="P100">
        <v>0</v>
      </c>
      <c r="Q100">
        <v>0</v>
      </c>
      <c r="R100">
        <v>0</v>
      </c>
      <c r="S100">
        <v>0</v>
      </c>
      <c r="T100">
        <f t="shared" si="2"/>
        <v>11</v>
      </c>
      <c r="U100">
        <v>2.5</v>
      </c>
      <c r="V100">
        <f t="shared" si="3"/>
        <v>13.5</v>
      </c>
    </row>
    <row r="101" spans="1:22">
      <c r="A101" s="11">
        <v>40771</v>
      </c>
      <c r="B101">
        <v>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0.5</v>
      </c>
      <c r="N101">
        <v>0</v>
      </c>
      <c r="O101">
        <v>2.5</v>
      </c>
      <c r="P101">
        <v>0</v>
      </c>
      <c r="Q101">
        <v>0</v>
      </c>
      <c r="R101">
        <v>0</v>
      </c>
      <c r="S101">
        <v>0</v>
      </c>
      <c r="T101">
        <f t="shared" si="2"/>
        <v>11</v>
      </c>
      <c r="U101">
        <v>2.5</v>
      </c>
      <c r="V101">
        <f t="shared" si="3"/>
        <v>13.5</v>
      </c>
    </row>
    <row r="102" spans="1:22">
      <c r="A102" s="11">
        <v>40772</v>
      </c>
      <c r="B102">
        <v>13.5</v>
      </c>
      <c r="C102">
        <v>0.5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6.5</v>
      </c>
      <c r="P102">
        <v>0</v>
      </c>
      <c r="Q102">
        <v>0</v>
      </c>
      <c r="R102">
        <v>0</v>
      </c>
      <c r="S102">
        <v>0</v>
      </c>
      <c r="T102">
        <f t="shared" si="2"/>
        <v>23.5</v>
      </c>
      <c r="U102">
        <v>10</v>
      </c>
      <c r="V102">
        <f t="shared" si="3"/>
        <v>33.5</v>
      </c>
    </row>
    <row r="103" spans="1:22">
      <c r="A103" s="11">
        <v>40773</v>
      </c>
      <c r="B103">
        <v>13.5</v>
      </c>
      <c r="C103">
        <v>0.5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6.5</v>
      </c>
      <c r="P103">
        <v>0</v>
      </c>
      <c r="Q103">
        <v>0</v>
      </c>
      <c r="R103">
        <v>0</v>
      </c>
      <c r="S103">
        <v>0</v>
      </c>
      <c r="T103">
        <f t="shared" si="2"/>
        <v>23.5</v>
      </c>
      <c r="U103">
        <v>10</v>
      </c>
      <c r="V103">
        <f t="shared" si="3"/>
        <v>33.5</v>
      </c>
    </row>
    <row r="104" spans="1:22">
      <c r="A104" s="11">
        <v>40774</v>
      </c>
      <c r="B104">
        <v>29.67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2"/>
        <v>29.67</v>
      </c>
      <c r="U104">
        <v>8.67</v>
      </c>
      <c r="V104">
        <f t="shared" si="3"/>
        <v>38.340000000000003</v>
      </c>
    </row>
    <row r="105" spans="1:22">
      <c r="A105" s="11">
        <v>40775</v>
      </c>
      <c r="B105">
        <v>29.67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2"/>
        <v>29.67</v>
      </c>
      <c r="U105">
        <v>8.67</v>
      </c>
      <c r="V105">
        <f t="shared" si="3"/>
        <v>38.340000000000003</v>
      </c>
    </row>
    <row r="106" spans="1:22">
      <c r="A106" s="11">
        <v>40776</v>
      </c>
      <c r="B106">
        <v>29.67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2"/>
        <v>29.67</v>
      </c>
      <c r="U106">
        <v>8.67</v>
      </c>
      <c r="V106">
        <f t="shared" si="3"/>
        <v>38.340000000000003</v>
      </c>
    </row>
    <row r="107" spans="1:22">
      <c r="A107" s="11">
        <v>40777</v>
      </c>
      <c r="B107">
        <v>33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3.5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2.5</v>
      </c>
      <c r="P107">
        <v>0</v>
      </c>
      <c r="Q107">
        <v>0</v>
      </c>
      <c r="R107">
        <v>0</v>
      </c>
      <c r="S107">
        <v>0</v>
      </c>
      <c r="T107">
        <f t="shared" si="2"/>
        <v>39</v>
      </c>
      <c r="U107">
        <v>6.5</v>
      </c>
      <c r="V107">
        <f t="shared" si="3"/>
        <v>45.5</v>
      </c>
    </row>
    <row r="108" spans="1:22">
      <c r="A108" s="11">
        <v>40778</v>
      </c>
      <c r="B108">
        <v>33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3.5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2.5</v>
      </c>
      <c r="P108">
        <v>0</v>
      </c>
      <c r="Q108">
        <v>0</v>
      </c>
      <c r="R108">
        <v>0</v>
      </c>
      <c r="S108">
        <v>0</v>
      </c>
      <c r="T108">
        <f t="shared" si="2"/>
        <v>39</v>
      </c>
      <c r="U108">
        <v>6.5</v>
      </c>
      <c r="V108">
        <f t="shared" si="3"/>
        <v>45.5</v>
      </c>
    </row>
    <row r="109" spans="1:22">
      <c r="A109" s="11">
        <v>40779</v>
      </c>
      <c r="B109">
        <v>43.5</v>
      </c>
      <c r="C109">
        <v>1</v>
      </c>
      <c r="D109">
        <v>0</v>
      </c>
      <c r="E109">
        <v>0</v>
      </c>
      <c r="F109">
        <v>0</v>
      </c>
      <c r="G109">
        <v>0</v>
      </c>
      <c r="H109" s="12">
        <v>0</v>
      </c>
      <c r="I109" s="8">
        <v>4</v>
      </c>
      <c r="J109" s="4">
        <v>0</v>
      </c>
      <c r="K109" s="4">
        <v>0</v>
      </c>
      <c r="L109" s="4">
        <v>0</v>
      </c>
      <c r="M109" s="4">
        <v>1</v>
      </c>
      <c r="N109" s="12">
        <v>0</v>
      </c>
      <c r="O109" s="8">
        <v>13</v>
      </c>
      <c r="P109" s="4">
        <v>0</v>
      </c>
      <c r="Q109" s="12">
        <v>0</v>
      </c>
      <c r="R109" s="4">
        <v>0</v>
      </c>
      <c r="S109" s="12">
        <v>0.5</v>
      </c>
      <c r="T109">
        <f t="shared" si="2"/>
        <v>63</v>
      </c>
      <c r="U109">
        <v>14</v>
      </c>
      <c r="V109">
        <f t="shared" si="3"/>
        <v>77</v>
      </c>
    </row>
    <row r="110" spans="1:22">
      <c r="A110" s="11">
        <v>40780</v>
      </c>
      <c r="B110">
        <v>43.5</v>
      </c>
      <c r="C110">
        <v>1</v>
      </c>
      <c r="D110">
        <v>0</v>
      </c>
      <c r="E110">
        <v>0</v>
      </c>
      <c r="F110">
        <v>0</v>
      </c>
      <c r="G110">
        <v>0</v>
      </c>
      <c r="H110" s="12">
        <v>0</v>
      </c>
      <c r="I110" s="8">
        <v>4</v>
      </c>
      <c r="J110" s="4">
        <v>0</v>
      </c>
      <c r="K110" s="4">
        <v>0</v>
      </c>
      <c r="L110" s="4">
        <v>0</v>
      </c>
      <c r="M110" s="4">
        <v>1</v>
      </c>
      <c r="N110" s="12">
        <v>0</v>
      </c>
      <c r="O110" s="8">
        <v>13</v>
      </c>
      <c r="P110" s="4">
        <v>0</v>
      </c>
      <c r="Q110" s="12">
        <v>0</v>
      </c>
      <c r="R110" s="4">
        <v>0</v>
      </c>
      <c r="S110" s="12">
        <v>0.5</v>
      </c>
      <c r="T110">
        <f t="shared" si="2"/>
        <v>63</v>
      </c>
      <c r="U110">
        <v>14</v>
      </c>
      <c r="V110">
        <f t="shared" si="3"/>
        <v>77</v>
      </c>
    </row>
    <row r="111" spans="1:22">
      <c r="A111" s="11">
        <v>40781</v>
      </c>
      <c r="B111">
        <v>13.33</v>
      </c>
      <c r="C111">
        <v>0.66</v>
      </c>
      <c r="D111">
        <v>0</v>
      </c>
      <c r="E111">
        <v>0</v>
      </c>
      <c r="F111">
        <v>0</v>
      </c>
      <c r="G111">
        <v>0</v>
      </c>
      <c r="H111" s="12">
        <v>0</v>
      </c>
      <c r="I111" s="8">
        <v>1.66</v>
      </c>
      <c r="J111" s="4">
        <v>0</v>
      </c>
      <c r="K111" s="4">
        <v>0</v>
      </c>
      <c r="L111" s="4">
        <v>0</v>
      </c>
      <c r="M111" s="4">
        <v>0</v>
      </c>
      <c r="N111" s="12">
        <v>0</v>
      </c>
      <c r="O111" s="8">
        <v>3</v>
      </c>
      <c r="P111" s="4">
        <v>0</v>
      </c>
      <c r="Q111" s="12">
        <v>0</v>
      </c>
      <c r="R111" s="4">
        <v>0</v>
      </c>
      <c r="S111" s="12">
        <v>0</v>
      </c>
      <c r="T111">
        <f t="shared" si="2"/>
        <v>18.649999999999999</v>
      </c>
      <c r="U111">
        <v>6</v>
      </c>
      <c r="V111">
        <f t="shared" si="3"/>
        <v>24.65</v>
      </c>
    </row>
    <row r="112" spans="1:22">
      <c r="A112" s="11">
        <v>40782</v>
      </c>
      <c r="B112">
        <v>13.33</v>
      </c>
      <c r="C112">
        <v>0.66</v>
      </c>
      <c r="D112">
        <v>0</v>
      </c>
      <c r="E112">
        <v>0</v>
      </c>
      <c r="F112">
        <v>0</v>
      </c>
      <c r="G112">
        <v>0</v>
      </c>
      <c r="H112" s="12">
        <v>0</v>
      </c>
      <c r="I112" s="8">
        <v>1.66</v>
      </c>
      <c r="J112" s="4">
        <v>0</v>
      </c>
      <c r="K112" s="4">
        <v>0</v>
      </c>
      <c r="L112" s="4">
        <v>0</v>
      </c>
      <c r="M112" s="4">
        <v>0</v>
      </c>
      <c r="N112" s="12">
        <v>0</v>
      </c>
      <c r="O112" s="8">
        <v>3</v>
      </c>
      <c r="P112" s="4">
        <v>0</v>
      </c>
      <c r="Q112" s="12">
        <v>0</v>
      </c>
      <c r="R112" s="4">
        <v>0</v>
      </c>
      <c r="S112" s="12">
        <v>0</v>
      </c>
      <c r="T112">
        <f t="shared" si="2"/>
        <v>18.649999999999999</v>
      </c>
      <c r="U112">
        <v>6</v>
      </c>
      <c r="V112">
        <f t="shared" si="3"/>
        <v>24.65</v>
      </c>
    </row>
    <row r="113" spans="1:22">
      <c r="A113" s="11">
        <v>40783</v>
      </c>
      <c r="B113">
        <v>13.33</v>
      </c>
      <c r="C113">
        <v>0.66</v>
      </c>
      <c r="D113">
        <v>0</v>
      </c>
      <c r="E113">
        <v>0</v>
      </c>
      <c r="F113">
        <v>0</v>
      </c>
      <c r="G113">
        <v>0</v>
      </c>
      <c r="H113" s="12">
        <v>0</v>
      </c>
      <c r="I113" s="8">
        <v>1.66</v>
      </c>
      <c r="J113" s="4">
        <v>0</v>
      </c>
      <c r="K113" s="4">
        <v>0</v>
      </c>
      <c r="L113" s="4">
        <v>0</v>
      </c>
      <c r="M113" s="4">
        <v>0</v>
      </c>
      <c r="N113" s="12">
        <v>0</v>
      </c>
      <c r="O113" s="8">
        <v>3</v>
      </c>
      <c r="P113" s="4">
        <v>0</v>
      </c>
      <c r="Q113" s="12">
        <v>0</v>
      </c>
      <c r="R113" s="4">
        <v>0</v>
      </c>
      <c r="S113" s="12">
        <v>0</v>
      </c>
      <c r="T113">
        <f t="shared" si="2"/>
        <v>18.649999999999999</v>
      </c>
      <c r="U113">
        <v>6</v>
      </c>
      <c r="V113">
        <f t="shared" si="3"/>
        <v>24.65</v>
      </c>
    </row>
    <row r="114" spans="1:22">
      <c r="A114" s="11">
        <v>40784</v>
      </c>
      <c r="B114">
        <v>9.5</v>
      </c>
      <c r="C114">
        <v>0.5</v>
      </c>
      <c r="D114">
        <v>0</v>
      </c>
      <c r="E114">
        <v>0</v>
      </c>
      <c r="F114">
        <v>0</v>
      </c>
      <c r="G114">
        <v>0</v>
      </c>
      <c r="H114" s="12">
        <v>0</v>
      </c>
      <c r="I114" s="8"/>
      <c r="J114" s="4">
        <v>0.5</v>
      </c>
      <c r="K114" s="4">
        <v>0</v>
      </c>
      <c r="L114" s="4">
        <v>0</v>
      </c>
      <c r="M114" s="4">
        <v>0</v>
      </c>
      <c r="N114" s="12">
        <v>0</v>
      </c>
      <c r="O114" s="8">
        <v>4</v>
      </c>
      <c r="P114" s="4">
        <v>0</v>
      </c>
      <c r="Q114" s="12">
        <v>0</v>
      </c>
      <c r="R114" s="4">
        <v>0</v>
      </c>
      <c r="S114" s="12">
        <v>0</v>
      </c>
      <c r="T114">
        <f t="shared" si="2"/>
        <v>14.5</v>
      </c>
      <c r="U114">
        <v>4</v>
      </c>
      <c r="V114">
        <f t="shared" si="3"/>
        <v>18.5</v>
      </c>
    </row>
    <row r="115" spans="1:22">
      <c r="A115" s="11">
        <v>40785</v>
      </c>
      <c r="B115">
        <v>9.5</v>
      </c>
      <c r="C115">
        <v>0.5</v>
      </c>
      <c r="D115">
        <v>0</v>
      </c>
      <c r="E115">
        <v>0</v>
      </c>
      <c r="F115">
        <v>0</v>
      </c>
      <c r="G115">
        <v>0</v>
      </c>
      <c r="H115" s="12">
        <v>0</v>
      </c>
      <c r="I115" s="8"/>
      <c r="J115" s="4">
        <v>0.5</v>
      </c>
      <c r="K115" s="4">
        <v>0</v>
      </c>
      <c r="L115" s="4">
        <v>0</v>
      </c>
      <c r="M115" s="4">
        <v>0</v>
      </c>
      <c r="N115" s="12">
        <v>0</v>
      </c>
      <c r="O115" s="8">
        <v>4</v>
      </c>
      <c r="P115" s="4">
        <v>0</v>
      </c>
      <c r="Q115" s="12">
        <v>0</v>
      </c>
      <c r="R115" s="4">
        <v>0</v>
      </c>
      <c r="S115" s="12">
        <v>0</v>
      </c>
      <c r="T115">
        <f t="shared" si="2"/>
        <v>14.5</v>
      </c>
      <c r="U115">
        <v>4</v>
      </c>
      <c r="V115">
        <f t="shared" si="3"/>
        <v>18.5</v>
      </c>
    </row>
    <row r="116" spans="1:22">
      <c r="A116" s="11">
        <v>40786</v>
      </c>
      <c r="B116">
        <v>7</v>
      </c>
      <c r="C116">
        <v>0</v>
      </c>
      <c r="D116">
        <v>0</v>
      </c>
      <c r="E116">
        <v>0</v>
      </c>
      <c r="F116">
        <v>0</v>
      </c>
      <c r="G116">
        <v>0</v>
      </c>
      <c r="H116" s="12">
        <v>0</v>
      </c>
      <c r="I116" s="8">
        <v>3</v>
      </c>
      <c r="J116" s="4">
        <v>0</v>
      </c>
      <c r="K116" s="4">
        <v>0</v>
      </c>
      <c r="L116" s="4">
        <v>0</v>
      </c>
      <c r="M116" s="4">
        <v>0</v>
      </c>
      <c r="N116" s="12">
        <v>0</v>
      </c>
      <c r="O116" s="8">
        <v>1</v>
      </c>
      <c r="P116" s="4">
        <v>0</v>
      </c>
      <c r="Q116" s="12">
        <v>0</v>
      </c>
      <c r="R116" s="4">
        <v>0</v>
      </c>
      <c r="S116" s="12">
        <v>0</v>
      </c>
      <c r="T116">
        <f t="shared" si="2"/>
        <v>11</v>
      </c>
      <c r="U116">
        <v>1</v>
      </c>
      <c r="V116">
        <f t="shared" si="3"/>
        <v>12</v>
      </c>
    </row>
    <row r="117" spans="1:22">
      <c r="A117" s="11">
        <v>40787</v>
      </c>
      <c r="B117">
        <v>2.8</v>
      </c>
      <c r="C117">
        <v>0.2</v>
      </c>
      <c r="D117">
        <v>0</v>
      </c>
      <c r="E117">
        <v>0.2</v>
      </c>
      <c r="F117">
        <v>0</v>
      </c>
      <c r="G117">
        <v>0</v>
      </c>
      <c r="H117" s="12">
        <v>0</v>
      </c>
      <c r="I117" s="8">
        <v>0</v>
      </c>
      <c r="J117" s="4">
        <v>0.2</v>
      </c>
      <c r="K117" s="4">
        <v>0</v>
      </c>
      <c r="L117" s="4">
        <v>0</v>
      </c>
      <c r="M117" s="4">
        <v>0</v>
      </c>
      <c r="N117" s="12">
        <v>0</v>
      </c>
      <c r="O117" s="8">
        <v>2.8</v>
      </c>
      <c r="P117" s="4">
        <v>0</v>
      </c>
      <c r="Q117" s="12">
        <v>0</v>
      </c>
      <c r="R117" s="4">
        <v>0</v>
      </c>
      <c r="S117" s="12">
        <v>0</v>
      </c>
      <c r="T117">
        <f t="shared" si="2"/>
        <v>6.2</v>
      </c>
      <c r="U117">
        <v>0.8</v>
      </c>
      <c r="V117">
        <f t="shared" si="3"/>
        <v>7</v>
      </c>
    </row>
    <row r="118" spans="1:22">
      <c r="A118" s="11">
        <v>40788</v>
      </c>
      <c r="B118">
        <v>2.8</v>
      </c>
      <c r="C118">
        <v>0.2</v>
      </c>
      <c r="D118">
        <v>0</v>
      </c>
      <c r="E118">
        <v>0.2</v>
      </c>
      <c r="F118">
        <v>0</v>
      </c>
      <c r="G118">
        <v>0</v>
      </c>
      <c r="H118" s="12">
        <v>0</v>
      </c>
      <c r="I118" s="8">
        <v>0</v>
      </c>
      <c r="J118" s="4">
        <v>0.2</v>
      </c>
      <c r="K118" s="4">
        <v>0</v>
      </c>
      <c r="L118" s="4">
        <v>0</v>
      </c>
      <c r="M118" s="4">
        <v>0</v>
      </c>
      <c r="N118" s="12">
        <v>0</v>
      </c>
      <c r="O118" s="8">
        <v>2.8</v>
      </c>
      <c r="P118" s="4">
        <v>0</v>
      </c>
      <c r="Q118" s="12">
        <v>0</v>
      </c>
      <c r="R118" s="4">
        <v>0</v>
      </c>
      <c r="S118" s="12">
        <v>0</v>
      </c>
      <c r="T118">
        <f t="shared" si="2"/>
        <v>6.2</v>
      </c>
      <c r="U118">
        <v>0.8</v>
      </c>
      <c r="V118">
        <f t="shared" si="3"/>
        <v>7</v>
      </c>
    </row>
    <row r="119" spans="1:22">
      <c r="A119" s="11">
        <v>40789</v>
      </c>
      <c r="B119">
        <v>2.8</v>
      </c>
      <c r="C119">
        <v>0.2</v>
      </c>
      <c r="D119">
        <v>0</v>
      </c>
      <c r="E119">
        <v>0.2</v>
      </c>
      <c r="F119">
        <v>0</v>
      </c>
      <c r="G119">
        <v>0</v>
      </c>
      <c r="H119" s="12">
        <v>0</v>
      </c>
      <c r="I119" s="8">
        <v>0</v>
      </c>
      <c r="J119" s="4">
        <v>0.2</v>
      </c>
      <c r="K119" s="4">
        <v>0</v>
      </c>
      <c r="L119" s="4">
        <v>0</v>
      </c>
      <c r="M119" s="4">
        <v>0</v>
      </c>
      <c r="N119" s="12">
        <v>0</v>
      </c>
      <c r="O119" s="8">
        <v>2.8</v>
      </c>
      <c r="P119" s="4">
        <v>0</v>
      </c>
      <c r="Q119" s="12">
        <v>0</v>
      </c>
      <c r="R119" s="4">
        <v>0</v>
      </c>
      <c r="S119" s="12">
        <v>0</v>
      </c>
      <c r="T119">
        <f t="shared" si="2"/>
        <v>6.2</v>
      </c>
      <c r="U119">
        <v>0.8</v>
      </c>
      <c r="V119">
        <f t="shared" si="3"/>
        <v>7</v>
      </c>
    </row>
    <row r="120" spans="1:22">
      <c r="A120" s="11">
        <v>40790</v>
      </c>
      <c r="B120">
        <v>2.8</v>
      </c>
      <c r="C120">
        <v>0.2</v>
      </c>
      <c r="D120">
        <v>0</v>
      </c>
      <c r="E120">
        <v>0.2</v>
      </c>
      <c r="F120">
        <v>0</v>
      </c>
      <c r="G120">
        <v>0</v>
      </c>
      <c r="H120" s="12">
        <v>0</v>
      </c>
      <c r="I120" s="8">
        <v>0</v>
      </c>
      <c r="J120" s="4">
        <v>0.2</v>
      </c>
      <c r="K120" s="4">
        <v>0</v>
      </c>
      <c r="L120" s="4">
        <v>0</v>
      </c>
      <c r="M120" s="4">
        <v>0</v>
      </c>
      <c r="N120" s="12">
        <v>0</v>
      </c>
      <c r="O120" s="8">
        <v>2.8</v>
      </c>
      <c r="P120" s="4">
        <v>0</v>
      </c>
      <c r="Q120" s="12">
        <v>0</v>
      </c>
      <c r="R120" s="4">
        <v>0</v>
      </c>
      <c r="S120" s="12">
        <v>0</v>
      </c>
      <c r="T120">
        <f t="shared" si="2"/>
        <v>6.2</v>
      </c>
      <c r="U120">
        <v>0.8</v>
      </c>
      <c r="V120">
        <f t="shared" si="3"/>
        <v>7</v>
      </c>
    </row>
    <row r="121" spans="1:22">
      <c r="A121" s="11">
        <v>40791</v>
      </c>
      <c r="B121">
        <v>2.8</v>
      </c>
      <c r="C121">
        <v>0.2</v>
      </c>
      <c r="D121">
        <v>0</v>
      </c>
      <c r="E121">
        <v>0.2</v>
      </c>
      <c r="F121">
        <v>0</v>
      </c>
      <c r="G121">
        <v>0</v>
      </c>
      <c r="H121" s="12">
        <v>0</v>
      </c>
      <c r="I121" s="8">
        <v>0</v>
      </c>
      <c r="J121" s="4">
        <v>0.2</v>
      </c>
      <c r="K121" s="4">
        <v>0</v>
      </c>
      <c r="L121" s="4">
        <v>0</v>
      </c>
      <c r="M121" s="4">
        <v>0</v>
      </c>
      <c r="N121" s="12">
        <v>0</v>
      </c>
      <c r="O121" s="8">
        <v>2.8</v>
      </c>
      <c r="P121" s="4">
        <v>0</v>
      </c>
      <c r="Q121" s="12">
        <v>0</v>
      </c>
      <c r="R121" s="4">
        <v>0</v>
      </c>
      <c r="S121" s="12">
        <v>0</v>
      </c>
      <c r="T121">
        <f t="shared" si="2"/>
        <v>6.2</v>
      </c>
      <c r="U121">
        <v>0.8</v>
      </c>
      <c r="V121">
        <f t="shared" si="3"/>
        <v>7</v>
      </c>
    </row>
    <row r="122" spans="1:22">
      <c r="A122" s="11">
        <v>40792</v>
      </c>
      <c r="B122">
        <v>24</v>
      </c>
      <c r="C122">
        <v>0</v>
      </c>
      <c r="D122">
        <v>0</v>
      </c>
      <c r="E122">
        <v>0</v>
      </c>
      <c r="F122">
        <v>0</v>
      </c>
      <c r="G122">
        <v>0</v>
      </c>
      <c r="H122" s="12">
        <v>0</v>
      </c>
      <c r="I122" s="8">
        <v>0</v>
      </c>
      <c r="J122" s="4">
        <v>0</v>
      </c>
      <c r="K122" s="4">
        <v>0</v>
      </c>
      <c r="L122" s="4">
        <v>0</v>
      </c>
      <c r="M122" s="4">
        <v>0</v>
      </c>
      <c r="N122" s="12">
        <v>0</v>
      </c>
      <c r="O122" s="8">
        <v>5</v>
      </c>
      <c r="P122" s="4">
        <v>0</v>
      </c>
      <c r="Q122" s="12">
        <v>0</v>
      </c>
      <c r="R122" s="4">
        <v>0</v>
      </c>
      <c r="S122" s="12">
        <v>0</v>
      </c>
      <c r="T122">
        <f t="shared" si="2"/>
        <v>29</v>
      </c>
      <c r="U122">
        <v>1</v>
      </c>
      <c r="V122">
        <f t="shared" si="3"/>
        <v>30</v>
      </c>
    </row>
    <row r="123" spans="1:22">
      <c r="A123" s="11">
        <v>40793</v>
      </c>
      <c r="B123" t="s">
        <v>31</v>
      </c>
      <c r="C123" t="s">
        <v>31</v>
      </c>
      <c r="D123" t="s">
        <v>31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T123">
        <f t="shared" si="2"/>
        <v>0</v>
      </c>
      <c r="U123">
        <v>0</v>
      </c>
      <c r="V123">
        <f t="shared" si="3"/>
        <v>0</v>
      </c>
    </row>
    <row r="124" spans="1:22">
      <c r="A124" s="11">
        <v>40794</v>
      </c>
      <c r="B124" t="s">
        <v>31</v>
      </c>
      <c r="C124" t="s">
        <v>31</v>
      </c>
      <c r="D124" t="s">
        <v>31</v>
      </c>
      <c r="E124" t="s">
        <v>31</v>
      </c>
      <c r="F124" t="s">
        <v>31</v>
      </c>
      <c r="G124" t="s">
        <v>31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T124">
        <f t="shared" si="2"/>
        <v>0</v>
      </c>
      <c r="U124">
        <v>0</v>
      </c>
      <c r="V124">
        <f t="shared" si="3"/>
        <v>0</v>
      </c>
    </row>
    <row r="125" spans="1:22">
      <c r="A125" s="11">
        <v>40795</v>
      </c>
      <c r="B125">
        <v>12.67</v>
      </c>
      <c r="C125">
        <v>0</v>
      </c>
      <c r="D125">
        <v>0</v>
      </c>
      <c r="E125">
        <v>0</v>
      </c>
      <c r="F125">
        <v>0</v>
      </c>
      <c r="G125">
        <v>0</v>
      </c>
      <c r="H125" s="12">
        <v>0</v>
      </c>
      <c r="I125" s="8">
        <v>0</v>
      </c>
      <c r="J125" s="4">
        <v>0</v>
      </c>
      <c r="K125" s="4">
        <v>0</v>
      </c>
      <c r="L125" s="4">
        <v>0</v>
      </c>
      <c r="M125" s="4">
        <v>0.67</v>
      </c>
      <c r="N125" s="12">
        <v>0</v>
      </c>
      <c r="O125" s="8">
        <v>4.33</v>
      </c>
      <c r="P125" s="4">
        <v>0</v>
      </c>
      <c r="Q125" s="12">
        <v>0</v>
      </c>
      <c r="R125" s="4">
        <v>0</v>
      </c>
      <c r="S125" s="12">
        <v>0</v>
      </c>
      <c r="T125">
        <f t="shared" si="2"/>
        <v>17.670000000000002</v>
      </c>
      <c r="U125">
        <v>2</v>
      </c>
      <c r="V125">
        <f t="shared" si="3"/>
        <v>19.670000000000002</v>
      </c>
    </row>
    <row r="126" spans="1:22">
      <c r="A126" s="11">
        <v>40796</v>
      </c>
      <c r="B126">
        <v>12.67</v>
      </c>
      <c r="C126">
        <v>0</v>
      </c>
      <c r="D126">
        <v>0</v>
      </c>
      <c r="E126">
        <v>0</v>
      </c>
      <c r="F126">
        <v>0</v>
      </c>
      <c r="G126">
        <v>0</v>
      </c>
      <c r="H126" s="12">
        <v>0</v>
      </c>
      <c r="I126" s="8">
        <v>0</v>
      </c>
      <c r="J126" s="4">
        <v>0</v>
      </c>
      <c r="K126" s="4">
        <v>0</v>
      </c>
      <c r="L126" s="4">
        <v>0</v>
      </c>
      <c r="M126" s="4">
        <v>0.67</v>
      </c>
      <c r="N126" s="12">
        <v>0</v>
      </c>
      <c r="O126" s="8">
        <v>4.33</v>
      </c>
      <c r="P126" s="4">
        <v>0</v>
      </c>
      <c r="Q126" s="12">
        <v>0</v>
      </c>
      <c r="R126" s="4">
        <v>0</v>
      </c>
      <c r="S126" s="12">
        <v>0</v>
      </c>
      <c r="T126">
        <f t="shared" si="2"/>
        <v>17.670000000000002</v>
      </c>
      <c r="U126">
        <v>2</v>
      </c>
      <c r="V126">
        <f t="shared" si="3"/>
        <v>19.670000000000002</v>
      </c>
    </row>
    <row r="127" spans="1:22">
      <c r="A127" s="11">
        <v>40797</v>
      </c>
      <c r="B127">
        <v>12.67</v>
      </c>
      <c r="C127">
        <v>0</v>
      </c>
      <c r="D127">
        <v>0</v>
      </c>
      <c r="E127">
        <v>0</v>
      </c>
      <c r="F127">
        <v>0</v>
      </c>
      <c r="G127">
        <v>0</v>
      </c>
      <c r="H127" s="12">
        <v>0</v>
      </c>
      <c r="I127" s="8">
        <v>0</v>
      </c>
      <c r="J127" s="4">
        <v>0</v>
      </c>
      <c r="K127" s="4">
        <v>0</v>
      </c>
      <c r="L127" s="4">
        <v>0</v>
      </c>
      <c r="M127" s="4">
        <v>0.67</v>
      </c>
      <c r="N127" s="12">
        <v>0</v>
      </c>
      <c r="O127" s="8">
        <v>4.33</v>
      </c>
      <c r="P127" s="4">
        <v>0</v>
      </c>
      <c r="Q127" s="12">
        <v>0</v>
      </c>
      <c r="R127" s="4">
        <v>0</v>
      </c>
      <c r="S127" s="12">
        <v>0</v>
      </c>
      <c r="T127">
        <f t="shared" si="2"/>
        <v>17.670000000000002</v>
      </c>
      <c r="U127">
        <v>2</v>
      </c>
      <c r="V127">
        <f t="shared" si="3"/>
        <v>19.670000000000002</v>
      </c>
    </row>
    <row r="128" spans="1:22">
      <c r="A128" s="11">
        <v>40798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12">
        <v>0</v>
      </c>
      <c r="I128" s="8">
        <v>0</v>
      </c>
      <c r="J128" s="4">
        <v>0</v>
      </c>
      <c r="K128" s="4">
        <v>0</v>
      </c>
      <c r="L128" s="4">
        <v>0.5</v>
      </c>
      <c r="M128" s="4">
        <v>0</v>
      </c>
      <c r="N128" s="12">
        <v>0</v>
      </c>
      <c r="O128" s="8">
        <v>0</v>
      </c>
      <c r="P128" s="4">
        <v>0</v>
      </c>
      <c r="Q128" s="12">
        <v>0</v>
      </c>
      <c r="R128" s="4">
        <v>0</v>
      </c>
      <c r="S128" s="12">
        <v>0</v>
      </c>
      <c r="T128">
        <f t="shared" si="2"/>
        <v>0.5</v>
      </c>
      <c r="U128">
        <v>0</v>
      </c>
      <c r="V128">
        <f t="shared" si="3"/>
        <v>0.5</v>
      </c>
    </row>
    <row r="129" spans="1:22">
      <c r="A129" s="11">
        <v>40799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12">
        <v>0</v>
      </c>
      <c r="I129" s="8">
        <v>0</v>
      </c>
      <c r="J129" s="4">
        <v>0</v>
      </c>
      <c r="K129" s="4">
        <v>0</v>
      </c>
      <c r="L129" s="4">
        <v>0.5</v>
      </c>
      <c r="M129" s="4">
        <v>0</v>
      </c>
      <c r="N129" s="12">
        <v>0</v>
      </c>
      <c r="O129" s="8">
        <v>0</v>
      </c>
      <c r="P129" s="4">
        <v>0</v>
      </c>
      <c r="Q129" s="12">
        <v>0</v>
      </c>
      <c r="R129" s="4">
        <v>0</v>
      </c>
      <c r="S129" s="12">
        <v>0</v>
      </c>
      <c r="T129">
        <f t="shared" si="2"/>
        <v>0.5</v>
      </c>
      <c r="U129">
        <v>0</v>
      </c>
      <c r="V129">
        <f t="shared" si="3"/>
        <v>0.5</v>
      </c>
    </row>
    <row r="130" spans="1:22">
      <c r="A130" s="11">
        <v>40800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f t="shared" si="2"/>
        <v>1</v>
      </c>
      <c r="U130">
        <v>0</v>
      </c>
      <c r="V130">
        <f t="shared" si="3"/>
        <v>1</v>
      </c>
    </row>
    <row r="131" spans="1:22">
      <c r="A131" s="11">
        <v>40801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f t="shared" si="2"/>
        <v>1</v>
      </c>
      <c r="U131">
        <v>0</v>
      </c>
      <c r="V131">
        <f t="shared" si="3"/>
        <v>1</v>
      </c>
    </row>
    <row r="132" spans="1:22">
      <c r="A132" s="11">
        <v>40802</v>
      </c>
      <c r="H132" s="12"/>
      <c r="I132" s="8"/>
      <c r="J132" s="4"/>
      <c r="K132" s="4"/>
      <c r="L132" s="4"/>
      <c r="M132" s="4"/>
      <c r="N132" s="12"/>
      <c r="O132" s="8"/>
      <c r="P132" s="4"/>
      <c r="Q132" s="12"/>
      <c r="R132" s="4"/>
      <c r="S132" s="12"/>
      <c r="T132">
        <f t="shared" si="2"/>
        <v>0</v>
      </c>
      <c r="U132">
        <v>0</v>
      </c>
      <c r="V132">
        <f t="shared" si="3"/>
        <v>0</v>
      </c>
    </row>
    <row r="133" spans="1:22">
      <c r="A133" s="11">
        <v>40803</v>
      </c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4"/>
      <c r="S133" s="12"/>
      <c r="T133">
        <f t="shared" si="2"/>
        <v>0</v>
      </c>
      <c r="U133">
        <v>0</v>
      </c>
      <c r="V133">
        <f t="shared" si="3"/>
        <v>0</v>
      </c>
    </row>
    <row r="134" spans="1:22">
      <c r="A134" s="11">
        <v>40804</v>
      </c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4"/>
      <c r="S134" s="12"/>
      <c r="T134">
        <f t="shared" si="2"/>
        <v>0</v>
      </c>
      <c r="U134">
        <v>0</v>
      </c>
      <c r="V134">
        <f t="shared" si="3"/>
        <v>0</v>
      </c>
    </row>
    <row r="135" spans="1:22">
      <c r="A135" s="11">
        <v>40805</v>
      </c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4"/>
      <c r="S135" s="12"/>
      <c r="T135">
        <f t="shared" si="2"/>
        <v>0</v>
      </c>
      <c r="U135">
        <v>0</v>
      </c>
      <c r="V135">
        <f t="shared" si="3"/>
        <v>0</v>
      </c>
    </row>
    <row r="136" spans="1:22">
      <c r="A136" s="11">
        <v>40806</v>
      </c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4"/>
      <c r="S136" s="12"/>
      <c r="T136">
        <f t="shared" si="2"/>
        <v>0</v>
      </c>
      <c r="U136">
        <v>0</v>
      </c>
      <c r="V136">
        <f t="shared" si="3"/>
        <v>0</v>
      </c>
    </row>
    <row r="137" spans="1:22">
      <c r="A137" s="11">
        <v>40807</v>
      </c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4"/>
      <c r="S137" s="12"/>
      <c r="T137">
        <f>SUM(B137:S137)</f>
        <v>0</v>
      </c>
      <c r="U137">
        <v>0</v>
      </c>
      <c r="V137">
        <f>T137+U137</f>
        <v>0</v>
      </c>
    </row>
    <row r="138" spans="1:22">
      <c r="B138" s="71" t="s">
        <v>43</v>
      </c>
      <c r="C138" s="71"/>
      <c r="D138" s="71"/>
      <c r="E138" s="71"/>
      <c r="F138" s="71"/>
      <c r="G138" s="71"/>
      <c r="H138" s="71"/>
      <c r="I138" s="71" t="s">
        <v>44</v>
      </c>
      <c r="J138" s="71"/>
      <c r="K138" s="71"/>
      <c r="L138" s="71"/>
      <c r="M138" s="71"/>
      <c r="N138" s="71"/>
      <c r="O138" s="71" t="s">
        <v>45</v>
      </c>
      <c r="P138" s="71"/>
      <c r="Q138" s="71"/>
      <c r="R138" s="71" t="s">
        <v>46</v>
      </c>
      <c r="S138" s="71"/>
      <c r="T138" s="69" t="s">
        <v>47</v>
      </c>
      <c r="U138" t="s">
        <v>48</v>
      </c>
    </row>
    <row r="139" spans="1:22">
      <c r="B139" t="s">
        <v>50</v>
      </c>
      <c r="C139" t="s">
        <v>51</v>
      </c>
      <c r="D139" t="s">
        <v>52</v>
      </c>
      <c r="E139" t="s">
        <v>53</v>
      </c>
      <c r="F139" t="s">
        <v>54</v>
      </c>
      <c r="G139" t="s">
        <v>55</v>
      </c>
      <c r="H139" s="1" t="s">
        <v>56</v>
      </c>
      <c r="I139" t="s">
        <v>57</v>
      </c>
      <c r="J139" t="s">
        <v>58</v>
      </c>
      <c r="K139" t="s">
        <v>59</v>
      </c>
      <c r="L139" t="s">
        <v>60</v>
      </c>
      <c r="M139" t="s">
        <v>66</v>
      </c>
      <c r="N139" s="1" t="s">
        <v>56</v>
      </c>
      <c r="O139" t="s">
        <v>62</v>
      </c>
      <c r="P139" t="s">
        <v>63</v>
      </c>
      <c r="Q139" s="1" t="s">
        <v>56</v>
      </c>
      <c r="R139" t="s">
        <v>67</v>
      </c>
      <c r="S139" s="1" t="s">
        <v>65</v>
      </c>
      <c r="T139" s="70"/>
    </row>
    <row r="140" spans="1:22">
      <c r="A140" t="s">
        <v>68</v>
      </c>
      <c r="B140">
        <f t="shared" ref="B140:V140" si="4">SUM(B9:B110)</f>
        <v>2100.98</v>
      </c>
      <c r="C140">
        <f t="shared" si="4"/>
        <v>69.97</v>
      </c>
      <c r="D140">
        <f t="shared" si="4"/>
        <v>0</v>
      </c>
      <c r="E140">
        <f t="shared" si="4"/>
        <v>3</v>
      </c>
      <c r="F140">
        <f t="shared" si="4"/>
        <v>1</v>
      </c>
      <c r="G140">
        <f t="shared" si="4"/>
        <v>0</v>
      </c>
      <c r="H140">
        <f t="shared" si="4"/>
        <v>0</v>
      </c>
      <c r="I140">
        <f t="shared" si="4"/>
        <v>74.959999999999994</v>
      </c>
      <c r="J140">
        <f t="shared" si="4"/>
        <v>1</v>
      </c>
      <c r="K140">
        <f t="shared" si="4"/>
        <v>0</v>
      </c>
      <c r="L140">
        <f t="shared" si="4"/>
        <v>9.01</v>
      </c>
      <c r="M140">
        <f t="shared" si="4"/>
        <v>14</v>
      </c>
      <c r="N140">
        <f t="shared" si="4"/>
        <v>0</v>
      </c>
      <c r="O140">
        <f t="shared" si="4"/>
        <v>92.01</v>
      </c>
      <c r="P140">
        <f t="shared" si="4"/>
        <v>0</v>
      </c>
      <c r="Q140">
        <f t="shared" si="4"/>
        <v>0</v>
      </c>
      <c r="R140">
        <f t="shared" si="4"/>
        <v>30</v>
      </c>
      <c r="S140">
        <f t="shared" si="4"/>
        <v>1.99</v>
      </c>
      <c r="T140">
        <f t="shared" si="4"/>
        <v>2397.920000000001</v>
      </c>
      <c r="U140">
        <f t="shared" si="4"/>
        <v>1001.9799999999999</v>
      </c>
      <c r="V140">
        <f t="shared" si="4"/>
        <v>3399.900000000001</v>
      </c>
    </row>
  </sheetData>
  <mergeCells count="17">
    <mergeCell ref="H1:J1"/>
    <mergeCell ref="T138:T139"/>
    <mergeCell ref="B138:H138"/>
    <mergeCell ref="I138:N138"/>
    <mergeCell ref="O138:Q138"/>
    <mergeCell ref="R138:S138"/>
    <mergeCell ref="R7:S7"/>
    <mergeCell ref="T7:T8"/>
    <mergeCell ref="A1:C1"/>
    <mergeCell ref="A2:C2"/>
    <mergeCell ref="A3:C3"/>
    <mergeCell ref="A4:D4"/>
    <mergeCell ref="V7:V8"/>
    <mergeCell ref="A5:C5"/>
    <mergeCell ref="B7:H7"/>
    <mergeCell ref="I7:N7"/>
    <mergeCell ref="O7:Q7"/>
  </mergeCells>
  <phoneticPr fontId="2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0"/>
  </sheetPr>
  <dimension ref="A1:V140"/>
  <sheetViews>
    <sheetView zoomScale="80" zoomScaleNormal="80" workbookViewId="0">
      <pane ySplit="8" topLeftCell="A105" activePane="bottomLeft" state="frozen"/>
      <selection pane="bottomLeft" activeCell="B130" sqref="B130:S131"/>
    </sheetView>
  </sheetViews>
  <sheetFormatPr defaultRowHeight="12.75"/>
  <sheetData>
    <row r="1" spans="1:22">
      <c r="A1" s="68" t="s">
        <v>189</v>
      </c>
      <c r="B1" s="68"/>
      <c r="C1" s="68"/>
      <c r="E1" s="10"/>
      <c r="H1" s="1"/>
      <c r="N1" s="1"/>
      <c r="Q1" s="1"/>
      <c r="S1" s="1"/>
    </row>
    <row r="2" spans="1:22">
      <c r="A2" s="72" t="s">
        <v>70</v>
      </c>
      <c r="B2" s="72"/>
      <c r="C2" s="72"/>
      <c r="E2" t="s">
        <v>204</v>
      </c>
      <c r="H2" s="1"/>
      <c r="N2" s="1"/>
      <c r="Q2" s="1"/>
      <c r="S2" s="1"/>
    </row>
    <row r="3" spans="1:22">
      <c r="A3" s="73" t="s">
        <v>205</v>
      </c>
      <c r="B3" s="73"/>
      <c r="C3" s="73"/>
      <c r="E3" s="66" t="s">
        <v>206</v>
      </c>
      <c r="F3" s="66"/>
      <c r="H3" s="1"/>
      <c r="N3" s="1"/>
      <c r="Q3" s="1"/>
      <c r="S3" s="1"/>
    </row>
    <row r="4" spans="1:22">
      <c r="A4" s="73" t="s">
        <v>207</v>
      </c>
      <c r="B4" s="73"/>
      <c r="C4" s="73"/>
      <c r="D4" s="73"/>
      <c r="F4" t="s">
        <v>208</v>
      </c>
      <c r="H4" s="1"/>
      <c r="N4" s="1"/>
      <c r="Q4" s="1"/>
      <c r="S4" s="1"/>
    </row>
    <row r="5" spans="1:22">
      <c r="A5" s="73"/>
      <c r="B5" s="73"/>
      <c r="C5" s="73"/>
      <c r="H5" s="1"/>
      <c r="N5" s="1"/>
      <c r="Q5" s="1"/>
      <c r="S5" s="1"/>
    </row>
    <row r="6" spans="1:22">
      <c r="H6" s="1"/>
      <c r="N6" s="1"/>
      <c r="Q6" s="1"/>
      <c r="S6" s="1"/>
    </row>
    <row r="7" spans="1:22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40679</v>
      </c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71" si="0">SUM(B9:S9)</f>
        <v>0</v>
      </c>
      <c r="U9" s="4">
        <v>0</v>
      </c>
      <c r="V9">
        <f t="shared" ref="V9:V72" si="1">T9+U9</f>
        <v>0</v>
      </c>
    </row>
    <row r="10" spans="1:22">
      <c r="A10" s="11">
        <v>40680</v>
      </c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 s="4">
        <v>0</v>
      </c>
      <c r="V10">
        <f t="shared" si="1"/>
        <v>0</v>
      </c>
    </row>
    <row r="11" spans="1:22">
      <c r="A11" s="11">
        <v>40681</v>
      </c>
      <c r="B11" s="22" t="s">
        <v>31</v>
      </c>
      <c r="C11" s="22" t="s">
        <v>31</v>
      </c>
      <c r="D11" s="22" t="s">
        <v>31</v>
      </c>
      <c r="E11" s="22" t="s">
        <v>31</v>
      </c>
      <c r="F11" s="22" t="s">
        <v>31</v>
      </c>
      <c r="G11" s="22" t="s">
        <v>31</v>
      </c>
      <c r="H11" s="22" t="s">
        <v>31</v>
      </c>
      <c r="I11" s="22" t="s">
        <v>31</v>
      </c>
      <c r="J11" s="22" t="s">
        <v>31</v>
      </c>
      <c r="K11" s="22" t="s">
        <v>31</v>
      </c>
      <c r="L11" s="22" t="s">
        <v>31</v>
      </c>
      <c r="M11" s="22" t="s">
        <v>31</v>
      </c>
      <c r="N11" s="22" t="s">
        <v>31</v>
      </c>
      <c r="O11" s="22" t="s">
        <v>31</v>
      </c>
      <c r="P11" s="22" t="s">
        <v>31</v>
      </c>
      <c r="Q11" s="22" t="s">
        <v>31</v>
      </c>
      <c r="R11" s="22" t="s">
        <v>31</v>
      </c>
      <c r="S11" s="22" t="s">
        <v>31</v>
      </c>
      <c r="T11">
        <f t="shared" si="0"/>
        <v>0</v>
      </c>
      <c r="U11" s="4">
        <v>0</v>
      </c>
      <c r="V11">
        <f t="shared" si="1"/>
        <v>0</v>
      </c>
    </row>
    <row r="12" spans="1:22">
      <c r="A12" s="11">
        <v>40682</v>
      </c>
      <c r="B12" s="22" t="s">
        <v>31</v>
      </c>
      <c r="C12" s="22" t="s">
        <v>31</v>
      </c>
      <c r="D12" s="22" t="s">
        <v>31</v>
      </c>
      <c r="E12" s="22" t="s">
        <v>31</v>
      </c>
      <c r="F12" s="22" t="s">
        <v>31</v>
      </c>
      <c r="G12" s="22" t="s">
        <v>31</v>
      </c>
      <c r="H12" s="22" t="s">
        <v>31</v>
      </c>
      <c r="I12" s="22" t="s">
        <v>31</v>
      </c>
      <c r="J12" s="22" t="s">
        <v>31</v>
      </c>
      <c r="K12" s="22" t="s">
        <v>31</v>
      </c>
      <c r="L12" s="22" t="s">
        <v>31</v>
      </c>
      <c r="M12" s="22" t="s">
        <v>31</v>
      </c>
      <c r="N12" s="22" t="s">
        <v>31</v>
      </c>
      <c r="O12" s="22" t="s">
        <v>31</v>
      </c>
      <c r="P12" s="22" t="s">
        <v>31</v>
      </c>
      <c r="Q12" s="22" t="s">
        <v>31</v>
      </c>
      <c r="R12" s="22" t="s">
        <v>31</v>
      </c>
      <c r="S12" s="22" t="s">
        <v>31</v>
      </c>
      <c r="T12">
        <f t="shared" si="0"/>
        <v>0</v>
      </c>
      <c r="U12" s="4">
        <v>0</v>
      </c>
      <c r="V12">
        <f t="shared" si="1"/>
        <v>0</v>
      </c>
    </row>
    <row r="13" spans="1:22">
      <c r="A13" s="11">
        <v>40683</v>
      </c>
      <c r="B13" s="22" t="s">
        <v>31</v>
      </c>
      <c r="C13" s="22" t="s">
        <v>31</v>
      </c>
      <c r="D13" s="22" t="s">
        <v>31</v>
      </c>
      <c r="E13" s="22" t="s">
        <v>31</v>
      </c>
      <c r="F13" s="22" t="s">
        <v>31</v>
      </c>
      <c r="G13" s="22" t="s">
        <v>31</v>
      </c>
      <c r="H13" s="22" t="s">
        <v>31</v>
      </c>
      <c r="I13" s="22" t="s">
        <v>31</v>
      </c>
      <c r="J13" s="22" t="s">
        <v>31</v>
      </c>
      <c r="K13" s="22" t="s">
        <v>31</v>
      </c>
      <c r="L13" s="22" t="s">
        <v>31</v>
      </c>
      <c r="M13" s="22" t="s">
        <v>31</v>
      </c>
      <c r="N13" s="22" t="s">
        <v>31</v>
      </c>
      <c r="O13" s="22" t="s">
        <v>31</v>
      </c>
      <c r="P13" s="22" t="s">
        <v>31</v>
      </c>
      <c r="Q13" s="22" t="s">
        <v>31</v>
      </c>
      <c r="R13" s="22" t="s">
        <v>31</v>
      </c>
      <c r="S13" s="22" t="s">
        <v>31</v>
      </c>
      <c r="T13">
        <f t="shared" si="0"/>
        <v>0</v>
      </c>
      <c r="U13" s="4">
        <v>0</v>
      </c>
      <c r="V13">
        <f t="shared" si="1"/>
        <v>0</v>
      </c>
    </row>
    <row r="14" spans="1:22">
      <c r="A14" s="11">
        <v>40684</v>
      </c>
      <c r="B14" s="22" t="s">
        <v>31</v>
      </c>
      <c r="C14" s="22" t="s">
        <v>31</v>
      </c>
      <c r="D14" s="22" t="s">
        <v>31</v>
      </c>
      <c r="E14" s="22" t="s">
        <v>31</v>
      </c>
      <c r="F14" s="22" t="s">
        <v>31</v>
      </c>
      <c r="G14" s="22" t="s">
        <v>31</v>
      </c>
      <c r="H14" s="22" t="s">
        <v>31</v>
      </c>
      <c r="I14" s="22" t="s">
        <v>31</v>
      </c>
      <c r="J14" s="22" t="s">
        <v>31</v>
      </c>
      <c r="K14" s="22" t="s">
        <v>31</v>
      </c>
      <c r="L14" s="22" t="s">
        <v>31</v>
      </c>
      <c r="M14" s="22" t="s">
        <v>31</v>
      </c>
      <c r="N14" s="22" t="s">
        <v>31</v>
      </c>
      <c r="O14" s="22" t="s">
        <v>31</v>
      </c>
      <c r="P14" s="22" t="s">
        <v>31</v>
      </c>
      <c r="Q14" s="22" t="s">
        <v>31</v>
      </c>
      <c r="R14" s="22" t="s">
        <v>31</v>
      </c>
      <c r="S14" s="22" t="s">
        <v>31</v>
      </c>
      <c r="T14">
        <f t="shared" si="0"/>
        <v>0</v>
      </c>
      <c r="U14" s="4">
        <v>0</v>
      </c>
      <c r="V14">
        <f t="shared" si="1"/>
        <v>0</v>
      </c>
    </row>
    <row r="15" spans="1:22">
      <c r="A15" s="11">
        <v>40685</v>
      </c>
      <c r="B15" s="22" t="s">
        <v>31</v>
      </c>
      <c r="C15" s="22" t="s">
        <v>31</v>
      </c>
      <c r="D15" s="22" t="s">
        <v>31</v>
      </c>
      <c r="E15" s="22" t="s">
        <v>31</v>
      </c>
      <c r="F15" s="22" t="s">
        <v>31</v>
      </c>
      <c r="G15" s="22" t="s">
        <v>31</v>
      </c>
      <c r="H15" s="22" t="s">
        <v>31</v>
      </c>
      <c r="I15" s="22" t="s">
        <v>31</v>
      </c>
      <c r="J15" s="22" t="s">
        <v>31</v>
      </c>
      <c r="K15" s="22" t="s">
        <v>31</v>
      </c>
      <c r="L15" s="22" t="s">
        <v>31</v>
      </c>
      <c r="M15" s="22" t="s">
        <v>31</v>
      </c>
      <c r="N15" s="22" t="s">
        <v>31</v>
      </c>
      <c r="O15" s="22" t="s">
        <v>31</v>
      </c>
      <c r="P15" s="22" t="s">
        <v>31</v>
      </c>
      <c r="Q15" s="22" t="s">
        <v>31</v>
      </c>
      <c r="R15" s="22" t="s">
        <v>31</v>
      </c>
      <c r="S15" s="22" t="s">
        <v>31</v>
      </c>
      <c r="T15">
        <f t="shared" si="0"/>
        <v>0</v>
      </c>
      <c r="U15" s="4">
        <v>0</v>
      </c>
      <c r="V15">
        <f t="shared" si="1"/>
        <v>0</v>
      </c>
    </row>
    <row r="16" spans="1:22">
      <c r="A16" s="11">
        <v>40686</v>
      </c>
      <c r="B16" s="22" t="s">
        <v>31</v>
      </c>
      <c r="C16" s="22" t="s">
        <v>31</v>
      </c>
      <c r="D16" s="22" t="s">
        <v>31</v>
      </c>
      <c r="E16" s="22" t="s">
        <v>31</v>
      </c>
      <c r="F16" s="22" t="s">
        <v>31</v>
      </c>
      <c r="G16" s="22" t="s">
        <v>31</v>
      </c>
      <c r="H16" s="22" t="s">
        <v>31</v>
      </c>
      <c r="I16" s="22" t="s">
        <v>31</v>
      </c>
      <c r="J16" s="22" t="s">
        <v>31</v>
      </c>
      <c r="K16" s="22" t="s">
        <v>31</v>
      </c>
      <c r="L16" s="22" t="s">
        <v>31</v>
      </c>
      <c r="M16" s="22" t="s">
        <v>31</v>
      </c>
      <c r="N16" s="22" t="s">
        <v>31</v>
      </c>
      <c r="O16" s="22" t="s">
        <v>31</v>
      </c>
      <c r="P16" s="22" t="s">
        <v>31</v>
      </c>
      <c r="Q16" s="22" t="s">
        <v>31</v>
      </c>
      <c r="R16" s="22" t="s">
        <v>31</v>
      </c>
      <c r="S16" s="22" t="s">
        <v>31</v>
      </c>
      <c r="T16">
        <f t="shared" si="0"/>
        <v>0</v>
      </c>
      <c r="U16" s="4">
        <v>0</v>
      </c>
      <c r="V16">
        <f t="shared" si="1"/>
        <v>0</v>
      </c>
    </row>
    <row r="17" spans="1:22">
      <c r="A17" s="11">
        <v>40687</v>
      </c>
      <c r="B17" s="22" t="s">
        <v>31</v>
      </c>
      <c r="C17" s="22" t="s">
        <v>31</v>
      </c>
      <c r="D17" s="22" t="s">
        <v>31</v>
      </c>
      <c r="E17" s="22" t="s">
        <v>31</v>
      </c>
      <c r="F17" s="22" t="s">
        <v>31</v>
      </c>
      <c r="G17" s="22" t="s">
        <v>31</v>
      </c>
      <c r="H17" s="22" t="s">
        <v>31</v>
      </c>
      <c r="I17" s="22" t="s">
        <v>31</v>
      </c>
      <c r="J17" s="22" t="s">
        <v>31</v>
      </c>
      <c r="K17" s="22" t="s">
        <v>31</v>
      </c>
      <c r="L17" s="22" t="s">
        <v>31</v>
      </c>
      <c r="M17" s="22" t="s">
        <v>31</v>
      </c>
      <c r="N17" s="22" t="s">
        <v>31</v>
      </c>
      <c r="O17" s="22" t="s">
        <v>31</v>
      </c>
      <c r="P17" s="22" t="s">
        <v>31</v>
      </c>
      <c r="Q17" s="22" t="s">
        <v>31</v>
      </c>
      <c r="R17" s="22" t="s">
        <v>31</v>
      </c>
      <c r="S17" s="22" t="s">
        <v>31</v>
      </c>
      <c r="T17">
        <f t="shared" si="0"/>
        <v>0</v>
      </c>
      <c r="U17" s="4">
        <v>0</v>
      </c>
      <c r="V17">
        <f t="shared" si="1"/>
        <v>0</v>
      </c>
    </row>
    <row r="18" spans="1:22">
      <c r="A18" s="11">
        <v>40688</v>
      </c>
      <c r="B18" s="22" t="s">
        <v>31</v>
      </c>
      <c r="C18" s="22" t="s">
        <v>31</v>
      </c>
      <c r="D18" s="22" t="s">
        <v>31</v>
      </c>
      <c r="E18" s="22" t="s">
        <v>31</v>
      </c>
      <c r="F18" s="22" t="s">
        <v>31</v>
      </c>
      <c r="G18" s="22" t="s">
        <v>31</v>
      </c>
      <c r="H18" s="22" t="s">
        <v>31</v>
      </c>
      <c r="I18" s="22" t="s">
        <v>31</v>
      </c>
      <c r="J18" s="22" t="s">
        <v>31</v>
      </c>
      <c r="K18" s="22" t="s">
        <v>31</v>
      </c>
      <c r="L18" s="22" t="s">
        <v>31</v>
      </c>
      <c r="M18" s="22" t="s">
        <v>31</v>
      </c>
      <c r="N18" s="22" t="s">
        <v>31</v>
      </c>
      <c r="O18" s="22" t="s">
        <v>31</v>
      </c>
      <c r="P18" s="22" t="s">
        <v>31</v>
      </c>
      <c r="Q18" s="22" t="s">
        <v>31</v>
      </c>
      <c r="R18" s="22" t="s">
        <v>31</v>
      </c>
      <c r="S18" s="22" t="s">
        <v>31</v>
      </c>
      <c r="T18">
        <f t="shared" si="0"/>
        <v>0</v>
      </c>
      <c r="U18" s="4">
        <v>0</v>
      </c>
      <c r="V18">
        <f t="shared" si="1"/>
        <v>0</v>
      </c>
    </row>
    <row r="19" spans="1:22">
      <c r="A19" s="11">
        <v>40689</v>
      </c>
      <c r="B19" s="22" t="s">
        <v>31</v>
      </c>
      <c r="C19" s="22" t="s">
        <v>31</v>
      </c>
      <c r="D19" s="22" t="s">
        <v>31</v>
      </c>
      <c r="E19" s="22" t="s">
        <v>31</v>
      </c>
      <c r="F19" s="22" t="s">
        <v>31</v>
      </c>
      <c r="G19" s="22" t="s">
        <v>31</v>
      </c>
      <c r="H19" s="22" t="s">
        <v>31</v>
      </c>
      <c r="I19" s="22" t="s">
        <v>31</v>
      </c>
      <c r="J19" s="22" t="s">
        <v>31</v>
      </c>
      <c r="K19" s="22" t="s">
        <v>31</v>
      </c>
      <c r="L19" s="22" t="s">
        <v>31</v>
      </c>
      <c r="M19" s="22" t="s">
        <v>31</v>
      </c>
      <c r="N19" s="22" t="s">
        <v>31</v>
      </c>
      <c r="O19" s="22" t="s">
        <v>31</v>
      </c>
      <c r="P19" s="22" t="s">
        <v>31</v>
      </c>
      <c r="Q19" s="22" t="s">
        <v>31</v>
      </c>
      <c r="R19" s="22" t="s">
        <v>31</v>
      </c>
      <c r="S19" s="22" t="s">
        <v>31</v>
      </c>
      <c r="T19">
        <f t="shared" si="0"/>
        <v>0</v>
      </c>
      <c r="U19" s="4">
        <v>0</v>
      </c>
      <c r="V19">
        <f t="shared" si="1"/>
        <v>0</v>
      </c>
    </row>
    <row r="20" spans="1:22">
      <c r="A20" s="11">
        <v>40690</v>
      </c>
      <c r="B20" s="22" t="s">
        <v>31</v>
      </c>
      <c r="C20" s="22" t="s">
        <v>31</v>
      </c>
      <c r="D20" s="22" t="s">
        <v>31</v>
      </c>
      <c r="E20" s="22" t="s">
        <v>31</v>
      </c>
      <c r="F20" s="22" t="s">
        <v>31</v>
      </c>
      <c r="G20" s="22" t="s">
        <v>31</v>
      </c>
      <c r="H20" s="22" t="s">
        <v>31</v>
      </c>
      <c r="I20" s="22" t="s">
        <v>31</v>
      </c>
      <c r="J20" s="22" t="s">
        <v>31</v>
      </c>
      <c r="K20" s="22" t="s">
        <v>31</v>
      </c>
      <c r="L20" s="22" t="s">
        <v>31</v>
      </c>
      <c r="M20" s="22" t="s">
        <v>31</v>
      </c>
      <c r="N20" s="22" t="s">
        <v>31</v>
      </c>
      <c r="O20" s="22" t="s">
        <v>31</v>
      </c>
      <c r="P20" s="22" t="s">
        <v>31</v>
      </c>
      <c r="Q20" s="22" t="s">
        <v>31</v>
      </c>
      <c r="R20" s="22" t="s">
        <v>31</v>
      </c>
      <c r="S20" s="22" t="s">
        <v>31</v>
      </c>
      <c r="T20">
        <f t="shared" si="0"/>
        <v>0</v>
      </c>
      <c r="U20" s="4">
        <v>0</v>
      </c>
      <c r="V20">
        <f t="shared" si="1"/>
        <v>0</v>
      </c>
    </row>
    <row r="21" spans="1:22">
      <c r="A21" s="11">
        <v>40691</v>
      </c>
      <c r="B21" s="22" t="s">
        <v>31</v>
      </c>
      <c r="C21" s="22" t="s">
        <v>31</v>
      </c>
      <c r="D21" s="22" t="s">
        <v>31</v>
      </c>
      <c r="E21" s="22" t="s">
        <v>31</v>
      </c>
      <c r="F21" s="22" t="s">
        <v>31</v>
      </c>
      <c r="G21" s="22" t="s">
        <v>31</v>
      </c>
      <c r="H21" s="22" t="s">
        <v>31</v>
      </c>
      <c r="I21" s="22" t="s">
        <v>31</v>
      </c>
      <c r="J21" s="22" t="s">
        <v>31</v>
      </c>
      <c r="K21" s="22" t="s">
        <v>31</v>
      </c>
      <c r="L21" s="22" t="s">
        <v>31</v>
      </c>
      <c r="M21" s="22" t="s">
        <v>31</v>
      </c>
      <c r="N21" s="22" t="s">
        <v>31</v>
      </c>
      <c r="O21" s="22" t="s">
        <v>31</v>
      </c>
      <c r="P21" s="22" t="s">
        <v>31</v>
      </c>
      <c r="Q21" s="22" t="s">
        <v>31</v>
      </c>
      <c r="R21" s="22" t="s">
        <v>31</v>
      </c>
      <c r="S21" s="22" t="s">
        <v>31</v>
      </c>
      <c r="T21">
        <f t="shared" si="0"/>
        <v>0</v>
      </c>
      <c r="U21" s="4">
        <v>0</v>
      </c>
      <c r="V21">
        <f t="shared" si="1"/>
        <v>0</v>
      </c>
    </row>
    <row r="22" spans="1:22">
      <c r="A22" s="11">
        <v>40692</v>
      </c>
      <c r="B22" s="22" t="s">
        <v>31</v>
      </c>
      <c r="C22" s="22" t="s">
        <v>31</v>
      </c>
      <c r="D22" s="22" t="s">
        <v>31</v>
      </c>
      <c r="E22" s="22" t="s">
        <v>31</v>
      </c>
      <c r="F22" s="22" t="s">
        <v>31</v>
      </c>
      <c r="G22" s="22" t="s">
        <v>31</v>
      </c>
      <c r="H22" s="22" t="s">
        <v>31</v>
      </c>
      <c r="I22" s="22" t="s">
        <v>31</v>
      </c>
      <c r="J22" s="22" t="s">
        <v>31</v>
      </c>
      <c r="K22" s="22" t="s">
        <v>31</v>
      </c>
      <c r="L22" s="22" t="s">
        <v>31</v>
      </c>
      <c r="M22" s="22" t="s">
        <v>31</v>
      </c>
      <c r="N22" s="22" t="s">
        <v>31</v>
      </c>
      <c r="O22" s="22" t="s">
        <v>31</v>
      </c>
      <c r="P22" s="22" t="s">
        <v>31</v>
      </c>
      <c r="Q22" s="22" t="s">
        <v>31</v>
      </c>
      <c r="R22" s="22" t="s">
        <v>31</v>
      </c>
      <c r="S22" s="22" t="s">
        <v>31</v>
      </c>
      <c r="T22">
        <f t="shared" si="0"/>
        <v>0</v>
      </c>
      <c r="U22" s="4">
        <v>0</v>
      </c>
      <c r="V22">
        <f t="shared" si="1"/>
        <v>0</v>
      </c>
    </row>
    <row r="23" spans="1:22">
      <c r="A23" s="11">
        <v>40693</v>
      </c>
      <c r="B23" s="22" t="s">
        <v>31</v>
      </c>
      <c r="C23" s="22" t="s">
        <v>31</v>
      </c>
      <c r="D23" s="22" t="s">
        <v>31</v>
      </c>
      <c r="E23" s="22" t="s">
        <v>31</v>
      </c>
      <c r="F23" s="22" t="s">
        <v>31</v>
      </c>
      <c r="G23" s="22" t="s">
        <v>31</v>
      </c>
      <c r="H23" s="22" t="s">
        <v>31</v>
      </c>
      <c r="I23" s="22" t="s">
        <v>31</v>
      </c>
      <c r="J23" s="22" t="s">
        <v>31</v>
      </c>
      <c r="K23" s="22" t="s">
        <v>31</v>
      </c>
      <c r="L23" s="22" t="s">
        <v>31</v>
      </c>
      <c r="M23" s="22" t="s">
        <v>31</v>
      </c>
      <c r="N23" s="22" t="s">
        <v>31</v>
      </c>
      <c r="O23" s="22" t="s">
        <v>31</v>
      </c>
      <c r="P23" s="22" t="s">
        <v>31</v>
      </c>
      <c r="Q23" s="22" t="s">
        <v>31</v>
      </c>
      <c r="R23" s="22" t="s">
        <v>31</v>
      </c>
      <c r="S23" s="22" t="s">
        <v>31</v>
      </c>
      <c r="T23">
        <f t="shared" si="0"/>
        <v>0</v>
      </c>
      <c r="U23" s="4">
        <v>0</v>
      </c>
      <c r="V23">
        <f t="shared" si="1"/>
        <v>0</v>
      </c>
    </row>
    <row r="24" spans="1:22">
      <c r="A24" s="11">
        <v>40694</v>
      </c>
      <c r="B24" s="22" t="s">
        <v>31</v>
      </c>
      <c r="C24" s="22" t="s">
        <v>31</v>
      </c>
      <c r="D24" s="22" t="s">
        <v>31</v>
      </c>
      <c r="E24" s="22" t="s">
        <v>31</v>
      </c>
      <c r="F24" s="22" t="s">
        <v>31</v>
      </c>
      <c r="G24" s="22" t="s">
        <v>31</v>
      </c>
      <c r="H24" s="22" t="s">
        <v>31</v>
      </c>
      <c r="I24" s="22" t="s">
        <v>31</v>
      </c>
      <c r="J24" s="22" t="s">
        <v>31</v>
      </c>
      <c r="K24" s="22" t="s">
        <v>31</v>
      </c>
      <c r="L24" s="22" t="s">
        <v>31</v>
      </c>
      <c r="M24" s="22" t="s">
        <v>31</v>
      </c>
      <c r="N24" s="22" t="s">
        <v>31</v>
      </c>
      <c r="O24" s="22" t="s">
        <v>31</v>
      </c>
      <c r="P24" s="22" t="s">
        <v>31</v>
      </c>
      <c r="Q24" s="22" t="s">
        <v>31</v>
      </c>
      <c r="R24" s="22" t="s">
        <v>31</v>
      </c>
      <c r="S24" s="22" t="s">
        <v>31</v>
      </c>
      <c r="T24">
        <f t="shared" si="0"/>
        <v>0</v>
      </c>
      <c r="U24" s="4">
        <v>0</v>
      </c>
      <c r="V24">
        <f t="shared" si="1"/>
        <v>0</v>
      </c>
    </row>
    <row r="25" spans="1:22">
      <c r="A25" s="11">
        <v>40695</v>
      </c>
      <c r="B25">
        <v>0.5</v>
      </c>
      <c r="C25">
        <v>1.5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0.5</v>
      </c>
      <c r="M25" s="4">
        <v>0</v>
      </c>
      <c r="N25" s="1">
        <v>0</v>
      </c>
      <c r="O25" s="4">
        <v>7</v>
      </c>
      <c r="P25" s="4">
        <v>0</v>
      </c>
      <c r="Q25" s="1">
        <v>0</v>
      </c>
      <c r="R25" s="4">
        <v>0</v>
      </c>
      <c r="S25" s="1">
        <v>0</v>
      </c>
      <c r="T25">
        <f t="shared" si="0"/>
        <v>9.5</v>
      </c>
      <c r="U25" s="4">
        <v>0</v>
      </c>
      <c r="V25">
        <f t="shared" si="1"/>
        <v>9.5</v>
      </c>
    </row>
    <row r="26" spans="1:22">
      <c r="A26" s="11">
        <v>40696</v>
      </c>
      <c r="B26">
        <v>0.5</v>
      </c>
      <c r="C26">
        <v>1.5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0.5</v>
      </c>
      <c r="M26" s="4">
        <v>0</v>
      </c>
      <c r="N26" s="1">
        <v>0</v>
      </c>
      <c r="O26" s="4">
        <v>7</v>
      </c>
      <c r="P26" s="4">
        <v>0</v>
      </c>
      <c r="Q26" s="1">
        <v>0</v>
      </c>
      <c r="R26" s="4">
        <v>0</v>
      </c>
      <c r="S26" s="1">
        <v>0</v>
      </c>
      <c r="T26">
        <f t="shared" si="0"/>
        <v>9.5</v>
      </c>
      <c r="U26" s="4">
        <v>0</v>
      </c>
      <c r="V26">
        <f t="shared" si="1"/>
        <v>9.5</v>
      </c>
    </row>
    <row r="27" spans="1:22">
      <c r="A27" s="11">
        <v>40697</v>
      </c>
      <c r="B27">
        <v>23.67</v>
      </c>
      <c r="C27">
        <v>21</v>
      </c>
      <c r="D27">
        <v>0</v>
      </c>
      <c r="E27">
        <v>0</v>
      </c>
      <c r="F27">
        <v>8.67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4.33</v>
      </c>
      <c r="P27">
        <v>0</v>
      </c>
      <c r="Q27">
        <v>0</v>
      </c>
      <c r="R27">
        <v>0</v>
      </c>
      <c r="S27">
        <v>0.33</v>
      </c>
      <c r="T27">
        <f t="shared" si="0"/>
        <v>58</v>
      </c>
      <c r="U27" s="4">
        <v>4</v>
      </c>
      <c r="V27">
        <f t="shared" si="1"/>
        <v>62</v>
      </c>
    </row>
    <row r="28" spans="1:22">
      <c r="A28" s="11">
        <v>40698</v>
      </c>
      <c r="B28">
        <v>23.67</v>
      </c>
      <c r="C28">
        <v>21</v>
      </c>
      <c r="D28">
        <v>0</v>
      </c>
      <c r="E28">
        <v>0</v>
      </c>
      <c r="F28">
        <v>8.67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4.33</v>
      </c>
      <c r="P28">
        <v>0</v>
      </c>
      <c r="Q28">
        <v>0</v>
      </c>
      <c r="R28">
        <v>0</v>
      </c>
      <c r="S28">
        <v>0.33</v>
      </c>
      <c r="T28">
        <f t="shared" si="0"/>
        <v>58</v>
      </c>
      <c r="U28" s="4">
        <v>4</v>
      </c>
      <c r="V28">
        <f t="shared" si="1"/>
        <v>62</v>
      </c>
    </row>
    <row r="29" spans="1:22">
      <c r="A29" s="11">
        <v>40699</v>
      </c>
      <c r="B29">
        <v>23.67</v>
      </c>
      <c r="C29">
        <v>21</v>
      </c>
      <c r="D29">
        <v>0</v>
      </c>
      <c r="E29">
        <v>0</v>
      </c>
      <c r="F29">
        <v>8.67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4.33</v>
      </c>
      <c r="P29">
        <v>0</v>
      </c>
      <c r="Q29">
        <v>0</v>
      </c>
      <c r="R29">
        <v>0</v>
      </c>
      <c r="S29">
        <v>0.33</v>
      </c>
      <c r="T29">
        <f t="shared" si="0"/>
        <v>58</v>
      </c>
      <c r="U29" s="4">
        <v>4</v>
      </c>
      <c r="V29">
        <f t="shared" si="1"/>
        <v>62</v>
      </c>
    </row>
    <row r="30" spans="1:22">
      <c r="A30" s="11">
        <v>40700</v>
      </c>
      <c r="B30">
        <v>0.5</v>
      </c>
      <c r="C30">
        <v>0.5</v>
      </c>
      <c r="D30">
        <v>0</v>
      </c>
      <c r="E30">
        <v>0</v>
      </c>
      <c r="F30">
        <v>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16.5</v>
      </c>
      <c r="P30">
        <v>0</v>
      </c>
      <c r="Q30">
        <v>0</v>
      </c>
      <c r="R30">
        <v>0</v>
      </c>
      <c r="S30">
        <v>0</v>
      </c>
      <c r="T30">
        <f t="shared" si="0"/>
        <v>19</v>
      </c>
      <c r="U30" s="4">
        <v>2.5</v>
      </c>
      <c r="V30">
        <f t="shared" si="1"/>
        <v>21.5</v>
      </c>
    </row>
    <row r="31" spans="1:22">
      <c r="A31" s="11">
        <v>40701</v>
      </c>
      <c r="B31">
        <v>0.5</v>
      </c>
      <c r="C31">
        <v>0.5</v>
      </c>
      <c r="D31">
        <v>0</v>
      </c>
      <c r="E31">
        <v>0</v>
      </c>
      <c r="F31">
        <v>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16.5</v>
      </c>
      <c r="P31">
        <v>0</v>
      </c>
      <c r="Q31">
        <v>0</v>
      </c>
      <c r="R31">
        <v>0</v>
      </c>
      <c r="S31">
        <v>0</v>
      </c>
      <c r="T31">
        <f t="shared" si="0"/>
        <v>19</v>
      </c>
      <c r="U31" s="4">
        <v>2.5</v>
      </c>
      <c r="V31">
        <f t="shared" si="1"/>
        <v>21.5</v>
      </c>
    </row>
    <row r="32" spans="1:22">
      <c r="A32" s="11">
        <v>40702</v>
      </c>
      <c r="B32">
        <v>21.5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5</v>
      </c>
      <c r="P32">
        <v>0</v>
      </c>
      <c r="Q32">
        <v>0</v>
      </c>
      <c r="R32">
        <v>0</v>
      </c>
      <c r="S32">
        <v>0</v>
      </c>
      <c r="T32">
        <f t="shared" si="0"/>
        <v>29.5</v>
      </c>
      <c r="U32" s="4">
        <v>7.5</v>
      </c>
      <c r="V32">
        <f t="shared" si="1"/>
        <v>37</v>
      </c>
    </row>
    <row r="33" spans="1:22">
      <c r="A33" s="11">
        <v>40703</v>
      </c>
      <c r="B33">
        <v>21.5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5</v>
      </c>
      <c r="P33">
        <v>0</v>
      </c>
      <c r="Q33">
        <v>0</v>
      </c>
      <c r="R33">
        <v>0</v>
      </c>
      <c r="S33">
        <v>0</v>
      </c>
      <c r="T33">
        <f t="shared" si="0"/>
        <v>29.5</v>
      </c>
      <c r="U33" s="4">
        <v>7.5</v>
      </c>
      <c r="V33">
        <f t="shared" si="1"/>
        <v>37</v>
      </c>
    </row>
    <row r="34" spans="1:22">
      <c r="A34" s="11">
        <v>40704</v>
      </c>
      <c r="B34">
        <v>0</v>
      </c>
      <c r="C34">
        <v>0</v>
      </c>
      <c r="D34">
        <v>0</v>
      </c>
      <c r="E34">
        <v>0</v>
      </c>
      <c r="F34">
        <v>0.33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1.33</v>
      </c>
      <c r="P34">
        <v>0</v>
      </c>
      <c r="Q34">
        <v>0</v>
      </c>
      <c r="R34">
        <v>0</v>
      </c>
      <c r="S34">
        <v>0</v>
      </c>
      <c r="T34">
        <f t="shared" si="0"/>
        <v>1.6600000000000001</v>
      </c>
      <c r="U34" s="4">
        <v>0.67</v>
      </c>
      <c r="V34">
        <f t="shared" si="1"/>
        <v>2.33</v>
      </c>
    </row>
    <row r="35" spans="1:22">
      <c r="A35" s="11">
        <v>40705</v>
      </c>
      <c r="B35">
        <v>0</v>
      </c>
      <c r="C35">
        <v>0</v>
      </c>
      <c r="D35">
        <v>0</v>
      </c>
      <c r="E35">
        <v>0</v>
      </c>
      <c r="F35">
        <v>0.33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1.33</v>
      </c>
      <c r="P35">
        <v>0</v>
      </c>
      <c r="Q35">
        <v>0</v>
      </c>
      <c r="R35">
        <v>0</v>
      </c>
      <c r="S35">
        <v>0</v>
      </c>
      <c r="T35">
        <f t="shared" si="0"/>
        <v>1.6600000000000001</v>
      </c>
      <c r="U35" s="4">
        <v>0.67</v>
      </c>
      <c r="V35">
        <f t="shared" si="1"/>
        <v>2.33</v>
      </c>
    </row>
    <row r="36" spans="1:22">
      <c r="A36" s="11">
        <v>40706</v>
      </c>
      <c r="B36">
        <v>0</v>
      </c>
      <c r="C36">
        <v>0</v>
      </c>
      <c r="D36">
        <v>0</v>
      </c>
      <c r="E36">
        <v>0</v>
      </c>
      <c r="F36">
        <v>0.33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1.33</v>
      </c>
      <c r="P36">
        <v>0</v>
      </c>
      <c r="Q36">
        <v>0</v>
      </c>
      <c r="R36">
        <v>0</v>
      </c>
      <c r="S36">
        <v>0</v>
      </c>
      <c r="T36">
        <f t="shared" si="0"/>
        <v>1.6600000000000001</v>
      </c>
      <c r="U36" s="4">
        <v>0.67</v>
      </c>
      <c r="V36">
        <f t="shared" si="1"/>
        <v>2.33</v>
      </c>
    </row>
    <row r="37" spans="1:22">
      <c r="A37" s="11">
        <v>40707</v>
      </c>
      <c r="B37">
        <v>6.5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</v>
      </c>
      <c r="P37">
        <v>0</v>
      </c>
      <c r="Q37">
        <v>0</v>
      </c>
      <c r="R37">
        <v>0</v>
      </c>
      <c r="S37">
        <v>0</v>
      </c>
      <c r="T37">
        <f t="shared" si="0"/>
        <v>10.5</v>
      </c>
      <c r="U37" s="4">
        <v>6.5</v>
      </c>
      <c r="V37">
        <f t="shared" si="1"/>
        <v>17</v>
      </c>
    </row>
    <row r="38" spans="1:22">
      <c r="A38" s="11">
        <v>40708</v>
      </c>
      <c r="B38">
        <v>6.5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</v>
      </c>
      <c r="P38">
        <v>0</v>
      </c>
      <c r="Q38">
        <v>0</v>
      </c>
      <c r="R38">
        <v>0</v>
      </c>
      <c r="S38">
        <v>0</v>
      </c>
      <c r="T38">
        <f t="shared" si="0"/>
        <v>10.5</v>
      </c>
      <c r="U38" s="4">
        <v>6.5</v>
      </c>
      <c r="V38">
        <f t="shared" si="1"/>
        <v>17</v>
      </c>
    </row>
    <row r="39" spans="1:22">
      <c r="A39" s="11">
        <v>40709</v>
      </c>
      <c r="B39">
        <v>3</v>
      </c>
      <c r="C39">
        <v>0.5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0.5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v>1</v>
      </c>
      <c r="T39">
        <f t="shared" si="0"/>
        <v>7</v>
      </c>
      <c r="U39" s="4">
        <v>3</v>
      </c>
      <c r="V39">
        <f t="shared" si="1"/>
        <v>10</v>
      </c>
    </row>
    <row r="40" spans="1:22">
      <c r="A40" s="11">
        <v>40710</v>
      </c>
      <c r="B40">
        <v>3</v>
      </c>
      <c r="C40">
        <v>0.5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0.5</v>
      </c>
      <c r="M40">
        <v>0</v>
      </c>
      <c r="N40">
        <v>0</v>
      </c>
      <c r="O40">
        <v>2</v>
      </c>
      <c r="P40">
        <v>0</v>
      </c>
      <c r="Q40">
        <v>0</v>
      </c>
      <c r="R40">
        <v>0</v>
      </c>
      <c r="S40">
        <v>1</v>
      </c>
      <c r="T40">
        <f t="shared" si="0"/>
        <v>7</v>
      </c>
      <c r="U40" s="4">
        <v>3</v>
      </c>
      <c r="V40">
        <f t="shared" si="1"/>
        <v>10</v>
      </c>
    </row>
    <row r="41" spans="1:22">
      <c r="A41" s="11">
        <v>40711</v>
      </c>
      <c r="B41">
        <v>8</v>
      </c>
      <c r="C41">
        <v>1</v>
      </c>
      <c r="D41">
        <v>0</v>
      </c>
      <c r="E41">
        <v>0</v>
      </c>
      <c r="F41">
        <v>0.33</v>
      </c>
      <c r="G41">
        <v>0</v>
      </c>
      <c r="H41">
        <v>0</v>
      </c>
      <c r="I41">
        <v>0</v>
      </c>
      <c r="J41">
        <v>0</v>
      </c>
      <c r="K41">
        <v>0</v>
      </c>
      <c r="L41">
        <v>3.33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 t="shared" si="0"/>
        <v>12.66</v>
      </c>
      <c r="U41" s="4">
        <v>3</v>
      </c>
      <c r="V41">
        <f t="shared" si="1"/>
        <v>15.66</v>
      </c>
    </row>
    <row r="42" spans="1:22">
      <c r="A42" s="11">
        <v>40712</v>
      </c>
      <c r="B42">
        <v>8</v>
      </c>
      <c r="C42">
        <v>1</v>
      </c>
      <c r="D42">
        <v>0</v>
      </c>
      <c r="E42">
        <v>0</v>
      </c>
      <c r="F42">
        <v>0.33</v>
      </c>
      <c r="G42">
        <v>0</v>
      </c>
      <c r="H42">
        <v>0</v>
      </c>
      <c r="I42">
        <v>0</v>
      </c>
      <c r="J42">
        <v>0</v>
      </c>
      <c r="K42">
        <v>0</v>
      </c>
      <c r="L42">
        <v>3.33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0"/>
        <v>12.66</v>
      </c>
      <c r="U42" s="4">
        <v>3</v>
      </c>
      <c r="V42">
        <f t="shared" si="1"/>
        <v>15.66</v>
      </c>
    </row>
    <row r="43" spans="1:22">
      <c r="A43" s="11">
        <v>40713</v>
      </c>
      <c r="B43">
        <v>8</v>
      </c>
      <c r="C43">
        <v>1</v>
      </c>
      <c r="D43">
        <v>0</v>
      </c>
      <c r="E43">
        <v>0</v>
      </c>
      <c r="F43">
        <v>0.33</v>
      </c>
      <c r="G43">
        <v>0</v>
      </c>
      <c r="H43">
        <v>0</v>
      </c>
      <c r="I43">
        <v>0</v>
      </c>
      <c r="J43">
        <v>0</v>
      </c>
      <c r="K43">
        <v>0</v>
      </c>
      <c r="L43">
        <v>3.33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12.66</v>
      </c>
      <c r="U43" s="4">
        <v>3</v>
      </c>
      <c r="V43">
        <f t="shared" si="1"/>
        <v>15.66</v>
      </c>
    </row>
    <row r="44" spans="1:22">
      <c r="A44" s="11">
        <v>40714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0</v>
      </c>
      <c r="U44" s="4">
        <v>0</v>
      </c>
      <c r="V44">
        <f t="shared" si="1"/>
        <v>0</v>
      </c>
    </row>
    <row r="45" spans="1:22">
      <c r="A45" s="11">
        <v>40715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0</v>
      </c>
      <c r="U45" s="4">
        <v>0</v>
      </c>
      <c r="V45">
        <f t="shared" si="1"/>
        <v>0</v>
      </c>
    </row>
    <row r="46" spans="1:22">
      <c r="A46" s="11">
        <v>40716</v>
      </c>
      <c r="B46">
        <v>11</v>
      </c>
      <c r="C46">
        <v>0.5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1.5</v>
      </c>
      <c r="K46">
        <v>0</v>
      </c>
      <c r="L46">
        <v>1</v>
      </c>
      <c r="M46">
        <v>0</v>
      </c>
      <c r="N46">
        <v>0</v>
      </c>
      <c r="O46">
        <v>2.5</v>
      </c>
      <c r="P46">
        <v>0</v>
      </c>
      <c r="Q46">
        <v>0</v>
      </c>
      <c r="R46">
        <v>0</v>
      </c>
      <c r="S46">
        <v>0.5</v>
      </c>
      <c r="T46">
        <f t="shared" si="0"/>
        <v>18</v>
      </c>
      <c r="U46" s="4">
        <v>5.5</v>
      </c>
      <c r="V46">
        <f t="shared" si="1"/>
        <v>23.5</v>
      </c>
    </row>
    <row r="47" spans="1:22">
      <c r="A47" s="11">
        <v>40717</v>
      </c>
      <c r="B47">
        <v>11</v>
      </c>
      <c r="C47">
        <v>0.5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1.5</v>
      </c>
      <c r="K47">
        <v>0</v>
      </c>
      <c r="L47">
        <v>1</v>
      </c>
      <c r="M47">
        <v>0</v>
      </c>
      <c r="N47">
        <v>0</v>
      </c>
      <c r="O47">
        <v>2.5</v>
      </c>
      <c r="P47">
        <v>0</v>
      </c>
      <c r="Q47">
        <v>0</v>
      </c>
      <c r="R47">
        <v>0</v>
      </c>
      <c r="S47">
        <v>0.5</v>
      </c>
      <c r="T47">
        <f t="shared" si="0"/>
        <v>18</v>
      </c>
      <c r="U47" s="4">
        <v>5.5</v>
      </c>
      <c r="V47">
        <f t="shared" si="1"/>
        <v>23.5</v>
      </c>
    </row>
    <row r="48" spans="1:22">
      <c r="A48" s="11">
        <v>40718</v>
      </c>
      <c r="B48">
        <v>9.33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0.67</v>
      </c>
      <c r="J48">
        <v>0</v>
      </c>
      <c r="K48">
        <v>0</v>
      </c>
      <c r="L48">
        <v>2.33</v>
      </c>
      <c r="M48">
        <v>0</v>
      </c>
      <c r="N48">
        <v>0</v>
      </c>
      <c r="O48">
        <v>5.33</v>
      </c>
      <c r="P48">
        <v>0</v>
      </c>
      <c r="Q48">
        <v>0</v>
      </c>
      <c r="R48">
        <v>0.33</v>
      </c>
      <c r="S48">
        <v>0</v>
      </c>
      <c r="T48">
        <f t="shared" si="0"/>
        <v>17.989999999999998</v>
      </c>
      <c r="U48" s="4">
        <v>6.33</v>
      </c>
      <c r="V48">
        <f t="shared" si="1"/>
        <v>24.32</v>
      </c>
    </row>
    <row r="49" spans="1:22">
      <c r="A49" s="11">
        <v>40719</v>
      </c>
      <c r="B49">
        <v>9.33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0.67</v>
      </c>
      <c r="J49">
        <v>0</v>
      </c>
      <c r="K49">
        <v>0</v>
      </c>
      <c r="L49">
        <v>2.33</v>
      </c>
      <c r="M49">
        <v>0</v>
      </c>
      <c r="N49">
        <v>0</v>
      </c>
      <c r="O49">
        <v>5.33</v>
      </c>
      <c r="P49">
        <v>0</v>
      </c>
      <c r="Q49">
        <v>0</v>
      </c>
      <c r="R49">
        <v>0.33</v>
      </c>
      <c r="S49">
        <v>0</v>
      </c>
      <c r="T49">
        <f t="shared" si="0"/>
        <v>17.989999999999998</v>
      </c>
      <c r="U49" s="4">
        <v>6.33</v>
      </c>
      <c r="V49">
        <f t="shared" si="1"/>
        <v>24.32</v>
      </c>
    </row>
    <row r="50" spans="1:22">
      <c r="A50" s="11">
        <v>40720</v>
      </c>
      <c r="B50">
        <v>9.33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0.67</v>
      </c>
      <c r="J50">
        <v>0</v>
      </c>
      <c r="K50">
        <v>0</v>
      </c>
      <c r="L50">
        <v>2.33</v>
      </c>
      <c r="M50">
        <v>0</v>
      </c>
      <c r="N50">
        <v>0</v>
      </c>
      <c r="O50">
        <v>5.33</v>
      </c>
      <c r="P50">
        <v>0</v>
      </c>
      <c r="Q50">
        <v>0</v>
      </c>
      <c r="R50">
        <v>0.33</v>
      </c>
      <c r="S50">
        <v>0</v>
      </c>
      <c r="T50">
        <f t="shared" si="0"/>
        <v>17.989999999999998</v>
      </c>
      <c r="U50" s="4">
        <v>6.33</v>
      </c>
      <c r="V50">
        <f t="shared" si="1"/>
        <v>24.32</v>
      </c>
    </row>
    <row r="51" spans="1:22">
      <c r="A51" s="11">
        <v>40721</v>
      </c>
      <c r="B51">
        <v>5.5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0.5</v>
      </c>
      <c r="J51">
        <v>0</v>
      </c>
      <c r="K51">
        <v>0</v>
      </c>
      <c r="L51">
        <v>1.5</v>
      </c>
      <c r="M51">
        <v>0</v>
      </c>
      <c r="N51">
        <v>0</v>
      </c>
      <c r="O51">
        <v>3.5</v>
      </c>
      <c r="P51">
        <v>0</v>
      </c>
      <c r="Q51">
        <v>0</v>
      </c>
      <c r="R51">
        <v>0.5</v>
      </c>
      <c r="S51">
        <v>0</v>
      </c>
      <c r="T51">
        <f t="shared" si="0"/>
        <v>11.5</v>
      </c>
      <c r="U51" s="4">
        <v>5.5</v>
      </c>
      <c r="V51">
        <f t="shared" si="1"/>
        <v>17</v>
      </c>
    </row>
    <row r="52" spans="1:22">
      <c r="A52" s="11">
        <v>40722</v>
      </c>
      <c r="B52">
        <v>5.5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0.5</v>
      </c>
      <c r="J52">
        <v>0</v>
      </c>
      <c r="K52">
        <v>0</v>
      </c>
      <c r="L52">
        <v>1.5</v>
      </c>
      <c r="M52">
        <v>0</v>
      </c>
      <c r="N52">
        <v>0</v>
      </c>
      <c r="O52">
        <v>3.5</v>
      </c>
      <c r="P52">
        <v>0</v>
      </c>
      <c r="Q52">
        <v>0</v>
      </c>
      <c r="R52">
        <v>0.5</v>
      </c>
      <c r="S52">
        <v>0</v>
      </c>
      <c r="T52">
        <f>SUM(B53:S53)</f>
        <v>28.5</v>
      </c>
      <c r="U52" s="4">
        <v>21</v>
      </c>
      <c r="V52">
        <f t="shared" si="1"/>
        <v>49.5</v>
      </c>
    </row>
    <row r="53" spans="1:22">
      <c r="A53" s="11">
        <v>40723</v>
      </c>
      <c r="B53">
        <v>6</v>
      </c>
      <c r="C53">
        <v>14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0.5</v>
      </c>
      <c r="M53">
        <v>0</v>
      </c>
      <c r="N53">
        <v>0</v>
      </c>
      <c r="O53">
        <v>2</v>
      </c>
      <c r="P53">
        <v>0</v>
      </c>
      <c r="Q53">
        <v>0</v>
      </c>
      <c r="R53">
        <v>4</v>
      </c>
      <c r="S53">
        <v>0</v>
      </c>
      <c r="T53">
        <f>SUM(B54:S54)</f>
        <v>28.5</v>
      </c>
      <c r="U53" s="4">
        <v>21</v>
      </c>
      <c r="V53">
        <f t="shared" si="1"/>
        <v>49.5</v>
      </c>
    </row>
    <row r="54" spans="1:22">
      <c r="A54" s="11">
        <v>40724</v>
      </c>
      <c r="B54">
        <v>6</v>
      </c>
      <c r="C54">
        <v>14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0.5</v>
      </c>
      <c r="M54">
        <v>0</v>
      </c>
      <c r="N54">
        <v>0</v>
      </c>
      <c r="O54">
        <v>2</v>
      </c>
      <c r="P54">
        <v>0</v>
      </c>
      <c r="Q54">
        <v>0</v>
      </c>
      <c r="R54">
        <v>4</v>
      </c>
      <c r="S54">
        <v>0</v>
      </c>
      <c r="T54">
        <f>SUM(B54:S54)</f>
        <v>28.5</v>
      </c>
      <c r="U54" s="4">
        <v>0</v>
      </c>
      <c r="V54">
        <f t="shared" si="1"/>
        <v>28.5</v>
      </c>
    </row>
    <row r="55" spans="1:22">
      <c r="A55" s="11">
        <v>40725</v>
      </c>
      <c r="B55">
        <v>197.75</v>
      </c>
      <c r="C55">
        <v>3</v>
      </c>
      <c r="D55">
        <v>0</v>
      </c>
      <c r="E55">
        <v>0.75</v>
      </c>
      <c r="F55">
        <v>0.75</v>
      </c>
      <c r="G55">
        <v>0</v>
      </c>
      <c r="H55">
        <v>0</v>
      </c>
      <c r="I55">
        <v>1.75</v>
      </c>
      <c r="J55">
        <v>0</v>
      </c>
      <c r="K55">
        <v>0</v>
      </c>
      <c r="L55">
        <v>8</v>
      </c>
      <c r="M55">
        <v>0</v>
      </c>
      <c r="N55">
        <v>0</v>
      </c>
      <c r="O55">
        <v>0</v>
      </c>
      <c r="P55">
        <v>0</v>
      </c>
      <c r="Q55">
        <v>0</v>
      </c>
      <c r="R55">
        <v>5.25</v>
      </c>
      <c r="S55">
        <v>0.25</v>
      </c>
      <c r="T55">
        <f>SUM(B55:S55)</f>
        <v>217.5</v>
      </c>
      <c r="U55" s="4">
        <v>49.5</v>
      </c>
      <c r="V55">
        <f t="shared" si="1"/>
        <v>267</v>
      </c>
    </row>
    <row r="56" spans="1:22">
      <c r="A56" s="11">
        <v>40726</v>
      </c>
      <c r="B56">
        <v>197.75</v>
      </c>
      <c r="C56">
        <v>3</v>
      </c>
      <c r="D56">
        <v>0</v>
      </c>
      <c r="E56">
        <v>0.75</v>
      </c>
      <c r="F56">
        <v>0.75</v>
      </c>
      <c r="G56">
        <v>0</v>
      </c>
      <c r="H56">
        <v>0</v>
      </c>
      <c r="I56">
        <v>1.75</v>
      </c>
      <c r="J56">
        <v>0</v>
      </c>
      <c r="K56">
        <v>0</v>
      </c>
      <c r="L56">
        <v>8</v>
      </c>
      <c r="M56">
        <v>0</v>
      </c>
      <c r="N56">
        <v>0</v>
      </c>
      <c r="O56">
        <v>0</v>
      </c>
      <c r="P56">
        <v>0</v>
      </c>
      <c r="Q56">
        <v>0</v>
      </c>
      <c r="R56">
        <v>5.25</v>
      </c>
      <c r="S56">
        <v>0.25</v>
      </c>
      <c r="T56">
        <f t="shared" si="0"/>
        <v>217.5</v>
      </c>
      <c r="U56" s="4">
        <v>49.5</v>
      </c>
      <c r="V56">
        <f t="shared" si="1"/>
        <v>267</v>
      </c>
    </row>
    <row r="57" spans="1:22">
      <c r="A57" s="11">
        <v>40727</v>
      </c>
      <c r="B57">
        <v>197.75</v>
      </c>
      <c r="C57">
        <v>3</v>
      </c>
      <c r="D57">
        <v>0</v>
      </c>
      <c r="E57">
        <v>0.75</v>
      </c>
      <c r="F57">
        <v>0.75</v>
      </c>
      <c r="G57">
        <v>0</v>
      </c>
      <c r="H57">
        <v>0</v>
      </c>
      <c r="I57">
        <v>1.75</v>
      </c>
      <c r="J57">
        <v>0</v>
      </c>
      <c r="K57">
        <v>0</v>
      </c>
      <c r="L57">
        <v>8</v>
      </c>
      <c r="M57">
        <v>0</v>
      </c>
      <c r="N57">
        <v>0</v>
      </c>
      <c r="O57">
        <v>0</v>
      </c>
      <c r="P57">
        <v>0</v>
      </c>
      <c r="Q57">
        <v>0</v>
      </c>
      <c r="R57">
        <v>5.25</v>
      </c>
      <c r="S57">
        <v>0.25</v>
      </c>
      <c r="T57">
        <f t="shared" si="0"/>
        <v>217.5</v>
      </c>
      <c r="U57" s="4">
        <v>49.5</v>
      </c>
      <c r="V57">
        <f t="shared" si="1"/>
        <v>267</v>
      </c>
    </row>
    <row r="58" spans="1:22">
      <c r="A58" s="11">
        <v>40728</v>
      </c>
      <c r="B58">
        <v>197.75</v>
      </c>
      <c r="C58">
        <v>3</v>
      </c>
      <c r="D58">
        <v>0</v>
      </c>
      <c r="E58">
        <v>0.75</v>
      </c>
      <c r="F58">
        <v>0.75</v>
      </c>
      <c r="G58">
        <v>0</v>
      </c>
      <c r="H58">
        <v>0</v>
      </c>
      <c r="I58">
        <v>1.75</v>
      </c>
      <c r="J58">
        <v>0</v>
      </c>
      <c r="K58">
        <v>0</v>
      </c>
      <c r="L58">
        <v>8</v>
      </c>
      <c r="M58">
        <v>0</v>
      </c>
      <c r="N58">
        <v>0</v>
      </c>
      <c r="O58">
        <v>0</v>
      </c>
      <c r="P58">
        <v>0</v>
      </c>
      <c r="Q58">
        <v>0</v>
      </c>
      <c r="R58">
        <v>5.25</v>
      </c>
      <c r="S58">
        <v>0.25</v>
      </c>
      <c r="T58">
        <f t="shared" si="0"/>
        <v>217.5</v>
      </c>
      <c r="U58" s="4">
        <v>49.5</v>
      </c>
      <c r="V58">
        <f t="shared" si="1"/>
        <v>267</v>
      </c>
    </row>
    <row r="59" spans="1:22">
      <c r="A59" s="11">
        <v>40729</v>
      </c>
      <c r="B59">
        <v>473</v>
      </c>
      <c r="C59">
        <v>14</v>
      </c>
      <c r="D59">
        <v>0</v>
      </c>
      <c r="E59">
        <v>3</v>
      </c>
      <c r="F59">
        <v>0</v>
      </c>
      <c r="G59">
        <v>1</v>
      </c>
      <c r="H59">
        <v>0</v>
      </c>
      <c r="I59">
        <v>2</v>
      </c>
      <c r="J59">
        <v>0</v>
      </c>
      <c r="K59">
        <v>0</v>
      </c>
      <c r="L59">
        <v>5</v>
      </c>
      <c r="M59">
        <v>0</v>
      </c>
      <c r="N59">
        <v>0</v>
      </c>
      <c r="O59">
        <v>0</v>
      </c>
      <c r="P59">
        <v>0</v>
      </c>
      <c r="Q59">
        <v>0</v>
      </c>
      <c r="R59">
        <v>7</v>
      </c>
      <c r="S59">
        <v>0</v>
      </c>
      <c r="T59">
        <f t="shared" si="0"/>
        <v>505</v>
      </c>
      <c r="U59" s="4">
        <v>184</v>
      </c>
      <c r="V59">
        <f t="shared" si="1"/>
        <v>689</v>
      </c>
    </row>
    <row r="60" spans="1:22">
      <c r="A60" s="11">
        <v>40730</v>
      </c>
      <c r="B60">
        <v>504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504</v>
      </c>
      <c r="U60" s="4">
        <v>36</v>
      </c>
      <c r="V60">
        <f t="shared" si="1"/>
        <v>540</v>
      </c>
    </row>
    <row r="61" spans="1:22">
      <c r="A61" s="11">
        <v>40731</v>
      </c>
      <c r="B61">
        <v>504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504</v>
      </c>
      <c r="U61" s="4">
        <v>36</v>
      </c>
      <c r="V61">
        <f t="shared" si="1"/>
        <v>540</v>
      </c>
    </row>
    <row r="62" spans="1:22">
      <c r="A62" s="11">
        <v>40732</v>
      </c>
      <c r="B62">
        <v>525.33000000000004</v>
      </c>
      <c r="C62">
        <v>10.33</v>
      </c>
      <c r="D62">
        <v>0</v>
      </c>
      <c r="E62">
        <v>0</v>
      </c>
      <c r="F62">
        <v>0.66</v>
      </c>
      <c r="G62">
        <v>0</v>
      </c>
      <c r="H62">
        <v>0</v>
      </c>
      <c r="I62">
        <v>0</v>
      </c>
      <c r="J62">
        <v>0</v>
      </c>
      <c r="K62">
        <v>0</v>
      </c>
      <c r="L62">
        <v>3.33</v>
      </c>
      <c r="M62">
        <v>0</v>
      </c>
      <c r="N62">
        <v>0</v>
      </c>
      <c r="O62">
        <v>0</v>
      </c>
      <c r="P62">
        <v>0</v>
      </c>
      <c r="Q62">
        <v>0</v>
      </c>
      <c r="R62">
        <v>10</v>
      </c>
      <c r="S62">
        <v>0</v>
      </c>
      <c r="T62">
        <f t="shared" si="0"/>
        <v>549.65000000000009</v>
      </c>
      <c r="U62" s="4">
        <v>23.66</v>
      </c>
      <c r="V62">
        <f t="shared" si="1"/>
        <v>573.31000000000006</v>
      </c>
    </row>
    <row r="63" spans="1:22">
      <c r="A63" s="11">
        <v>40733</v>
      </c>
      <c r="B63">
        <v>525.33000000000004</v>
      </c>
      <c r="C63">
        <v>10.33</v>
      </c>
      <c r="D63">
        <v>0</v>
      </c>
      <c r="E63">
        <v>0</v>
      </c>
      <c r="F63">
        <v>0.66</v>
      </c>
      <c r="G63">
        <v>0</v>
      </c>
      <c r="H63">
        <v>0</v>
      </c>
      <c r="I63">
        <v>0</v>
      </c>
      <c r="J63">
        <v>0</v>
      </c>
      <c r="K63">
        <v>0</v>
      </c>
      <c r="L63">
        <v>3.33</v>
      </c>
      <c r="M63">
        <v>0</v>
      </c>
      <c r="N63">
        <v>0</v>
      </c>
      <c r="O63">
        <v>0</v>
      </c>
      <c r="P63">
        <v>0</v>
      </c>
      <c r="Q63">
        <v>0</v>
      </c>
      <c r="R63">
        <v>10</v>
      </c>
      <c r="S63">
        <v>0</v>
      </c>
      <c r="T63">
        <f t="shared" si="0"/>
        <v>549.65000000000009</v>
      </c>
      <c r="U63" s="4">
        <v>23.66</v>
      </c>
      <c r="V63">
        <f t="shared" si="1"/>
        <v>573.31000000000006</v>
      </c>
    </row>
    <row r="64" spans="1:22">
      <c r="A64" s="11">
        <v>40734</v>
      </c>
      <c r="B64">
        <v>525.33000000000004</v>
      </c>
      <c r="C64">
        <v>10.33</v>
      </c>
      <c r="D64">
        <v>0</v>
      </c>
      <c r="E64">
        <v>0</v>
      </c>
      <c r="F64">
        <v>0.66</v>
      </c>
      <c r="G64">
        <v>0</v>
      </c>
      <c r="H64">
        <v>0</v>
      </c>
      <c r="I64">
        <v>0</v>
      </c>
      <c r="J64">
        <v>0</v>
      </c>
      <c r="K64">
        <v>0</v>
      </c>
      <c r="L64">
        <v>3.33</v>
      </c>
      <c r="M64">
        <v>0</v>
      </c>
      <c r="N64">
        <v>0</v>
      </c>
      <c r="O64">
        <v>0</v>
      </c>
      <c r="P64">
        <v>0</v>
      </c>
      <c r="Q64">
        <v>0</v>
      </c>
      <c r="R64">
        <v>10</v>
      </c>
      <c r="S64">
        <v>0</v>
      </c>
      <c r="T64">
        <f t="shared" si="0"/>
        <v>549.65000000000009</v>
      </c>
      <c r="U64" s="4">
        <v>23.66</v>
      </c>
      <c r="V64">
        <f t="shared" si="1"/>
        <v>573.31000000000006</v>
      </c>
    </row>
    <row r="65" spans="1:22">
      <c r="A65" s="11">
        <v>40735</v>
      </c>
      <c r="B65">
        <v>31.5</v>
      </c>
      <c r="C65">
        <v>2.5</v>
      </c>
      <c r="D65">
        <v>0</v>
      </c>
      <c r="E65">
        <v>1.5</v>
      </c>
      <c r="F65">
        <v>0</v>
      </c>
      <c r="G65">
        <v>0</v>
      </c>
      <c r="H65">
        <v>0</v>
      </c>
      <c r="I65">
        <v>2.5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3.5</v>
      </c>
      <c r="S65">
        <v>0.5</v>
      </c>
      <c r="T65">
        <f t="shared" si="0"/>
        <v>42</v>
      </c>
      <c r="U65" s="4">
        <v>23</v>
      </c>
      <c r="V65">
        <f t="shared" si="1"/>
        <v>65</v>
      </c>
    </row>
    <row r="66" spans="1:22">
      <c r="A66" s="11">
        <v>40736</v>
      </c>
      <c r="B66">
        <v>31.5</v>
      </c>
      <c r="C66">
        <v>2.5</v>
      </c>
      <c r="D66">
        <v>0</v>
      </c>
      <c r="E66">
        <v>1.5</v>
      </c>
      <c r="F66">
        <v>0</v>
      </c>
      <c r="G66">
        <v>0</v>
      </c>
      <c r="H66">
        <v>0</v>
      </c>
      <c r="I66">
        <v>2.5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3.5</v>
      </c>
      <c r="S66">
        <v>0.5</v>
      </c>
      <c r="T66">
        <f t="shared" si="0"/>
        <v>42</v>
      </c>
      <c r="U66" s="4">
        <v>23</v>
      </c>
      <c r="V66">
        <f t="shared" si="1"/>
        <v>65</v>
      </c>
    </row>
    <row r="67" spans="1:22">
      <c r="A67" s="11">
        <v>40737</v>
      </c>
      <c r="B67">
        <v>7.5</v>
      </c>
      <c r="C67">
        <v>0.5</v>
      </c>
      <c r="D67">
        <v>0</v>
      </c>
      <c r="E67">
        <v>0</v>
      </c>
      <c r="F67">
        <v>0</v>
      </c>
      <c r="G67">
        <v>0</v>
      </c>
      <c r="H67">
        <v>0</v>
      </c>
      <c r="I67">
        <v>1.5</v>
      </c>
      <c r="J67">
        <v>0</v>
      </c>
      <c r="K67">
        <v>0</v>
      </c>
      <c r="L67">
        <v>1</v>
      </c>
      <c r="M67">
        <v>0</v>
      </c>
      <c r="N67">
        <v>0</v>
      </c>
      <c r="O67">
        <v>0.5</v>
      </c>
      <c r="P67">
        <v>0</v>
      </c>
      <c r="Q67">
        <v>0</v>
      </c>
      <c r="R67">
        <v>1.5</v>
      </c>
      <c r="S67">
        <v>0</v>
      </c>
      <c r="T67">
        <f t="shared" si="0"/>
        <v>12.5</v>
      </c>
      <c r="U67" s="4">
        <v>7</v>
      </c>
      <c r="V67">
        <f t="shared" si="1"/>
        <v>19.5</v>
      </c>
    </row>
    <row r="68" spans="1:22">
      <c r="A68" s="11">
        <v>40738</v>
      </c>
      <c r="B68">
        <v>7.5</v>
      </c>
      <c r="C68">
        <v>0.5</v>
      </c>
      <c r="D68">
        <v>0</v>
      </c>
      <c r="E68">
        <v>0</v>
      </c>
      <c r="F68">
        <v>0</v>
      </c>
      <c r="G68">
        <v>0</v>
      </c>
      <c r="H68">
        <v>0</v>
      </c>
      <c r="I68">
        <v>1.5</v>
      </c>
      <c r="J68">
        <v>0</v>
      </c>
      <c r="K68">
        <v>0</v>
      </c>
      <c r="L68">
        <v>1</v>
      </c>
      <c r="M68">
        <v>0</v>
      </c>
      <c r="N68">
        <v>0</v>
      </c>
      <c r="O68">
        <v>0.5</v>
      </c>
      <c r="P68">
        <v>0</v>
      </c>
      <c r="Q68">
        <v>0</v>
      </c>
      <c r="R68">
        <v>1.5</v>
      </c>
      <c r="S68">
        <v>0</v>
      </c>
      <c r="T68">
        <f t="shared" si="0"/>
        <v>12.5</v>
      </c>
      <c r="U68" s="4">
        <v>7</v>
      </c>
      <c r="V68">
        <f t="shared" si="1"/>
        <v>19.5</v>
      </c>
    </row>
    <row r="69" spans="1:22">
      <c r="A69" s="11">
        <v>40739</v>
      </c>
      <c r="B69">
        <v>124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1.66</v>
      </c>
      <c r="J69">
        <v>0</v>
      </c>
      <c r="K69">
        <v>0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4.66</v>
      </c>
      <c r="S69">
        <v>0</v>
      </c>
      <c r="T69">
        <f t="shared" si="0"/>
        <v>132.32</v>
      </c>
      <c r="U69" s="4">
        <v>4.33</v>
      </c>
      <c r="V69">
        <f t="shared" si="1"/>
        <v>136.65</v>
      </c>
    </row>
    <row r="70" spans="1:22">
      <c r="A70" s="11">
        <v>40740</v>
      </c>
      <c r="B70">
        <v>124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1.66</v>
      </c>
      <c r="J70">
        <v>0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4.66</v>
      </c>
      <c r="S70">
        <v>0</v>
      </c>
      <c r="T70">
        <f t="shared" si="0"/>
        <v>132.32</v>
      </c>
      <c r="U70" s="4">
        <v>4.33</v>
      </c>
      <c r="V70">
        <f t="shared" si="1"/>
        <v>136.65</v>
      </c>
    </row>
    <row r="71" spans="1:22">
      <c r="A71" s="11">
        <v>40741</v>
      </c>
      <c r="B71">
        <v>124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1.66</v>
      </c>
      <c r="J71">
        <v>0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4.66</v>
      </c>
      <c r="S71">
        <v>0</v>
      </c>
      <c r="T71">
        <f t="shared" si="0"/>
        <v>132.32</v>
      </c>
      <c r="U71" s="4">
        <v>4.33</v>
      </c>
      <c r="V71">
        <f t="shared" si="1"/>
        <v>136.65</v>
      </c>
    </row>
    <row r="72" spans="1:22">
      <c r="A72" s="11">
        <v>40742</v>
      </c>
      <c r="B72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5.5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1.5</v>
      </c>
      <c r="S72">
        <v>0</v>
      </c>
      <c r="T72">
        <f>SUM(B72:S72)</f>
        <v>49</v>
      </c>
      <c r="U72" s="4">
        <v>7.5</v>
      </c>
      <c r="V72">
        <f t="shared" si="1"/>
        <v>56.5</v>
      </c>
    </row>
    <row r="73" spans="1:22">
      <c r="A73" s="11">
        <v>40743</v>
      </c>
      <c r="B73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5.5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1.5</v>
      </c>
      <c r="S73">
        <v>0</v>
      </c>
      <c r="T73">
        <f>SUM(B73:S73)</f>
        <v>49</v>
      </c>
      <c r="U73" s="4">
        <v>7.5</v>
      </c>
      <c r="V73">
        <f t="shared" ref="V73" si="2">T73+U73</f>
        <v>56.5</v>
      </c>
    </row>
    <row r="74" spans="1:22">
      <c r="A74" s="11">
        <v>40744</v>
      </c>
      <c r="B74">
        <v>85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9</v>
      </c>
      <c r="J74">
        <v>0</v>
      </c>
      <c r="K74">
        <v>0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6</v>
      </c>
      <c r="S74">
        <v>0</v>
      </c>
      <c r="T74">
        <f t="shared" ref="T74:T136" si="3">SUM(B74:S74)</f>
        <v>102</v>
      </c>
      <c r="U74" s="4">
        <v>6</v>
      </c>
      <c r="V74">
        <f t="shared" ref="V74:V136" si="4">T74+U74</f>
        <v>108</v>
      </c>
    </row>
    <row r="75" spans="1:22">
      <c r="A75" s="11">
        <v>40745</v>
      </c>
      <c r="B75">
        <v>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9</v>
      </c>
      <c r="J75">
        <v>0</v>
      </c>
      <c r="K75">
        <v>0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6</v>
      </c>
      <c r="S75">
        <v>0</v>
      </c>
      <c r="T75">
        <f t="shared" si="3"/>
        <v>102</v>
      </c>
      <c r="U75" s="4">
        <v>6</v>
      </c>
      <c r="V75">
        <f t="shared" si="4"/>
        <v>108</v>
      </c>
    </row>
    <row r="76" spans="1:22">
      <c r="A76" s="11">
        <v>40746</v>
      </c>
      <c r="B76">
        <v>39.33</v>
      </c>
      <c r="C76">
        <v>0</v>
      </c>
      <c r="D76">
        <v>0</v>
      </c>
      <c r="E76">
        <v>0</v>
      </c>
      <c r="F76">
        <v>0</v>
      </c>
      <c r="G76">
        <v>0</v>
      </c>
      <c r="H76" s="1">
        <v>0</v>
      </c>
      <c r="I76" s="4">
        <v>1</v>
      </c>
      <c r="J76" s="4">
        <v>0</v>
      </c>
      <c r="K76" s="4">
        <v>0</v>
      </c>
      <c r="L76" s="4">
        <v>1.33</v>
      </c>
      <c r="M76" s="4">
        <v>0</v>
      </c>
      <c r="N76" s="1">
        <v>0</v>
      </c>
      <c r="O76" s="4">
        <v>0</v>
      </c>
      <c r="P76" s="4">
        <v>0</v>
      </c>
      <c r="Q76" s="1">
        <v>0</v>
      </c>
      <c r="R76" s="4">
        <v>2.66</v>
      </c>
      <c r="S76" s="1">
        <v>0</v>
      </c>
      <c r="T76">
        <f t="shared" si="3"/>
        <v>44.319999999999993</v>
      </c>
      <c r="U76" s="4">
        <v>8.66</v>
      </c>
      <c r="V76">
        <f t="shared" si="4"/>
        <v>52.97999999999999</v>
      </c>
    </row>
    <row r="77" spans="1:22">
      <c r="A77" s="11">
        <v>40747</v>
      </c>
      <c r="B77">
        <v>39.33</v>
      </c>
      <c r="C77">
        <v>0</v>
      </c>
      <c r="D77">
        <v>0</v>
      </c>
      <c r="E77">
        <v>0</v>
      </c>
      <c r="F77">
        <v>0</v>
      </c>
      <c r="G77">
        <v>0</v>
      </c>
      <c r="H77" s="1">
        <v>0</v>
      </c>
      <c r="I77" s="4">
        <v>1</v>
      </c>
      <c r="J77" s="4">
        <v>0</v>
      </c>
      <c r="K77" s="4">
        <v>0</v>
      </c>
      <c r="L77" s="4">
        <v>1.33</v>
      </c>
      <c r="M77" s="4">
        <v>0</v>
      </c>
      <c r="N77" s="1">
        <v>0</v>
      </c>
      <c r="O77" s="4">
        <v>0</v>
      </c>
      <c r="P77" s="4">
        <v>0</v>
      </c>
      <c r="Q77" s="1">
        <v>0</v>
      </c>
      <c r="R77" s="4">
        <v>2.66</v>
      </c>
      <c r="S77" s="1">
        <v>0</v>
      </c>
      <c r="T77">
        <f t="shared" si="3"/>
        <v>44.319999999999993</v>
      </c>
      <c r="U77" s="4">
        <v>8.66</v>
      </c>
      <c r="V77">
        <f t="shared" si="4"/>
        <v>52.97999999999999</v>
      </c>
    </row>
    <row r="78" spans="1:22">
      <c r="A78" s="11">
        <v>40748</v>
      </c>
      <c r="B78">
        <v>39.33</v>
      </c>
      <c r="C78">
        <v>0</v>
      </c>
      <c r="D78">
        <v>0</v>
      </c>
      <c r="E78">
        <v>0</v>
      </c>
      <c r="F78">
        <v>0</v>
      </c>
      <c r="G78">
        <v>0</v>
      </c>
      <c r="H78" s="1">
        <v>0</v>
      </c>
      <c r="I78" s="4">
        <v>1</v>
      </c>
      <c r="J78" s="4">
        <v>0</v>
      </c>
      <c r="K78" s="4">
        <v>0</v>
      </c>
      <c r="L78" s="4">
        <v>1.33</v>
      </c>
      <c r="M78" s="4">
        <v>0</v>
      </c>
      <c r="N78" s="1">
        <v>0</v>
      </c>
      <c r="O78" s="4">
        <v>0</v>
      </c>
      <c r="P78" s="4">
        <v>0</v>
      </c>
      <c r="Q78" s="1">
        <v>0</v>
      </c>
      <c r="R78" s="4">
        <v>2.66</v>
      </c>
      <c r="S78" s="1">
        <v>0</v>
      </c>
      <c r="T78">
        <f t="shared" si="3"/>
        <v>44.319999999999993</v>
      </c>
      <c r="U78" s="4">
        <v>8.66</v>
      </c>
      <c r="V78">
        <f t="shared" si="4"/>
        <v>52.97999999999999</v>
      </c>
    </row>
    <row r="79" spans="1:22">
      <c r="A79" s="11">
        <v>40749</v>
      </c>
      <c r="B79" t="s">
        <v>31</v>
      </c>
      <c r="C79" t="s">
        <v>31</v>
      </c>
      <c r="D79" t="s">
        <v>31</v>
      </c>
      <c r="E79" t="s">
        <v>31</v>
      </c>
      <c r="F79" t="s">
        <v>31</v>
      </c>
      <c r="G79" t="s">
        <v>31</v>
      </c>
      <c r="H79" t="s">
        <v>31</v>
      </c>
      <c r="I79" t="s">
        <v>31</v>
      </c>
      <c r="J79" t="s">
        <v>31</v>
      </c>
      <c r="K79" t="s">
        <v>31</v>
      </c>
      <c r="L79" t="s">
        <v>31</v>
      </c>
      <c r="M79" t="s">
        <v>31</v>
      </c>
      <c r="N79" t="s">
        <v>31</v>
      </c>
      <c r="O79" t="s">
        <v>31</v>
      </c>
      <c r="P79" t="s">
        <v>31</v>
      </c>
      <c r="Q79" t="s">
        <v>31</v>
      </c>
      <c r="R79" t="s">
        <v>31</v>
      </c>
      <c r="S79" t="s">
        <v>31</v>
      </c>
      <c r="T79">
        <f t="shared" si="3"/>
        <v>0</v>
      </c>
      <c r="U79" s="4" t="s">
        <v>31</v>
      </c>
      <c r="V79" t="e">
        <f t="shared" si="4"/>
        <v>#VALUE!</v>
      </c>
    </row>
    <row r="80" spans="1:22">
      <c r="A80" s="11">
        <v>40750</v>
      </c>
      <c r="B80" t="s">
        <v>31</v>
      </c>
      <c r="C80" t="s">
        <v>31</v>
      </c>
      <c r="D80" t="s">
        <v>31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>
        <f t="shared" si="3"/>
        <v>0</v>
      </c>
      <c r="U80" s="4" t="s">
        <v>31</v>
      </c>
      <c r="V80" t="e">
        <f t="shared" si="4"/>
        <v>#VALUE!</v>
      </c>
    </row>
    <row r="81" spans="1:22">
      <c r="A81" s="11">
        <v>40751</v>
      </c>
      <c r="B81">
        <v>192</v>
      </c>
      <c r="C81">
        <v>31.5</v>
      </c>
      <c r="D81">
        <v>0</v>
      </c>
      <c r="E81">
        <v>0</v>
      </c>
      <c r="F81">
        <v>0</v>
      </c>
      <c r="G81">
        <v>0</v>
      </c>
      <c r="H81">
        <v>0</v>
      </c>
      <c r="I81">
        <v>31</v>
      </c>
      <c r="J81">
        <v>0</v>
      </c>
      <c r="K81">
        <v>0</v>
      </c>
      <c r="L81">
        <v>0</v>
      </c>
      <c r="M81">
        <v>0</v>
      </c>
      <c r="N81">
        <v>0</v>
      </c>
      <c r="O81">
        <v>14.5</v>
      </c>
      <c r="P81">
        <v>0</v>
      </c>
      <c r="Q81">
        <v>0</v>
      </c>
      <c r="R81">
        <v>0</v>
      </c>
      <c r="S81">
        <v>0</v>
      </c>
      <c r="T81">
        <f t="shared" si="3"/>
        <v>269</v>
      </c>
      <c r="U81" s="4">
        <v>244</v>
      </c>
      <c r="V81">
        <f t="shared" si="4"/>
        <v>513</v>
      </c>
    </row>
    <row r="82" spans="1:22">
      <c r="A82" s="11">
        <v>40752</v>
      </c>
      <c r="B82">
        <v>192</v>
      </c>
      <c r="C82">
        <v>31.5</v>
      </c>
      <c r="D82">
        <v>0</v>
      </c>
      <c r="E82">
        <v>0</v>
      </c>
      <c r="F82">
        <v>0</v>
      </c>
      <c r="G82">
        <v>0</v>
      </c>
      <c r="H82">
        <v>0</v>
      </c>
      <c r="I82">
        <v>31</v>
      </c>
      <c r="J82">
        <v>0</v>
      </c>
      <c r="K82">
        <v>0</v>
      </c>
      <c r="L82">
        <v>0</v>
      </c>
      <c r="M82">
        <v>0</v>
      </c>
      <c r="N82">
        <v>0</v>
      </c>
      <c r="O82">
        <v>14.5</v>
      </c>
      <c r="P82">
        <v>0</v>
      </c>
      <c r="Q82">
        <v>0</v>
      </c>
      <c r="R82">
        <v>0</v>
      </c>
      <c r="S82">
        <v>0</v>
      </c>
      <c r="T82">
        <f t="shared" si="3"/>
        <v>269</v>
      </c>
      <c r="U82" s="4">
        <v>244</v>
      </c>
      <c r="V82">
        <f t="shared" si="4"/>
        <v>513</v>
      </c>
    </row>
    <row r="83" spans="1:22">
      <c r="A83" s="11">
        <v>40753</v>
      </c>
      <c r="B83">
        <v>86.66</v>
      </c>
      <c r="C83">
        <v>2.66</v>
      </c>
      <c r="D83">
        <v>0</v>
      </c>
      <c r="E83">
        <v>0</v>
      </c>
      <c r="F83">
        <v>0</v>
      </c>
      <c r="G83">
        <v>0</v>
      </c>
      <c r="H83">
        <v>0</v>
      </c>
      <c r="I83">
        <v>7.33</v>
      </c>
      <c r="J83">
        <v>0</v>
      </c>
      <c r="K83">
        <v>0</v>
      </c>
      <c r="L83">
        <v>0.33</v>
      </c>
      <c r="M83">
        <v>0</v>
      </c>
      <c r="N83">
        <v>0</v>
      </c>
      <c r="O83">
        <v>2</v>
      </c>
      <c r="P83">
        <v>0</v>
      </c>
      <c r="Q83">
        <v>0</v>
      </c>
      <c r="R83">
        <v>1.66</v>
      </c>
      <c r="S83">
        <v>0.33</v>
      </c>
      <c r="T83">
        <f t="shared" si="3"/>
        <v>100.96999999999998</v>
      </c>
      <c r="U83" s="4">
        <v>60</v>
      </c>
      <c r="V83">
        <f t="shared" si="4"/>
        <v>160.96999999999997</v>
      </c>
    </row>
    <row r="84" spans="1:22">
      <c r="A84" s="11">
        <v>40754</v>
      </c>
      <c r="B84">
        <v>86.66</v>
      </c>
      <c r="C84">
        <v>2.66</v>
      </c>
      <c r="D84">
        <v>0</v>
      </c>
      <c r="E84">
        <v>0</v>
      </c>
      <c r="F84">
        <v>0</v>
      </c>
      <c r="G84">
        <v>0</v>
      </c>
      <c r="H84">
        <v>0</v>
      </c>
      <c r="I84">
        <v>7.33</v>
      </c>
      <c r="J84">
        <v>0</v>
      </c>
      <c r="K84">
        <v>0</v>
      </c>
      <c r="L84">
        <v>0.33</v>
      </c>
      <c r="M84">
        <v>0</v>
      </c>
      <c r="N84">
        <v>0</v>
      </c>
      <c r="O84">
        <v>2</v>
      </c>
      <c r="P84">
        <v>0</v>
      </c>
      <c r="Q84">
        <v>0</v>
      </c>
      <c r="R84">
        <v>1.66</v>
      </c>
      <c r="S84">
        <v>0.33</v>
      </c>
      <c r="T84">
        <f t="shared" si="3"/>
        <v>100.96999999999998</v>
      </c>
      <c r="U84" s="4">
        <v>60</v>
      </c>
      <c r="V84">
        <f t="shared" si="4"/>
        <v>160.96999999999997</v>
      </c>
    </row>
    <row r="85" spans="1:22">
      <c r="A85" s="11">
        <v>40755</v>
      </c>
      <c r="B85">
        <v>86.66</v>
      </c>
      <c r="C85">
        <v>2.66</v>
      </c>
      <c r="D85">
        <v>0</v>
      </c>
      <c r="E85">
        <v>0</v>
      </c>
      <c r="F85">
        <v>0</v>
      </c>
      <c r="G85">
        <v>0</v>
      </c>
      <c r="H85">
        <v>0</v>
      </c>
      <c r="I85">
        <v>7.33</v>
      </c>
      <c r="J85">
        <v>0</v>
      </c>
      <c r="K85">
        <v>0</v>
      </c>
      <c r="L85">
        <v>0.33</v>
      </c>
      <c r="M85">
        <v>0</v>
      </c>
      <c r="N85">
        <v>0</v>
      </c>
      <c r="O85">
        <v>2</v>
      </c>
      <c r="P85">
        <v>0</v>
      </c>
      <c r="Q85">
        <v>0</v>
      </c>
      <c r="R85">
        <v>1.66</v>
      </c>
      <c r="S85">
        <v>0.33</v>
      </c>
      <c r="T85">
        <f t="shared" si="3"/>
        <v>100.96999999999998</v>
      </c>
      <c r="U85" s="4">
        <v>60</v>
      </c>
      <c r="V85">
        <f t="shared" si="4"/>
        <v>160.96999999999997</v>
      </c>
    </row>
    <row r="86" spans="1:22">
      <c r="A86" s="11">
        <v>40756</v>
      </c>
      <c r="B86">
        <v>82.5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9.5</v>
      </c>
      <c r="J86">
        <v>0</v>
      </c>
      <c r="K86">
        <v>0</v>
      </c>
      <c r="L86">
        <v>0</v>
      </c>
      <c r="M86">
        <v>0</v>
      </c>
      <c r="N86">
        <v>0</v>
      </c>
      <c r="O86">
        <v>10</v>
      </c>
      <c r="P86">
        <v>0</v>
      </c>
      <c r="Q86">
        <v>0</v>
      </c>
      <c r="R86">
        <v>0</v>
      </c>
      <c r="S86">
        <v>0</v>
      </c>
      <c r="T86">
        <f t="shared" si="3"/>
        <v>104</v>
      </c>
      <c r="U86" s="4">
        <v>12</v>
      </c>
      <c r="V86">
        <f t="shared" si="4"/>
        <v>116</v>
      </c>
    </row>
    <row r="87" spans="1:22">
      <c r="A87" s="11">
        <v>40757</v>
      </c>
      <c r="B87">
        <v>82.5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9.5</v>
      </c>
      <c r="J87">
        <v>0</v>
      </c>
      <c r="K87">
        <v>0</v>
      </c>
      <c r="L87">
        <v>0</v>
      </c>
      <c r="M87">
        <v>0</v>
      </c>
      <c r="N87">
        <v>0</v>
      </c>
      <c r="O87">
        <v>10</v>
      </c>
      <c r="P87">
        <v>0</v>
      </c>
      <c r="Q87">
        <v>0</v>
      </c>
      <c r="R87">
        <v>0</v>
      </c>
      <c r="S87">
        <v>0</v>
      </c>
      <c r="T87">
        <f t="shared" si="3"/>
        <v>104</v>
      </c>
      <c r="U87" s="4">
        <v>12</v>
      </c>
      <c r="V87">
        <f t="shared" si="4"/>
        <v>116</v>
      </c>
    </row>
    <row r="88" spans="1:22">
      <c r="A88" s="11">
        <v>40758</v>
      </c>
      <c r="B88">
        <v>26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33</v>
      </c>
      <c r="J88">
        <v>0</v>
      </c>
      <c r="K88">
        <v>0</v>
      </c>
      <c r="L88">
        <v>0</v>
      </c>
      <c r="M88">
        <v>0</v>
      </c>
      <c r="N88">
        <v>0</v>
      </c>
      <c r="O88">
        <v>29</v>
      </c>
      <c r="P88">
        <v>0</v>
      </c>
      <c r="Q88">
        <v>0</v>
      </c>
      <c r="R88">
        <v>0</v>
      </c>
      <c r="S88">
        <v>1</v>
      </c>
      <c r="T88">
        <f t="shared" si="3"/>
        <v>90</v>
      </c>
      <c r="U88" s="4">
        <v>9</v>
      </c>
      <c r="V88">
        <f t="shared" si="4"/>
        <v>99</v>
      </c>
    </row>
    <row r="89" spans="1:22">
      <c r="A89" s="11">
        <v>40759</v>
      </c>
      <c r="B89">
        <v>32.75</v>
      </c>
      <c r="C89">
        <v>0.25</v>
      </c>
      <c r="D89">
        <v>0</v>
      </c>
      <c r="E89">
        <v>0</v>
      </c>
      <c r="F89">
        <v>0.25</v>
      </c>
      <c r="G89">
        <v>0</v>
      </c>
      <c r="H89">
        <v>0</v>
      </c>
      <c r="I89">
        <v>15.75</v>
      </c>
      <c r="J89">
        <v>0</v>
      </c>
      <c r="K89">
        <v>0</v>
      </c>
      <c r="L89">
        <v>0</v>
      </c>
      <c r="M89">
        <v>0</v>
      </c>
      <c r="N89">
        <v>0</v>
      </c>
      <c r="O89">
        <v>8.5</v>
      </c>
      <c r="P89">
        <v>0</v>
      </c>
      <c r="Q89">
        <v>0</v>
      </c>
      <c r="R89">
        <v>0</v>
      </c>
      <c r="S89">
        <v>0</v>
      </c>
      <c r="T89">
        <f t="shared" si="3"/>
        <v>57.5</v>
      </c>
      <c r="U89" s="4">
        <v>5.25</v>
      </c>
      <c r="V89">
        <f>T89+U89</f>
        <v>62.75</v>
      </c>
    </row>
    <row r="90" spans="1:22">
      <c r="A90" s="11">
        <v>40760</v>
      </c>
      <c r="B90">
        <v>32.75</v>
      </c>
      <c r="C90">
        <v>0.25</v>
      </c>
      <c r="D90">
        <v>0</v>
      </c>
      <c r="E90">
        <v>0</v>
      </c>
      <c r="F90">
        <v>0.25</v>
      </c>
      <c r="G90">
        <v>0</v>
      </c>
      <c r="H90">
        <v>0</v>
      </c>
      <c r="I90">
        <v>15.75</v>
      </c>
      <c r="J90">
        <v>0</v>
      </c>
      <c r="K90">
        <v>0</v>
      </c>
      <c r="L90">
        <v>0</v>
      </c>
      <c r="M90">
        <v>0</v>
      </c>
      <c r="N90">
        <v>0</v>
      </c>
      <c r="O90">
        <v>8.5</v>
      </c>
      <c r="P90">
        <v>0</v>
      </c>
      <c r="Q90">
        <v>0</v>
      </c>
      <c r="R90">
        <v>0</v>
      </c>
      <c r="S90">
        <v>0</v>
      </c>
      <c r="T90">
        <f t="shared" si="3"/>
        <v>57.5</v>
      </c>
      <c r="U90" s="4">
        <v>5.25</v>
      </c>
      <c r="V90">
        <f t="shared" si="4"/>
        <v>62.75</v>
      </c>
    </row>
    <row r="91" spans="1:22">
      <c r="A91" s="11">
        <v>40761</v>
      </c>
      <c r="B91">
        <v>32.75</v>
      </c>
      <c r="C91">
        <v>0.25</v>
      </c>
      <c r="D91">
        <v>0</v>
      </c>
      <c r="E91">
        <v>0</v>
      </c>
      <c r="F91">
        <v>0.25</v>
      </c>
      <c r="G91">
        <v>0</v>
      </c>
      <c r="H91">
        <v>0</v>
      </c>
      <c r="I91">
        <v>15.75</v>
      </c>
      <c r="J91">
        <v>0</v>
      </c>
      <c r="K91">
        <v>0</v>
      </c>
      <c r="L91">
        <v>0</v>
      </c>
      <c r="M91">
        <v>0</v>
      </c>
      <c r="N91">
        <v>0</v>
      </c>
      <c r="O91">
        <v>8.5</v>
      </c>
      <c r="P91">
        <v>0</v>
      </c>
      <c r="Q91">
        <v>0</v>
      </c>
      <c r="R91">
        <v>0</v>
      </c>
      <c r="S91">
        <v>0</v>
      </c>
      <c r="T91">
        <f t="shared" si="3"/>
        <v>57.5</v>
      </c>
      <c r="U91" s="4">
        <v>5.25</v>
      </c>
      <c r="V91">
        <f t="shared" si="4"/>
        <v>62.75</v>
      </c>
    </row>
    <row r="92" spans="1:22">
      <c r="A92" s="11">
        <v>40762</v>
      </c>
      <c r="B92">
        <v>32.75</v>
      </c>
      <c r="C92">
        <v>0.25</v>
      </c>
      <c r="D92">
        <v>0</v>
      </c>
      <c r="E92">
        <v>0</v>
      </c>
      <c r="F92">
        <v>0.25</v>
      </c>
      <c r="G92">
        <v>0</v>
      </c>
      <c r="H92">
        <v>0</v>
      </c>
      <c r="I92">
        <v>15.75</v>
      </c>
      <c r="J92">
        <v>0</v>
      </c>
      <c r="K92">
        <v>0</v>
      </c>
      <c r="L92">
        <v>0</v>
      </c>
      <c r="M92">
        <v>0</v>
      </c>
      <c r="N92">
        <v>0</v>
      </c>
      <c r="O92">
        <v>8.5</v>
      </c>
      <c r="P92">
        <v>0</v>
      </c>
      <c r="Q92">
        <v>0</v>
      </c>
      <c r="R92">
        <v>0</v>
      </c>
      <c r="S92">
        <v>0</v>
      </c>
      <c r="T92">
        <f t="shared" si="3"/>
        <v>57.5</v>
      </c>
      <c r="U92" s="4">
        <v>5.25</v>
      </c>
      <c r="V92">
        <f t="shared" si="4"/>
        <v>62.75</v>
      </c>
    </row>
    <row r="93" spans="1:22">
      <c r="A93" s="11">
        <v>40763</v>
      </c>
      <c r="B93">
        <v>26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11.5</v>
      </c>
      <c r="J93">
        <v>0</v>
      </c>
      <c r="K93">
        <v>0</v>
      </c>
      <c r="L93">
        <v>0</v>
      </c>
      <c r="M93">
        <v>0</v>
      </c>
      <c r="N93">
        <v>0</v>
      </c>
      <c r="O93">
        <v>2</v>
      </c>
      <c r="P93">
        <v>0</v>
      </c>
      <c r="Q93">
        <v>0</v>
      </c>
      <c r="R93">
        <v>0</v>
      </c>
      <c r="S93">
        <v>0</v>
      </c>
      <c r="T93">
        <f t="shared" si="3"/>
        <v>41.5</v>
      </c>
      <c r="U93" s="4">
        <v>7</v>
      </c>
      <c r="V93">
        <f t="shared" si="4"/>
        <v>48.5</v>
      </c>
    </row>
    <row r="94" spans="1:22">
      <c r="A94" s="11">
        <v>40764</v>
      </c>
      <c r="B94">
        <v>26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11.5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0</v>
      </c>
      <c r="R94">
        <v>0</v>
      </c>
      <c r="S94">
        <v>0</v>
      </c>
      <c r="T94">
        <f t="shared" si="3"/>
        <v>41.5</v>
      </c>
      <c r="U94" s="4">
        <v>7</v>
      </c>
      <c r="V94">
        <f t="shared" si="4"/>
        <v>48.5</v>
      </c>
    </row>
    <row r="95" spans="1:22">
      <c r="A95" s="11">
        <v>40765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</v>
      </c>
      <c r="P95">
        <v>0</v>
      </c>
      <c r="Q95">
        <v>0</v>
      </c>
      <c r="R95">
        <v>0</v>
      </c>
      <c r="S95">
        <v>0</v>
      </c>
      <c r="T95">
        <f t="shared" si="3"/>
        <v>6</v>
      </c>
      <c r="U95" s="4">
        <v>0</v>
      </c>
      <c r="V95">
        <f t="shared" si="4"/>
        <v>6</v>
      </c>
    </row>
    <row r="96" spans="1:22">
      <c r="A96" s="11">
        <v>40766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4</v>
      </c>
      <c r="P96">
        <v>0</v>
      </c>
      <c r="Q96">
        <v>0</v>
      </c>
      <c r="R96">
        <v>0</v>
      </c>
      <c r="S96">
        <v>0</v>
      </c>
      <c r="T96">
        <f t="shared" si="3"/>
        <v>6</v>
      </c>
      <c r="U96" s="4">
        <v>0</v>
      </c>
      <c r="V96">
        <f t="shared" si="4"/>
        <v>6</v>
      </c>
    </row>
    <row r="97" spans="1:22">
      <c r="A97" s="11">
        <v>40767</v>
      </c>
      <c r="B97">
        <v>0.33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0.33</v>
      </c>
      <c r="J97">
        <v>0</v>
      </c>
      <c r="K97">
        <v>0</v>
      </c>
      <c r="L97">
        <v>0</v>
      </c>
      <c r="M97">
        <v>0</v>
      </c>
      <c r="N97">
        <v>0</v>
      </c>
      <c r="O97">
        <v>1.33</v>
      </c>
      <c r="P97">
        <v>0</v>
      </c>
      <c r="Q97">
        <v>0</v>
      </c>
      <c r="R97">
        <v>0</v>
      </c>
      <c r="S97">
        <v>0</v>
      </c>
      <c r="T97">
        <f t="shared" si="3"/>
        <v>1.9900000000000002</v>
      </c>
      <c r="U97" s="4">
        <v>0.33</v>
      </c>
      <c r="V97">
        <f t="shared" si="4"/>
        <v>2.3200000000000003</v>
      </c>
    </row>
    <row r="98" spans="1:22">
      <c r="A98" s="11">
        <v>40768</v>
      </c>
      <c r="B98">
        <v>0.33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0.33</v>
      </c>
      <c r="J98">
        <v>0</v>
      </c>
      <c r="K98">
        <v>0</v>
      </c>
      <c r="L98">
        <v>0</v>
      </c>
      <c r="M98">
        <v>0</v>
      </c>
      <c r="N98">
        <v>0</v>
      </c>
      <c r="O98">
        <v>1.33</v>
      </c>
      <c r="P98">
        <v>0</v>
      </c>
      <c r="Q98">
        <v>0</v>
      </c>
      <c r="R98">
        <v>0</v>
      </c>
      <c r="S98">
        <v>0</v>
      </c>
      <c r="T98">
        <f t="shared" si="3"/>
        <v>1.9900000000000002</v>
      </c>
      <c r="U98" s="4">
        <v>0.33</v>
      </c>
      <c r="V98">
        <f t="shared" si="4"/>
        <v>2.3200000000000003</v>
      </c>
    </row>
    <row r="99" spans="1:22">
      <c r="A99" s="11">
        <v>40769</v>
      </c>
      <c r="B99">
        <v>0.33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0.33</v>
      </c>
      <c r="J99">
        <v>0</v>
      </c>
      <c r="K99">
        <v>0</v>
      </c>
      <c r="L99">
        <v>0</v>
      </c>
      <c r="M99">
        <v>0</v>
      </c>
      <c r="N99">
        <v>0</v>
      </c>
      <c r="O99">
        <v>1.33</v>
      </c>
      <c r="P99">
        <v>0</v>
      </c>
      <c r="Q99">
        <v>0</v>
      </c>
      <c r="R99">
        <v>0</v>
      </c>
      <c r="S99">
        <v>0</v>
      </c>
      <c r="T99">
        <f t="shared" si="3"/>
        <v>1.9900000000000002</v>
      </c>
      <c r="U99" s="4">
        <v>0.33</v>
      </c>
      <c r="V99">
        <f t="shared" si="4"/>
        <v>2.3200000000000003</v>
      </c>
    </row>
    <row r="100" spans="1:22">
      <c r="A100" s="11">
        <v>40770</v>
      </c>
      <c r="B100">
        <v>5</v>
      </c>
      <c r="C100">
        <v>0</v>
      </c>
      <c r="D100">
        <v>0</v>
      </c>
      <c r="E100">
        <v>0.5</v>
      </c>
      <c r="F100">
        <v>0</v>
      </c>
      <c r="G100">
        <v>0</v>
      </c>
      <c r="H100">
        <v>0</v>
      </c>
      <c r="I100">
        <v>4.5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0.5</v>
      </c>
      <c r="P100">
        <v>0</v>
      </c>
      <c r="Q100">
        <v>0</v>
      </c>
      <c r="R100">
        <v>0</v>
      </c>
      <c r="S100">
        <v>0</v>
      </c>
      <c r="T100">
        <f t="shared" si="3"/>
        <v>10.5</v>
      </c>
      <c r="U100" s="4">
        <v>1.5</v>
      </c>
      <c r="V100">
        <f t="shared" si="4"/>
        <v>12</v>
      </c>
    </row>
    <row r="101" spans="1:22">
      <c r="A101" s="11">
        <v>40771</v>
      </c>
      <c r="B101">
        <v>5</v>
      </c>
      <c r="C101">
        <v>0</v>
      </c>
      <c r="D101">
        <v>0</v>
      </c>
      <c r="E101">
        <v>0.5</v>
      </c>
      <c r="F101">
        <v>0</v>
      </c>
      <c r="G101">
        <v>0</v>
      </c>
      <c r="H101">
        <v>0</v>
      </c>
      <c r="I101">
        <v>4.5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0.5</v>
      </c>
      <c r="P101">
        <v>0</v>
      </c>
      <c r="Q101">
        <v>0</v>
      </c>
      <c r="R101">
        <v>0</v>
      </c>
      <c r="S101">
        <v>0</v>
      </c>
      <c r="T101">
        <f t="shared" si="3"/>
        <v>10.5</v>
      </c>
      <c r="U101" s="4">
        <v>1.5</v>
      </c>
      <c r="V101">
        <f t="shared" si="4"/>
        <v>12</v>
      </c>
    </row>
    <row r="102" spans="1:22">
      <c r="A102" s="11">
        <v>40772</v>
      </c>
      <c r="B102">
        <v>11.5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</v>
      </c>
      <c r="P102">
        <v>0</v>
      </c>
      <c r="Q102">
        <v>0</v>
      </c>
      <c r="R102">
        <v>0</v>
      </c>
      <c r="S102">
        <v>0</v>
      </c>
      <c r="T102">
        <f t="shared" si="3"/>
        <v>22.5</v>
      </c>
      <c r="U102" s="4">
        <v>4</v>
      </c>
      <c r="V102">
        <f t="shared" si="4"/>
        <v>26.5</v>
      </c>
    </row>
    <row r="103" spans="1:22">
      <c r="A103" s="11">
        <v>40773</v>
      </c>
      <c r="B103">
        <v>11.5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0</v>
      </c>
      <c r="Q103">
        <v>0</v>
      </c>
      <c r="R103">
        <v>0</v>
      </c>
      <c r="S103">
        <v>0</v>
      </c>
      <c r="T103">
        <f t="shared" si="3"/>
        <v>22.5</v>
      </c>
      <c r="U103" s="4">
        <v>4</v>
      </c>
      <c r="V103">
        <f t="shared" si="4"/>
        <v>26.5</v>
      </c>
    </row>
    <row r="104" spans="1:22">
      <c r="A104" s="11">
        <v>40774</v>
      </c>
      <c r="B104">
        <v>26.67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3"/>
        <v>26.67</v>
      </c>
      <c r="U104" s="4">
        <v>4</v>
      </c>
      <c r="V104">
        <f t="shared" si="4"/>
        <v>30.67</v>
      </c>
    </row>
    <row r="105" spans="1:22">
      <c r="A105" s="11">
        <v>40775</v>
      </c>
      <c r="B105">
        <v>26.67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3"/>
        <v>26.67</v>
      </c>
      <c r="U105" s="4">
        <v>4</v>
      </c>
      <c r="V105">
        <f t="shared" si="4"/>
        <v>30.67</v>
      </c>
    </row>
    <row r="106" spans="1:22">
      <c r="A106" s="11">
        <v>40776</v>
      </c>
      <c r="B106">
        <v>26.67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3"/>
        <v>26.67</v>
      </c>
      <c r="U106" s="4">
        <v>4</v>
      </c>
      <c r="V106">
        <f t="shared" si="4"/>
        <v>30.67</v>
      </c>
    </row>
    <row r="107" spans="1:22">
      <c r="A107" s="11">
        <v>40777</v>
      </c>
      <c r="B107">
        <v>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f t="shared" si="3"/>
        <v>22</v>
      </c>
      <c r="U107" s="4">
        <v>1</v>
      </c>
      <c r="V107">
        <f t="shared" si="4"/>
        <v>23</v>
      </c>
    </row>
    <row r="108" spans="1:22">
      <c r="A108" s="11">
        <v>40778</v>
      </c>
      <c r="B108">
        <v>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>
        <f t="shared" si="3"/>
        <v>22</v>
      </c>
      <c r="U108" s="4">
        <v>1</v>
      </c>
      <c r="V108">
        <f t="shared" si="4"/>
        <v>23</v>
      </c>
    </row>
    <row r="109" spans="1:22">
      <c r="A109" s="11">
        <v>40779</v>
      </c>
      <c r="B109" t="s">
        <v>31</v>
      </c>
      <c r="C109" t="s">
        <v>31</v>
      </c>
      <c r="D109" t="s">
        <v>31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>
        <f t="shared" si="3"/>
        <v>0</v>
      </c>
      <c r="U109" s="4">
        <v>0</v>
      </c>
      <c r="V109">
        <f t="shared" si="4"/>
        <v>0</v>
      </c>
    </row>
    <row r="110" spans="1:22">
      <c r="A110" s="11">
        <v>40780</v>
      </c>
      <c r="B110" t="s">
        <v>31</v>
      </c>
      <c r="C110" t="s">
        <v>31</v>
      </c>
      <c r="D110" t="s">
        <v>31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31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S110" t="s">
        <v>31</v>
      </c>
      <c r="T110">
        <f t="shared" si="3"/>
        <v>0</v>
      </c>
      <c r="U110" s="4">
        <v>0</v>
      </c>
      <c r="V110">
        <f t="shared" si="4"/>
        <v>0</v>
      </c>
    </row>
    <row r="111" spans="1:22">
      <c r="A111" s="11">
        <v>40781</v>
      </c>
      <c r="B111">
        <v>37.33</v>
      </c>
      <c r="C111">
        <v>0.66</v>
      </c>
      <c r="D111">
        <v>0</v>
      </c>
      <c r="E111">
        <v>0</v>
      </c>
      <c r="F111">
        <v>0</v>
      </c>
      <c r="G111">
        <v>0</v>
      </c>
      <c r="H111" s="4">
        <v>0</v>
      </c>
      <c r="I111" s="4">
        <v>6</v>
      </c>
      <c r="J111" s="4">
        <v>0</v>
      </c>
      <c r="K111" s="4">
        <v>0</v>
      </c>
      <c r="L111" s="4">
        <v>0.66</v>
      </c>
      <c r="M111" s="4">
        <v>0</v>
      </c>
      <c r="N111" s="4">
        <v>0</v>
      </c>
      <c r="O111" s="4">
        <v>6</v>
      </c>
      <c r="P111" s="4">
        <v>0</v>
      </c>
      <c r="Q111" s="4">
        <v>0</v>
      </c>
      <c r="R111" s="4">
        <v>8.66</v>
      </c>
      <c r="S111" s="4">
        <v>0</v>
      </c>
      <c r="T111">
        <f t="shared" si="3"/>
        <v>59.309999999999988</v>
      </c>
      <c r="U111" s="4">
        <v>1.33</v>
      </c>
      <c r="V111">
        <f t="shared" si="4"/>
        <v>60.639999999999986</v>
      </c>
    </row>
    <row r="112" spans="1:22">
      <c r="A112" s="11">
        <v>40782</v>
      </c>
      <c r="B112">
        <v>37.33</v>
      </c>
      <c r="C112">
        <v>0.66</v>
      </c>
      <c r="D112">
        <v>0</v>
      </c>
      <c r="E112">
        <v>0</v>
      </c>
      <c r="F112">
        <v>0</v>
      </c>
      <c r="G112">
        <v>0</v>
      </c>
      <c r="H112" s="4">
        <v>0</v>
      </c>
      <c r="I112" s="4">
        <v>6</v>
      </c>
      <c r="J112" s="4">
        <v>0</v>
      </c>
      <c r="K112" s="4">
        <v>0</v>
      </c>
      <c r="L112" s="4">
        <v>0.66</v>
      </c>
      <c r="M112" s="4">
        <v>0</v>
      </c>
      <c r="N112" s="4">
        <v>0</v>
      </c>
      <c r="O112" s="4">
        <v>6</v>
      </c>
      <c r="P112" s="4">
        <v>0</v>
      </c>
      <c r="Q112" s="4">
        <v>0</v>
      </c>
      <c r="R112" s="4">
        <v>8.66</v>
      </c>
      <c r="S112" s="4">
        <v>0</v>
      </c>
      <c r="T112">
        <f t="shared" si="3"/>
        <v>59.309999999999988</v>
      </c>
      <c r="U112" s="4">
        <v>1.33</v>
      </c>
      <c r="V112">
        <f t="shared" si="4"/>
        <v>60.639999999999986</v>
      </c>
    </row>
    <row r="113" spans="1:22">
      <c r="A113" s="11">
        <v>40783</v>
      </c>
      <c r="B113">
        <v>37.33</v>
      </c>
      <c r="C113">
        <v>0.66</v>
      </c>
      <c r="D113">
        <v>0</v>
      </c>
      <c r="E113">
        <v>0</v>
      </c>
      <c r="F113">
        <v>0</v>
      </c>
      <c r="G113">
        <v>0</v>
      </c>
      <c r="H113" s="4">
        <v>0</v>
      </c>
      <c r="I113" s="4">
        <v>6</v>
      </c>
      <c r="J113" s="4">
        <v>0</v>
      </c>
      <c r="K113" s="4">
        <v>0</v>
      </c>
      <c r="L113" s="4">
        <v>0.66</v>
      </c>
      <c r="M113" s="4">
        <v>0</v>
      </c>
      <c r="N113" s="4">
        <v>0</v>
      </c>
      <c r="O113" s="4">
        <v>6</v>
      </c>
      <c r="P113" s="4">
        <v>0</v>
      </c>
      <c r="Q113" s="4">
        <v>0</v>
      </c>
      <c r="R113" s="4">
        <v>8.66</v>
      </c>
      <c r="S113" s="4">
        <v>0</v>
      </c>
      <c r="T113">
        <f t="shared" si="3"/>
        <v>59.309999999999988</v>
      </c>
      <c r="U113" s="4">
        <v>1.33</v>
      </c>
      <c r="V113">
        <f t="shared" si="4"/>
        <v>60.639999999999986</v>
      </c>
    </row>
    <row r="114" spans="1:22">
      <c r="A114" s="11">
        <v>40784</v>
      </c>
      <c r="B114">
        <v>8</v>
      </c>
      <c r="C114">
        <v>0</v>
      </c>
      <c r="D114">
        <v>0</v>
      </c>
      <c r="E114">
        <v>0</v>
      </c>
      <c r="F114">
        <v>0</v>
      </c>
      <c r="G114">
        <v>0</v>
      </c>
      <c r="H114" s="4">
        <v>0</v>
      </c>
      <c r="I114" s="4">
        <v>1.5</v>
      </c>
      <c r="J114" s="4">
        <v>0</v>
      </c>
      <c r="K114" s="4">
        <v>0</v>
      </c>
      <c r="L114" s="4">
        <v>0.5</v>
      </c>
      <c r="M114" s="4">
        <v>0</v>
      </c>
      <c r="N114" s="4">
        <v>0</v>
      </c>
      <c r="O114" s="4">
        <v>4.5</v>
      </c>
      <c r="P114" s="4">
        <v>0</v>
      </c>
      <c r="Q114" s="4">
        <v>0</v>
      </c>
      <c r="R114" s="4">
        <v>0.5</v>
      </c>
      <c r="S114" s="4">
        <v>0.5</v>
      </c>
      <c r="T114">
        <f t="shared" si="3"/>
        <v>15.5</v>
      </c>
      <c r="U114" s="4">
        <v>1</v>
      </c>
      <c r="V114">
        <f t="shared" si="4"/>
        <v>16.5</v>
      </c>
    </row>
    <row r="115" spans="1:22">
      <c r="A115" s="11">
        <v>40785</v>
      </c>
      <c r="B115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 s="4">
        <v>0</v>
      </c>
      <c r="I115" s="4">
        <v>1.5</v>
      </c>
      <c r="J115" s="4">
        <v>0</v>
      </c>
      <c r="K115" s="4">
        <v>0</v>
      </c>
      <c r="L115" s="4">
        <v>0.5</v>
      </c>
      <c r="M115" s="4">
        <v>0</v>
      </c>
      <c r="N115" s="4">
        <v>0</v>
      </c>
      <c r="O115" s="4">
        <v>4.5</v>
      </c>
      <c r="P115" s="4">
        <v>0</v>
      </c>
      <c r="Q115" s="4">
        <v>0</v>
      </c>
      <c r="R115" s="4">
        <v>0.5</v>
      </c>
      <c r="S115" s="4">
        <v>0.5</v>
      </c>
      <c r="T115">
        <f t="shared" si="3"/>
        <v>15.5</v>
      </c>
      <c r="U115" s="4">
        <v>1</v>
      </c>
      <c r="V115">
        <f t="shared" si="4"/>
        <v>16.5</v>
      </c>
    </row>
    <row r="116" spans="1:22">
      <c r="A116" s="11">
        <v>40786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3</v>
      </c>
      <c r="P116" s="4">
        <v>0</v>
      </c>
      <c r="Q116" s="4">
        <v>0</v>
      </c>
      <c r="R116" s="4">
        <v>0</v>
      </c>
      <c r="S116" s="4">
        <v>0</v>
      </c>
      <c r="T116">
        <f t="shared" si="3"/>
        <v>3</v>
      </c>
      <c r="U116" s="4">
        <v>3</v>
      </c>
      <c r="V116">
        <f t="shared" si="4"/>
        <v>6</v>
      </c>
    </row>
    <row r="117" spans="1:22">
      <c r="A117" s="11">
        <v>40787</v>
      </c>
      <c r="B117">
        <v>5</v>
      </c>
      <c r="C117">
        <v>0.2</v>
      </c>
      <c r="D117">
        <v>0</v>
      </c>
      <c r="E117">
        <v>0</v>
      </c>
      <c r="F117">
        <v>0</v>
      </c>
      <c r="G117">
        <v>0</v>
      </c>
      <c r="H117" s="4">
        <v>0</v>
      </c>
      <c r="I117" s="4">
        <v>1.2</v>
      </c>
      <c r="J117" s="4">
        <v>0</v>
      </c>
      <c r="K117" s="4">
        <v>0</v>
      </c>
      <c r="L117" s="4">
        <v>0</v>
      </c>
      <c r="M117" s="4">
        <v>0.4</v>
      </c>
      <c r="N117" s="4">
        <v>0</v>
      </c>
      <c r="O117" s="4">
        <v>6.2</v>
      </c>
      <c r="P117" s="4">
        <v>0</v>
      </c>
      <c r="Q117" s="4">
        <v>0</v>
      </c>
      <c r="R117" s="4">
        <v>1</v>
      </c>
      <c r="S117" s="4">
        <v>0</v>
      </c>
      <c r="T117">
        <f t="shared" si="3"/>
        <v>14</v>
      </c>
      <c r="U117" s="4">
        <v>2.6</v>
      </c>
      <c r="V117">
        <f t="shared" si="4"/>
        <v>16.600000000000001</v>
      </c>
    </row>
    <row r="118" spans="1:22">
      <c r="A118" s="11">
        <v>40788</v>
      </c>
      <c r="B118">
        <v>5</v>
      </c>
      <c r="C118">
        <v>0.2</v>
      </c>
      <c r="D118">
        <v>0</v>
      </c>
      <c r="E118">
        <v>0</v>
      </c>
      <c r="F118">
        <v>0</v>
      </c>
      <c r="G118">
        <v>0</v>
      </c>
      <c r="H118" s="4">
        <v>0</v>
      </c>
      <c r="I118" s="4">
        <v>1.2</v>
      </c>
      <c r="J118" s="4">
        <v>0</v>
      </c>
      <c r="K118" s="4">
        <v>0</v>
      </c>
      <c r="L118" s="4">
        <v>0</v>
      </c>
      <c r="M118" s="4">
        <v>0.4</v>
      </c>
      <c r="N118" s="4">
        <v>0</v>
      </c>
      <c r="O118" s="4">
        <v>6.2</v>
      </c>
      <c r="P118" s="4">
        <v>0</v>
      </c>
      <c r="Q118" s="4">
        <v>0</v>
      </c>
      <c r="R118" s="4">
        <v>1</v>
      </c>
      <c r="S118" s="4">
        <v>0</v>
      </c>
      <c r="T118">
        <f t="shared" si="3"/>
        <v>14</v>
      </c>
      <c r="U118" s="4">
        <v>2.6</v>
      </c>
      <c r="V118">
        <f t="shared" si="4"/>
        <v>16.600000000000001</v>
      </c>
    </row>
    <row r="119" spans="1:22">
      <c r="A119" s="11">
        <v>40789</v>
      </c>
      <c r="B119">
        <v>5</v>
      </c>
      <c r="C119">
        <v>0.2</v>
      </c>
      <c r="D119">
        <v>0</v>
      </c>
      <c r="E119">
        <v>0</v>
      </c>
      <c r="F119">
        <v>0</v>
      </c>
      <c r="G119">
        <v>0</v>
      </c>
      <c r="H119" s="4">
        <v>0</v>
      </c>
      <c r="I119" s="4">
        <v>1.2</v>
      </c>
      <c r="J119" s="4">
        <v>0</v>
      </c>
      <c r="K119" s="4">
        <v>0</v>
      </c>
      <c r="L119" s="4">
        <v>0</v>
      </c>
      <c r="M119" s="4">
        <v>0.4</v>
      </c>
      <c r="N119" s="4">
        <v>0</v>
      </c>
      <c r="O119" s="4">
        <v>6.2</v>
      </c>
      <c r="P119" s="4">
        <v>0</v>
      </c>
      <c r="Q119" s="4">
        <v>0</v>
      </c>
      <c r="R119" s="4">
        <v>1</v>
      </c>
      <c r="S119" s="4">
        <v>0</v>
      </c>
      <c r="T119">
        <f t="shared" si="3"/>
        <v>14</v>
      </c>
      <c r="U119" s="4">
        <v>2.6</v>
      </c>
      <c r="V119">
        <f t="shared" si="4"/>
        <v>16.600000000000001</v>
      </c>
    </row>
    <row r="120" spans="1:22">
      <c r="A120" s="11">
        <v>40790</v>
      </c>
      <c r="B120">
        <v>5</v>
      </c>
      <c r="C120">
        <v>0.2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1.2</v>
      </c>
      <c r="J120" s="4">
        <v>0</v>
      </c>
      <c r="K120" s="4">
        <v>0</v>
      </c>
      <c r="L120" s="4">
        <v>0</v>
      </c>
      <c r="M120" s="4">
        <v>0.4</v>
      </c>
      <c r="N120" s="4">
        <v>0</v>
      </c>
      <c r="O120" s="4">
        <v>6.2</v>
      </c>
      <c r="P120" s="4">
        <v>0</v>
      </c>
      <c r="Q120" s="4">
        <v>0</v>
      </c>
      <c r="R120" s="4">
        <v>1</v>
      </c>
      <c r="S120" s="4">
        <v>0</v>
      </c>
      <c r="T120">
        <f t="shared" si="3"/>
        <v>14</v>
      </c>
      <c r="U120" s="4">
        <v>2.6</v>
      </c>
      <c r="V120">
        <f t="shared" si="4"/>
        <v>16.600000000000001</v>
      </c>
    </row>
    <row r="121" spans="1:22">
      <c r="A121" s="11">
        <v>40791</v>
      </c>
      <c r="B121">
        <v>5</v>
      </c>
      <c r="C121">
        <v>0.2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1.2</v>
      </c>
      <c r="J121" s="4">
        <v>0</v>
      </c>
      <c r="K121" s="4">
        <v>0</v>
      </c>
      <c r="L121" s="4">
        <v>0</v>
      </c>
      <c r="M121" s="4">
        <v>0.4</v>
      </c>
      <c r="N121" s="4">
        <v>0</v>
      </c>
      <c r="O121" s="4">
        <v>6.2</v>
      </c>
      <c r="P121" s="4">
        <v>0</v>
      </c>
      <c r="Q121" s="4">
        <v>0</v>
      </c>
      <c r="R121" s="4">
        <v>1</v>
      </c>
      <c r="S121" s="4">
        <v>0</v>
      </c>
      <c r="T121">
        <f t="shared" si="3"/>
        <v>14</v>
      </c>
      <c r="U121" s="4">
        <v>2.6</v>
      </c>
      <c r="V121">
        <f t="shared" si="4"/>
        <v>16.600000000000001</v>
      </c>
    </row>
    <row r="122" spans="1:22">
      <c r="A122" s="11">
        <v>40792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0</v>
      </c>
      <c r="H122" s="4">
        <v>0</v>
      </c>
      <c r="I122" s="4">
        <v>3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2</v>
      </c>
      <c r="P122" s="4">
        <v>0</v>
      </c>
      <c r="Q122" s="4">
        <v>0</v>
      </c>
      <c r="R122" s="4">
        <v>1</v>
      </c>
      <c r="S122" s="4">
        <v>0</v>
      </c>
      <c r="T122">
        <f t="shared" si="3"/>
        <v>8</v>
      </c>
      <c r="U122" s="4">
        <v>0</v>
      </c>
      <c r="V122">
        <f t="shared" si="4"/>
        <v>8</v>
      </c>
    </row>
    <row r="123" spans="1:22">
      <c r="A123" s="11">
        <v>40793</v>
      </c>
      <c r="B123">
        <v>21</v>
      </c>
      <c r="C123">
        <v>0</v>
      </c>
      <c r="D123">
        <v>0</v>
      </c>
      <c r="E123">
        <v>0</v>
      </c>
      <c r="F123">
        <v>0</v>
      </c>
      <c r="G123">
        <v>0</v>
      </c>
      <c r="H123" s="4">
        <v>0</v>
      </c>
      <c r="I123" s="4">
        <v>0.5</v>
      </c>
      <c r="J123" s="4">
        <v>0</v>
      </c>
      <c r="K123" s="4">
        <v>0</v>
      </c>
      <c r="L123" s="4">
        <v>0</v>
      </c>
      <c r="M123" s="4">
        <v>3.5</v>
      </c>
      <c r="N123" s="4">
        <v>0</v>
      </c>
      <c r="O123" s="4">
        <v>6</v>
      </c>
      <c r="P123" s="4">
        <v>0</v>
      </c>
      <c r="Q123" s="4">
        <v>0</v>
      </c>
      <c r="R123" s="4">
        <v>1</v>
      </c>
      <c r="S123" s="4">
        <v>1</v>
      </c>
      <c r="T123">
        <f t="shared" si="3"/>
        <v>33</v>
      </c>
      <c r="U123" s="4">
        <v>2.5</v>
      </c>
      <c r="V123">
        <f t="shared" si="4"/>
        <v>35.5</v>
      </c>
    </row>
    <row r="124" spans="1:22">
      <c r="A124" s="11">
        <v>40794</v>
      </c>
      <c r="B124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 s="4">
        <v>0</v>
      </c>
      <c r="I124" s="4">
        <v>0.5</v>
      </c>
      <c r="J124" s="4">
        <v>0</v>
      </c>
      <c r="K124" s="4">
        <v>0</v>
      </c>
      <c r="L124" s="4">
        <v>0</v>
      </c>
      <c r="M124" s="4">
        <v>3.5</v>
      </c>
      <c r="N124" s="4">
        <v>0</v>
      </c>
      <c r="O124" s="4">
        <v>6</v>
      </c>
      <c r="P124" s="4">
        <v>0</v>
      </c>
      <c r="Q124" s="4">
        <v>0</v>
      </c>
      <c r="R124" s="4">
        <v>1</v>
      </c>
      <c r="S124" s="4">
        <v>1</v>
      </c>
      <c r="T124">
        <f t="shared" si="3"/>
        <v>33</v>
      </c>
      <c r="U124" s="4">
        <v>2.5</v>
      </c>
      <c r="V124">
        <f t="shared" si="4"/>
        <v>35.5</v>
      </c>
    </row>
    <row r="125" spans="1:22">
      <c r="A125" s="11">
        <v>40795</v>
      </c>
      <c r="B125">
        <v>13.67</v>
      </c>
      <c r="C125">
        <v>0</v>
      </c>
      <c r="D125">
        <v>0</v>
      </c>
      <c r="E125">
        <v>0</v>
      </c>
      <c r="F125">
        <v>0</v>
      </c>
      <c r="G125">
        <v>0</v>
      </c>
      <c r="H125" s="4">
        <v>0</v>
      </c>
      <c r="I125" s="4">
        <v>1.33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v>0</v>
      </c>
      <c r="Q125" s="4">
        <v>0</v>
      </c>
      <c r="R125" s="4">
        <v>0</v>
      </c>
      <c r="S125" s="4">
        <v>0</v>
      </c>
      <c r="T125">
        <f t="shared" si="3"/>
        <v>16</v>
      </c>
      <c r="U125" s="4">
        <v>2.67</v>
      </c>
      <c r="V125">
        <f t="shared" si="4"/>
        <v>18.670000000000002</v>
      </c>
    </row>
    <row r="126" spans="1:22">
      <c r="A126" s="11">
        <v>40796</v>
      </c>
      <c r="B126">
        <v>13.67</v>
      </c>
      <c r="C126">
        <v>0</v>
      </c>
      <c r="D126">
        <v>0</v>
      </c>
      <c r="E126">
        <v>0</v>
      </c>
      <c r="F126">
        <v>0</v>
      </c>
      <c r="G126">
        <v>0</v>
      </c>
      <c r="H126" s="4">
        <v>0</v>
      </c>
      <c r="I126" s="4">
        <v>1.33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>
        <v>0</v>
      </c>
      <c r="Q126" s="4">
        <v>0</v>
      </c>
      <c r="R126" s="4">
        <v>0</v>
      </c>
      <c r="S126" s="4">
        <v>0</v>
      </c>
      <c r="T126">
        <f t="shared" si="3"/>
        <v>16</v>
      </c>
      <c r="U126" s="4">
        <v>2.67</v>
      </c>
      <c r="V126">
        <f t="shared" si="4"/>
        <v>18.670000000000002</v>
      </c>
    </row>
    <row r="127" spans="1:22">
      <c r="A127" s="11">
        <v>40797</v>
      </c>
      <c r="B127">
        <v>13.67</v>
      </c>
      <c r="C127">
        <v>0</v>
      </c>
      <c r="D127">
        <v>0</v>
      </c>
      <c r="E127">
        <v>0</v>
      </c>
      <c r="F127">
        <v>0</v>
      </c>
      <c r="G127">
        <v>0</v>
      </c>
      <c r="H127" s="4">
        <v>0</v>
      </c>
      <c r="I127" s="4">
        <v>1.33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0</v>
      </c>
      <c r="Q127" s="4">
        <v>0</v>
      </c>
      <c r="R127" s="4">
        <v>0</v>
      </c>
      <c r="S127" s="4">
        <v>0</v>
      </c>
      <c r="T127">
        <f t="shared" si="3"/>
        <v>16</v>
      </c>
      <c r="U127" s="4">
        <v>2.67</v>
      </c>
      <c r="V127">
        <f t="shared" si="4"/>
        <v>18.670000000000002</v>
      </c>
    </row>
    <row r="128" spans="1:22">
      <c r="A128" s="11">
        <v>40798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0.5</v>
      </c>
      <c r="M128" s="4">
        <v>0</v>
      </c>
      <c r="N128" s="4">
        <v>0</v>
      </c>
      <c r="O128" s="4">
        <v>1.5</v>
      </c>
      <c r="P128" s="4">
        <v>0</v>
      </c>
      <c r="Q128" s="4">
        <v>0</v>
      </c>
      <c r="R128" s="4">
        <v>0</v>
      </c>
      <c r="S128" s="4">
        <v>0</v>
      </c>
      <c r="T128">
        <f t="shared" si="3"/>
        <v>2.5</v>
      </c>
      <c r="U128" s="4">
        <v>0.5</v>
      </c>
      <c r="V128">
        <f t="shared" si="4"/>
        <v>3</v>
      </c>
    </row>
    <row r="129" spans="1:22">
      <c r="A129" s="11">
        <v>40799</v>
      </c>
      <c r="B129">
        <v>0.5</v>
      </c>
      <c r="C129">
        <v>0</v>
      </c>
      <c r="D129">
        <v>0</v>
      </c>
      <c r="E129">
        <v>0</v>
      </c>
      <c r="F129">
        <v>0</v>
      </c>
      <c r="G129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0.5</v>
      </c>
      <c r="M129" s="4">
        <v>0</v>
      </c>
      <c r="N129" s="4">
        <v>0</v>
      </c>
      <c r="O129" s="4">
        <v>1.5</v>
      </c>
      <c r="P129" s="4">
        <v>0</v>
      </c>
      <c r="Q129" s="4">
        <v>0</v>
      </c>
      <c r="R129" s="4">
        <v>0</v>
      </c>
      <c r="S129" s="4">
        <v>0</v>
      </c>
      <c r="T129">
        <f t="shared" si="3"/>
        <v>2.5</v>
      </c>
      <c r="U129" s="4">
        <v>0.5</v>
      </c>
      <c r="V129">
        <f t="shared" si="4"/>
        <v>3</v>
      </c>
    </row>
    <row r="130" spans="1:22">
      <c r="A130" s="11">
        <v>40800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4">
        <v>0</v>
      </c>
      <c r="I130" s="4">
        <v>0</v>
      </c>
      <c r="J130" s="4">
        <v>0.5</v>
      </c>
      <c r="K130" s="4">
        <v>0</v>
      </c>
      <c r="L130" s="4">
        <v>1</v>
      </c>
      <c r="M130" s="4">
        <v>0</v>
      </c>
      <c r="N130" s="4">
        <v>0</v>
      </c>
      <c r="O130" s="4">
        <v>2</v>
      </c>
      <c r="P130" s="4">
        <v>0</v>
      </c>
      <c r="Q130" s="4">
        <v>0</v>
      </c>
      <c r="R130" s="4">
        <v>0</v>
      </c>
      <c r="S130" s="4">
        <v>0</v>
      </c>
      <c r="T130">
        <f>SUM(B130:S130)</f>
        <v>3.5</v>
      </c>
      <c r="U130" s="4">
        <v>1</v>
      </c>
      <c r="V130">
        <f t="shared" si="4"/>
        <v>4.5</v>
      </c>
    </row>
    <row r="131" spans="1:22">
      <c r="A131" s="11">
        <v>40801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4">
        <v>0</v>
      </c>
      <c r="I131" s="4">
        <v>0</v>
      </c>
      <c r="J131" s="4">
        <v>0.5</v>
      </c>
      <c r="K131" s="4">
        <v>0</v>
      </c>
      <c r="L131" s="4">
        <v>1</v>
      </c>
      <c r="M131" s="4">
        <v>0</v>
      </c>
      <c r="N131" s="4">
        <v>0</v>
      </c>
      <c r="O131" s="4">
        <v>2</v>
      </c>
      <c r="P131" s="4">
        <v>0</v>
      </c>
      <c r="Q131" s="4">
        <v>0</v>
      </c>
      <c r="R131" s="4">
        <v>0</v>
      </c>
      <c r="S131" s="4">
        <v>0</v>
      </c>
      <c r="T131">
        <f t="shared" si="3"/>
        <v>3.5</v>
      </c>
      <c r="U131" s="4">
        <v>1</v>
      </c>
      <c r="V131">
        <f t="shared" si="4"/>
        <v>4.5</v>
      </c>
    </row>
    <row r="132" spans="1:22">
      <c r="A132" s="11">
        <v>40802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3"/>
        <v>0</v>
      </c>
      <c r="U132" s="4">
        <v>0</v>
      </c>
      <c r="V132">
        <f t="shared" si="4"/>
        <v>0</v>
      </c>
    </row>
    <row r="133" spans="1:22">
      <c r="A133" s="11">
        <v>40803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3"/>
        <v>0</v>
      </c>
      <c r="U133" s="4">
        <v>0</v>
      </c>
      <c r="V133">
        <f t="shared" si="4"/>
        <v>0</v>
      </c>
    </row>
    <row r="134" spans="1:22">
      <c r="A134" s="11">
        <v>40804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f t="shared" si="3"/>
        <v>0</v>
      </c>
      <c r="U134" s="4">
        <v>0</v>
      </c>
      <c r="V134">
        <f t="shared" si="4"/>
        <v>0</v>
      </c>
    </row>
    <row r="135" spans="1:22">
      <c r="A135" s="11">
        <v>40805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>
        <f t="shared" si="3"/>
        <v>0</v>
      </c>
      <c r="U135" s="4">
        <v>0</v>
      </c>
      <c r="V135">
        <f t="shared" si="4"/>
        <v>0</v>
      </c>
    </row>
    <row r="136" spans="1:22">
      <c r="A136" s="11">
        <v>40806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f t="shared" si="3"/>
        <v>0</v>
      </c>
      <c r="U136" s="4">
        <v>0</v>
      </c>
      <c r="V136">
        <f t="shared" si="4"/>
        <v>0</v>
      </c>
    </row>
    <row r="137" spans="1:22">
      <c r="A137" s="11">
        <v>40807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f t="shared" ref="T137" si="5">SUM(B137:S137)</f>
        <v>0</v>
      </c>
      <c r="U137" s="4">
        <v>0</v>
      </c>
      <c r="V137">
        <f t="shared" ref="V137" si="6">T137+U137</f>
        <v>0</v>
      </c>
    </row>
    <row r="138" spans="1:22">
      <c r="B138" s="71" t="s">
        <v>43</v>
      </c>
      <c r="C138" s="71"/>
      <c r="D138" s="71"/>
      <c r="E138" s="71"/>
      <c r="F138" s="71"/>
      <c r="G138" s="71"/>
      <c r="H138" s="71"/>
      <c r="I138" s="71" t="s">
        <v>44</v>
      </c>
      <c r="J138" s="71"/>
      <c r="K138" s="71"/>
      <c r="L138" s="71"/>
      <c r="M138" s="71"/>
      <c r="N138" s="71"/>
      <c r="O138" s="71" t="s">
        <v>45</v>
      </c>
      <c r="P138" s="71"/>
      <c r="Q138" s="71"/>
      <c r="R138" s="71" t="s">
        <v>46</v>
      </c>
      <c r="S138" s="71"/>
      <c r="T138" s="69" t="s">
        <v>47</v>
      </c>
      <c r="U138" t="s">
        <v>48</v>
      </c>
      <c r="V138" t="e">
        <f>SUM(V9:V103)</f>
        <v>#VALUE!</v>
      </c>
    </row>
    <row r="139" spans="1:22">
      <c r="B139" t="s">
        <v>50</v>
      </c>
      <c r="C139" t="s">
        <v>51</v>
      </c>
      <c r="D139" t="s">
        <v>52</v>
      </c>
      <c r="E139" t="s">
        <v>53</v>
      </c>
      <c r="F139" t="s">
        <v>54</v>
      </c>
      <c r="G139" t="s">
        <v>55</v>
      </c>
      <c r="H139" s="1" t="s">
        <v>56</v>
      </c>
      <c r="I139" t="s">
        <v>57</v>
      </c>
      <c r="J139" t="s">
        <v>58</v>
      </c>
      <c r="K139" t="s">
        <v>59</v>
      </c>
      <c r="L139" t="s">
        <v>60</v>
      </c>
      <c r="M139" t="s">
        <v>66</v>
      </c>
      <c r="N139" s="1" t="s">
        <v>56</v>
      </c>
      <c r="O139" t="s">
        <v>62</v>
      </c>
      <c r="P139" t="s">
        <v>63</v>
      </c>
      <c r="Q139" s="1" t="s">
        <v>56</v>
      </c>
      <c r="R139" t="s">
        <v>67</v>
      </c>
      <c r="S139" s="1" t="s">
        <v>65</v>
      </c>
      <c r="T139" s="70"/>
    </row>
    <row r="140" spans="1:22">
      <c r="A140" t="s">
        <v>68</v>
      </c>
      <c r="B140">
        <f t="shared" ref="B140:U140" si="7">SUM(B9:B103)</f>
        <v>5957.9499999999989</v>
      </c>
      <c r="C140">
        <f t="shared" si="7"/>
        <v>243.97000000000003</v>
      </c>
      <c r="D140">
        <f t="shared" si="7"/>
        <v>0</v>
      </c>
      <c r="E140">
        <f t="shared" si="7"/>
        <v>14</v>
      </c>
      <c r="F140">
        <f t="shared" si="7"/>
        <v>44.969999999999978</v>
      </c>
      <c r="G140">
        <f t="shared" si="7"/>
        <v>1</v>
      </c>
      <c r="H140">
        <f t="shared" si="7"/>
        <v>0</v>
      </c>
      <c r="I140">
        <f t="shared" si="7"/>
        <v>302.96999999999997</v>
      </c>
      <c r="J140">
        <f t="shared" si="7"/>
        <v>3</v>
      </c>
      <c r="K140">
        <f t="shared" si="7"/>
        <v>0</v>
      </c>
      <c r="L140">
        <f t="shared" si="7"/>
        <v>90.949999999999989</v>
      </c>
      <c r="M140">
        <f t="shared" si="7"/>
        <v>0</v>
      </c>
      <c r="N140">
        <f t="shared" si="7"/>
        <v>0</v>
      </c>
      <c r="O140">
        <f t="shared" si="7"/>
        <v>259.96000000000004</v>
      </c>
      <c r="P140">
        <f t="shared" si="7"/>
        <v>0</v>
      </c>
      <c r="Q140">
        <f t="shared" si="7"/>
        <v>0</v>
      </c>
      <c r="R140">
        <f t="shared" si="7"/>
        <v>119.92999999999998</v>
      </c>
      <c r="S140">
        <f t="shared" si="7"/>
        <v>7.98</v>
      </c>
      <c r="T140">
        <f t="shared" si="7"/>
        <v>7063.6799999999994</v>
      </c>
      <c r="U140">
        <f t="shared" si="7"/>
        <v>1538.4399999999996</v>
      </c>
    </row>
  </sheetData>
  <mergeCells count="16">
    <mergeCell ref="A1:C1"/>
    <mergeCell ref="A2:C2"/>
    <mergeCell ref="A3:C3"/>
    <mergeCell ref="A4:D4"/>
    <mergeCell ref="R7:S7"/>
    <mergeCell ref="T7:T8"/>
    <mergeCell ref="V7:V8"/>
    <mergeCell ref="A5:C5"/>
    <mergeCell ref="B7:H7"/>
    <mergeCell ref="I7:N7"/>
    <mergeCell ref="O7:Q7"/>
    <mergeCell ref="T138:T139"/>
    <mergeCell ref="B138:H138"/>
    <mergeCell ref="I138:N138"/>
    <mergeCell ref="O138:Q138"/>
    <mergeCell ref="R138:S138"/>
  </mergeCells>
  <phoneticPr fontId="2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20"/>
  </sheetPr>
  <dimension ref="A1:V143"/>
  <sheetViews>
    <sheetView zoomScale="80" zoomScaleNormal="80" workbookViewId="0">
      <pane ySplit="9" topLeftCell="A106" activePane="bottomLeft" state="frozen"/>
      <selection pane="bottomLeft" activeCell="B138" sqref="B138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70</v>
      </c>
      <c r="B1" s="68"/>
      <c r="C1" s="68"/>
      <c r="E1" s="10"/>
      <c r="H1" s="1"/>
      <c r="I1"/>
      <c r="N1" s="1"/>
      <c r="O1"/>
      <c r="Q1" s="1"/>
      <c r="R1"/>
      <c r="S1" s="1"/>
      <c r="T1"/>
    </row>
    <row r="2" spans="1:22">
      <c r="A2" s="72" t="s">
        <v>209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65"/>
      <c r="B3" s="65"/>
      <c r="C3" s="65"/>
      <c r="H3" s="1"/>
      <c r="I3"/>
      <c r="N3" s="1"/>
      <c r="O3"/>
      <c r="Q3" s="1"/>
      <c r="R3"/>
      <c r="S3" s="1"/>
      <c r="T3"/>
    </row>
    <row r="4" spans="1:22">
      <c r="A4" s="73" t="s">
        <v>210</v>
      </c>
      <c r="B4" s="73"/>
      <c r="C4" s="73"/>
      <c r="E4" s="66" t="s">
        <v>211</v>
      </c>
      <c r="F4" s="66"/>
      <c r="H4" s="1"/>
      <c r="I4"/>
      <c r="N4" s="1"/>
      <c r="O4"/>
      <c r="Q4" s="1"/>
      <c r="R4"/>
      <c r="S4" s="1"/>
      <c r="T4"/>
    </row>
    <row r="5" spans="1:22">
      <c r="A5" s="73" t="s">
        <v>212</v>
      </c>
      <c r="B5" s="73"/>
      <c r="C5" s="73"/>
      <c r="D5" s="73"/>
      <c r="E5" t="s">
        <v>213</v>
      </c>
      <c r="H5" s="1"/>
      <c r="I5"/>
      <c r="N5" s="1"/>
      <c r="O5"/>
      <c r="Q5" s="1"/>
      <c r="R5"/>
      <c r="S5" s="1"/>
      <c r="T5"/>
    </row>
    <row r="6" spans="1:22">
      <c r="A6" s="73"/>
      <c r="B6" s="73"/>
      <c r="C6" s="73"/>
      <c r="H6" s="1"/>
      <c r="I6"/>
      <c r="N6" s="1"/>
      <c r="O6"/>
      <c r="Q6" s="1"/>
      <c r="R6"/>
      <c r="S6" s="1"/>
      <c r="T6"/>
    </row>
    <row r="7" spans="1:22">
      <c r="B7"/>
      <c r="H7" s="1"/>
      <c r="I7"/>
      <c r="N7" s="1"/>
      <c r="O7"/>
      <c r="Q7" s="1"/>
      <c r="R7"/>
      <c r="S7" s="1"/>
      <c r="T7"/>
    </row>
    <row r="8" spans="1:22" ht="12.75" customHeight="1">
      <c r="A8" t="s">
        <v>22</v>
      </c>
      <c r="B8" s="71" t="s">
        <v>43</v>
      </c>
      <c r="C8" s="71"/>
      <c r="D8" s="71"/>
      <c r="E8" s="71"/>
      <c r="F8" s="71"/>
      <c r="G8" s="71"/>
      <c r="H8" s="71"/>
      <c r="I8" s="71" t="s">
        <v>44</v>
      </c>
      <c r="J8" s="71"/>
      <c r="K8" s="71"/>
      <c r="L8" s="71"/>
      <c r="M8" s="71"/>
      <c r="N8" s="71"/>
      <c r="O8" s="71" t="s">
        <v>45</v>
      </c>
      <c r="P8" s="71"/>
      <c r="Q8" s="71"/>
      <c r="R8" s="71" t="s">
        <v>46</v>
      </c>
      <c r="S8" s="71"/>
      <c r="T8" s="69" t="s">
        <v>47</v>
      </c>
      <c r="U8" t="s">
        <v>48</v>
      </c>
      <c r="V8" s="70" t="s">
        <v>49</v>
      </c>
    </row>
    <row r="9" spans="1:22">
      <c r="B9" t="s">
        <v>50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 s="1" t="s">
        <v>56</v>
      </c>
      <c r="I9" t="s">
        <v>57</v>
      </c>
      <c r="J9" t="s">
        <v>58</v>
      </c>
      <c r="K9" t="s">
        <v>59</v>
      </c>
      <c r="L9" t="s">
        <v>60</v>
      </c>
      <c r="M9" t="s">
        <v>61</v>
      </c>
      <c r="N9" s="1" t="s">
        <v>56</v>
      </c>
      <c r="O9" t="s">
        <v>62</v>
      </c>
      <c r="P9" t="s">
        <v>63</v>
      </c>
      <c r="Q9" s="1" t="s">
        <v>56</v>
      </c>
      <c r="R9" t="s">
        <v>64</v>
      </c>
      <c r="S9" s="1" t="s">
        <v>65</v>
      </c>
      <c r="T9" s="70"/>
      <c r="V9" s="70"/>
    </row>
    <row r="10" spans="1:22">
      <c r="A10" s="11">
        <v>40314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ref="T10:T21" si="0">SUM(B10:S10)</f>
        <v>0</v>
      </c>
      <c r="U10">
        <v>0</v>
      </c>
      <c r="V10">
        <f t="shared" ref="V10:V73" si="1">T10+U10</f>
        <v>0</v>
      </c>
    </row>
    <row r="11" spans="1:22">
      <c r="A11" s="11">
        <v>40315</v>
      </c>
      <c r="B11"/>
      <c r="H11" s="1"/>
      <c r="I11" s="4"/>
      <c r="J11" s="4"/>
      <c r="K11" s="4"/>
      <c r="L11" s="4"/>
      <c r="M11" s="4"/>
      <c r="N11" s="1"/>
      <c r="O11" s="4"/>
      <c r="P11" s="4"/>
      <c r="Q11" s="1"/>
      <c r="R11" s="4"/>
      <c r="S11" s="1"/>
      <c r="T11">
        <f t="shared" si="0"/>
        <v>0</v>
      </c>
      <c r="U11">
        <v>0</v>
      </c>
      <c r="V11">
        <f t="shared" si="1"/>
        <v>0</v>
      </c>
    </row>
    <row r="12" spans="1:22">
      <c r="A12" s="11">
        <v>40316</v>
      </c>
      <c r="B12"/>
      <c r="H12" s="1"/>
      <c r="I12" s="4"/>
      <c r="J12" s="4"/>
      <c r="K12" s="4"/>
      <c r="L12" s="4"/>
      <c r="M12" s="4"/>
      <c r="N12" s="1"/>
      <c r="O12" s="4"/>
      <c r="P12" s="4"/>
      <c r="Q12" s="1"/>
      <c r="R12" s="4"/>
      <c r="S12" s="1"/>
      <c r="T12">
        <f t="shared" si="0"/>
        <v>0</v>
      </c>
      <c r="U12">
        <v>0</v>
      </c>
      <c r="V12">
        <f t="shared" si="1"/>
        <v>0</v>
      </c>
    </row>
    <row r="13" spans="1:22">
      <c r="A13" s="11">
        <v>40317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>
        <f t="shared" si="0"/>
        <v>0</v>
      </c>
      <c r="U13">
        <v>0</v>
      </c>
      <c r="V13">
        <f t="shared" si="1"/>
        <v>0</v>
      </c>
    </row>
    <row r="14" spans="1:22">
      <c r="A14" s="11">
        <v>40318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>
        <f t="shared" si="0"/>
        <v>0</v>
      </c>
      <c r="U14">
        <v>0</v>
      </c>
      <c r="V14">
        <f t="shared" si="1"/>
        <v>0</v>
      </c>
    </row>
    <row r="15" spans="1:22">
      <c r="A15" s="11">
        <v>40319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>
        <f t="shared" si="0"/>
        <v>0</v>
      </c>
      <c r="U15">
        <v>0</v>
      </c>
      <c r="V15">
        <f t="shared" si="1"/>
        <v>0</v>
      </c>
    </row>
    <row r="16" spans="1:22">
      <c r="A16" s="11">
        <v>40320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>
        <f t="shared" si="0"/>
        <v>0</v>
      </c>
      <c r="U16">
        <v>0</v>
      </c>
      <c r="V16">
        <f t="shared" si="1"/>
        <v>0</v>
      </c>
    </row>
    <row r="17" spans="1:22">
      <c r="A17" s="11">
        <v>40321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>
        <f>SUM(B17:S17)</f>
        <v>0</v>
      </c>
      <c r="U17">
        <v>0</v>
      </c>
      <c r="V17">
        <f>T17+U17</f>
        <v>0</v>
      </c>
    </row>
    <row r="18" spans="1:22">
      <c r="A18" s="11">
        <v>40322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>
        <f>SUM(B18:S18)</f>
        <v>0</v>
      </c>
      <c r="U18">
        <v>0</v>
      </c>
      <c r="V18">
        <f>T18+U18</f>
        <v>0</v>
      </c>
    </row>
    <row r="19" spans="1:22">
      <c r="A19" s="11">
        <v>40323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>
        <f>SUM(B19:S19)</f>
        <v>0</v>
      </c>
      <c r="U19">
        <v>0</v>
      </c>
      <c r="V19">
        <f>T19+U19</f>
        <v>0</v>
      </c>
    </row>
    <row r="20" spans="1:22">
      <c r="A20" s="11">
        <v>40324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>
        <f>SUM(B20:S20)</f>
        <v>0</v>
      </c>
      <c r="U20">
        <v>0</v>
      </c>
      <c r="V20">
        <f>T20+U20</f>
        <v>0</v>
      </c>
    </row>
    <row r="21" spans="1:22">
      <c r="A21" s="11">
        <v>40325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>
        <f t="shared" si="0"/>
        <v>0</v>
      </c>
      <c r="U21">
        <v>0</v>
      </c>
      <c r="V21">
        <f t="shared" si="1"/>
        <v>0</v>
      </c>
    </row>
    <row r="22" spans="1:22">
      <c r="A22" s="11">
        <v>40326</v>
      </c>
      <c r="B22"/>
      <c r="H22" s="1"/>
      <c r="I22" s="4"/>
      <c r="J22" s="4"/>
      <c r="K22" s="4"/>
      <c r="L22" s="4"/>
      <c r="M22" s="4"/>
      <c r="N22" s="1"/>
      <c r="O22" s="4"/>
      <c r="P22" s="4"/>
      <c r="Q22" s="1"/>
      <c r="R22" s="4"/>
      <c r="S22" s="1"/>
      <c r="T22">
        <f>SUM(B22:S22)</f>
        <v>0</v>
      </c>
      <c r="U22">
        <v>0</v>
      </c>
      <c r="V22">
        <f t="shared" si="1"/>
        <v>0</v>
      </c>
    </row>
    <row r="23" spans="1:22">
      <c r="A23" s="11">
        <v>40327</v>
      </c>
      <c r="B23"/>
      <c r="H23" s="1"/>
      <c r="I23" s="4"/>
      <c r="J23" s="4"/>
      <c r="K23" s="4"/>
      <c r="L23" s="4"/>
      <c r="M23" s="4"/>
      <c r="N23" s="1"/>
      <c r="O23" s="4"/>
      <c r="P23" s="4"/>
      <c r="Q23" s="1"/>
      <c r="R23" s="4"/>
      <c r="S23" s="1"/>
      <c r="T23">
        <f>SUM(B23:S23)</f>
        <v>0</v>
      </c>
      <c r="U23">
        <v>0</v>
      </c>
      <c r="V23">
        <f t="shared" si="1"/>
        <v>0</v>
      </c>
    </row>
    <row r="24" spans="1:22">
      <c r="A24" s="11">
        <v>40328</v>
      </c>
      <c r="B24"/>
      <c r="H24" s="1"/>
      <c r="I24" s="4"/>
      <c r="J24" s="4"/>
      <c r="K24" s="4"/>
      <c r="L24" s="4"/>
      <c r="M24" s="4"/>
      <c r="N24" s="1"/>
      <c r="O24" s="4"/>
      <c r="P24" s="4"/>
      <c r="Q24" s="1"/>
      <c r="R24" s="4"/>
      <c r="S24" s="1"/>
      <c r="T24">
        <f t="shared" ref="T24:T87" si="2">SUM(B24:S24)</f>
        <v>0</v>
      </c>
      <c r="U24">
        <v>0</v>
      </c>
      <c r="V24">
        <f t="shared" si="1"/>
        <v>0</v>
      </c>
    </row>
    <row r="25" spans="1:22">
      <c r="A25" s="11">
        <v>40329</v>
      </c>
      <c r="B25"/>
      <c r="H25" s="1"/>
      <c r="I25" s="4"/>
      <c r="J25" s="4"/>
      <c r="K25" s="4"/>
      <c r="L25" s="4"/>
      <c r="M25" s="4"/>
      <c r="N25" s="1"/>
      <c r="O25" s="4"/>
      <c r="P25" s="4"/>
      <c r="Q25" s="1"/>
      <c r="R25" s="4"/>
      <c r="S25" s="1"/>
      <c r="T25">
        <f t="shared" si="2"/>
        <v>0</v>
      </c>
      <c r="U25">
        <v>0</v>
      </c>
      <c r="V25">
        <f t="shared" si="1"/>
        <v>0</v>
      </c>
    </row>
    <row r="26" spans="1:22">
      <c r="A26" s="11">
        <v>40330</v>
      </c>
      <c r="B26"/>
      <c r="H26" s="1"/>
      <c r="I26" s="4"/>
      <c r="J26" s="4"/>
      <c r="K26" s="4"/>
      <c r="L26" s="4"/>
      <c r="M26" s="4"/>
      <c r="N26" s="1"/>
      <c r="O26" s="4"/>
      <c r="P26" s="4"/>
      <c r="Q26" s="1"/>
      <c r="R26" s="4"/>
      <c r="S26" s="1"/>
      <c r="T26">
        <f t="shared" si="2"/>
        <v>0</v>
      </c>
      <c r="U26">
        <v>0</v>
      </c>
      <c r="V26">
        <f t="shared" si="1"/>
        <v>0</v>
      </c>
    </row>
    <row r="27" spans="1:22">
      <c r="A27" s="11">
        <v>40331</v>
      </c>
      <c r="B27"/>
      <c r="I27"/>
      <c r="O27"/>
      <c r="R27"/>
      <c r="T27">
        <f t="shared" si="2"/>
        <v>0</v>
      </c>
      <c r="U27">
        <v>0</v>
      </c>
      <c r="V27">
        <f t="shared" si="1"/>
        <v>0</v>
      </c>
    </row>
    <row r="28" spans="1:22">
      <c r="A28" s="11">
        <v>40332</v>
      </c>
      <c r="B28"/>
      <c r="I28"/>
      <c r="O28"/>
      <c r="R28"/>
      <c r="T28">
        <f t="shared" si="2"/>
        <v>0</v>
      </c>
      <c r="U28">
        <v>0</v>
      </c>
      <c r="V28">
        <f t="shared" si="1"/>
        <v>0</v>
      </c>
    </row>
    <row r="29" spans="1:22">
      <c r="A29" s="11">
        <v>40333</v>
      </c>
      <c r="B29"/>
      <c r="H29" s="1"/>
      <c r="I29" s="4"/>
      <c r="J29" s="4"/>
      <c r="K29" s="4"/>
      <c r="L29" s="4"/>
      <c r="M29" s="4"/>
      <c r="N29" s="1"/>
      <c r="O29" s="4"/>
      <c r="P29" s="4"/>
      <c r="Q29" s="1"/>
      <c r="R29" s="4"/>
      <c r="S29" s="1"/>
      <c r="T29">
        <f t="shared" si="2"/>
        <v>0</v>
      </c>
      <c r="U29">
        <v>0</v>
      </c>
      <c r="V29">
        <f t="shared" si="1"/>
        <v>0</v>
      </c>
    </row>
    <row r="30" spans="1:22">
      <c r="A30" s="11">
        <v>40334</v>
      </c>
      <c r="B30"/>
      <c r="I30"/>
      <c r="O30" s="4"/>
      <c r="R30"/>
      <c r="T30">
        <f t="shared" si="2"/>
        <v>0</v>
      </c>
      <c r="U30">
        <v>0</v>
      </c>
      <c r="V30">
        <f t="shared" si="1"/>
        <v>0</v>
      </c>
    </row>
    <row r="31" spans="1:22">
      <c r="A31" s="11">
        <v>40335</v>
      </c>
      <c r="B31"/>
      <c r="I31"/>
      <c r="O31" s="4"/>
      <c r="R31"/>
      <c r="T31">
        <f t="shared" si="2"/>
        <v>0</v>
      </c>
      <c r="U31">
        <v>0</v>
      </c>
      <c r="V31">
        <f t="shared" si="1"/>
        <v>0</v>
      </c>
    </row>
    <row r="32" spans="1:22">
      <c r="A32" s="11">
        <v>40336</v>
      </c>
      <c r="B32">
        <v>11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 s="4">
        <v>1</v>
      </c>
      <c r="P32" s="4">
        <v>0</v>
      </c>
      <c r="Q32" s="4">
        <v>0</v>
      </c>
      <c r="R32" s="4">
        <v>0</v>
      </c>
      <c r="S32" s="4">
        <v>0</v>
      </c>
      <c r="T32">
        <f t="shared" si="2"/>
        <v>15</v>
      </c>
      <c r="U32">
        <v>16</v>
      </c>
      <c r="V32">
        <f t="shared" si="1"/>
        <v>31</v>
      </c>
    </row>
    <row r="33" spans="1:22">
      <c r="A33" s="11">
        <v>40337</v>
      </c>
      <c r="B33">
        <v>12</v>
      </c>
      <c r="C33">
        <v>0</v>
      </c>
      <c r="D33">
        <v>0</v>
      </c>
      <c r="E33">
        <v>0</v>
      </c>
      <c r="F33">
        <v>1.5</v>
      </c>
      <c r="G33">
        <v>0.5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5.5</v>
      </c>
      <c r="P33">
        <v>0</v>
      </c>
      <c r="Q33">
        <v>0</v>
      </c>
      <c r="R33">
        <v>0</v>
      </c>
      <c r="S33">
        <v>0</v>
      </c>
      <c r="T33">
        <f t="shared" si="2"/>
        <v>19.5</v>
      </c>
      <c r="U33">
        <v>14.5</v>
      </c>
      <c r="V33">
        <f t="shared" si="1"/>
        <v>34</v>
      </c>
    </row>
    <row r="34" spans="1:22">
      <c r="A34" s="11">
        <v>40338</v>
      </c>
      <c r="B34">
        <v>12</v>
      </c>
      <c r="C34">
        <v>0</v>
      </c>
      <c r="D34">
        <v>0</v>
      </c>
      <c r="E34">
        <v>0</v>
      </c>
      <c r="F34">
        <v>1.5</v>
      </c>
      <c r="G34">
        <v>0.5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5.5</v>
      </c>
      <c r="P34">
        <v>0</v>
      </c>
      <c r="Q34">
        <v>0</v>
      </c>
      <c r="R34">
        <v>0</v>
      </c>
      <c r="S34">
        <v>0</v>
      </c>
      <c r="T34">
        <f t="shared" si="2"/>
        <v>19.5</v>
      </c>
      <c r="U34">
        <v>14.5</v>
      </c>
      <c r="V34">
        <f t="shared" si="1"/>
        <v>34</v>
      </c>
    </row>
    <row r="35" spans="1:22">
      <c r="A35" s="11">
        <v>40339</v>
      </c>
      <c r="B35">
        <v>16.670000000000002</v>
      </c>
      <c r="C35">
        <v>0.33</v>
      </c>
      <c r="D35">
        <v>0</v>
      </c>
      <c r="E35">
        <v>0</v>
      </c>
      <c r="F35">
        <v>2</v>
      </c>
      <c r="G35">
        <v>0</v>
      </c>
      <c r="H35">
        <v>0</v>
      </c>
      <c r="I35">
        <v>0.33</v>
      </c>
      <c r="J35">
        <v>0</v>
      </c>
      <c r="K35">
        <v>0</v>
      </c>
      <c r="L35">
        <v>0.33</v>
      </c>
      <c r="M35">
        <v>0</v>
      </c>
      <c r="N35">
        <v>0</v>
      </c>
      <c r="O35">
        <v>4.33</v>
      </c>
      <c r="P35">
        <v>0</v>
      </c>
      <c r="Q35">
        <v>0</v>
      </c>
      <c r="R35">
        <v>0</v>
      </c>
      <c r="S35">
        <v>0</v>
      </c>
      <c r="T35">
        <f t="shared" si="2"/>
        <v>23.989999999999995</v>
      </c>
      <c r="U35">
        <v>11.67</v>
      </c>
      <c r="V35">
        <f t="shared" si="1"/>
        <v>35.659999999999997</v>
      </c>
    </row>
    <row r="36" spans="1:22">
      <c r="A36" s="11">
        <v>40340</v>
      </c>
      <c r="B36">
        <v>16.670000000000002</v>
      </c>
      <c r="C36">
        <v>0.33</v>
      </c>
      <c r="D36">
        <v>0</v>
      </c>
      <c r="E36">
        <v>0</v>
      </c>
      <c r="F36">
        <v>2</v>
      </c>
      <c r="G36">
        <v>0</v>
      </c>
      <c r="H36">
        <v>0</v>
      </c>
      <c r="I36">
        <v>0.33</v>
      </c>
      <c r="J36">
        <v>0</v>
      </c>
      <c r="K36">
        <v>0</v>
      </c>
      <c r="L36">
        <v>0.33</v>
      </c>
      <c r="M36">
        <v>0</v>
      </c>
      <c r="N36">
        <v>0</v>
      </c>
      <c r="O36">
        <v>4.33</v>
      </c>
      <c r="P36">
        <v>0</v>
      </c>
      <c r="Q36">
        <v>0</v>
      </c>
      <c r="R36">
        <v>0</v>
      </c>
      <c r="S36">
        <v>0</v>
      </c>
      <c r="T36">
        <f t="shared" si="2"/>
        <v>23.989999999999995</v>
      </c>
      <c r="U36">
        <v>11.67</v>
      </c>
      <c r="V36">
        <f t="shared" si="1"/>
        <v>35.659999999999997</v>
      </c>
    </row>
    <row r="37" spans="1:22">
      <c r="A37" s="11">
        <v>40341</v>
      </c>
      <c r="B37">
        <v>16.670000000000002</v>
      </c>
      <c r="C37">
        <v>0.33</v>
      </c>
      <c r="D37">
        <v>0</v>
      </c>
      <c r="E37">
        <v>0</v>
      </c>
      <c r="F37">
        <v>2</v>
      </c>
      <c r="G37">
        <v>0</v>
      </c>
      <c r="H37">
        <v>0</v>
      </c>
      <c r="I37">
        <v>0.33</v>
      </c>
      <c r="J37">
        <v>0</v>
      </c>
      <c r="K37">
        <v>0</v>
      </c>
      <c r="L37">
        <v>0.33</v>
      </c>
      <c r="M37">
        <v>0</v>
      </c>
      <c r="N37">
        <v>0</v>
      </c>
      <c r="O37">
        <v>4.33</v>
      </c>
      <c r="P37">
        <v>0</v>
      </c>
      <c r="Q37">
        <v>0</v>
      </c>
      <c r="R37">
        <v>0</v>
      </c>
      <c r="S37">
        <v>0</v>
      </c>
      <c r="T37">
        <f t="shared" si="2"/>
        <v>23.989999999999995</v>
      </c>
      <c r="U37">
        <v>11.67</v>
      </c>
      <c r="V37">
        <f t="shared" si="1"/>
        <v>35.659999999999997</v>
      </c>
    </row>
    <row r="38" spans="1:22">
      <c r="A38" s="11">
        <v>40342</v>
      </c>
      <c r="B38" t="s">
        <v>31</v>
      </c>
      <c r="C38" t="s">
        <v>31</v>
      </c>
      <c r="D38" t="s">
        <v>31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>
        <f t="shared" si="2"/>
        <v>0</v>
      </c>
      <c r="U38">
        <v>0</v>
      </c>
      <c r="V38">
        <f t="shared" si="1"/>
        <v>0</v>
      </c>
    </row>
    <row r="39" spans="1:22">
      <c r="A39" s="11">
        <v>40343</v>
      </c>
      <c r="B39" t="s">
        <v>31</v>
      </c>
      <c r="C39" t="s">
        <v>31</v>
      </c>
      <c r="D39" t="s">
        <v>31</v>
      </c>
      <c r="E39" t="s">
        <v>31</v>
      </c>
      <c r="F39" t="s">
        <v>31</v>
      </c>
      <c r="G39" t="s">
        <v>31</v>
      </c>
      <c r="H39" t="s">
        <v>31</v>
      </c>
      <c r="I39" t="s">
        <v>31</v>
      </c>
      <c r="J39" t="s">
        <v>31</v>
      </c>
      <c r="K39" t="s">
        <v>31</v>
      </c>
      <c r="L39" t="s">
        <v>31</v>
      </c>
      <c r="M39" t="s">
        <v>31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T39">
        <f t="shared" si="2"/>
        <v>0</v>
      </c>
      <c r="U39">
        <v>0</v>
      </c>
      <c r="V39">
        <f t="shared" si="1"/>
        <v>0</v>
      </c>
    </row>
    <row r="40" spans="1:22">
      <c r="A40" s="11">
        <v>40344</v>
      </c>
      <c r="B40" t="s">
        <v>31</v>
      </c>
      <c r="C40" t="s">
        <v>31</v>
      </c>
      <c r="D40" t="s">
        <v>31</v>
      </c>
      <c r="E40" t="s">
        <v>31</v>
      </c>
      <c r="F40" t="s">
        <v>31</v>
      </c>
      <c r="G40" t="s">
        <v>31</v>
      </c>
      <c r="H40" t="s">
        <v>31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>
        <f t="shared" si="2"/>
        <v>0</v>
      </c>
      <c r="U40">
        <v>0</v>
      </c>
      <c r="V40">
        <f t="shared" si="1"/>
        <v>0</v>
      </c>
    </row>
    <row r="41" spans="1:22">
      <c r="A41" s="11">
        <v>40345</v>
      </c>
      <c r="B41" t="s">
        <v>31</v>
      </c>
      <c r="C41" t="s">
        <v>31</v>
      </c>
      <c r="D41" t="s">
        <v>31</v>
      </c>
      <c r="E41" t="s">
        <v>31</v>
      </c>
      <c r="F41" t="s">
        <v>31</v>
      </c>
      <c r="G41" t="s">
        <v>31</v>
      </c>
      <c r="H41" t="s">
        <v>31</v>
      </c>
      <c r="I41" t="s">
        <v>31</v>
      </c>
      <c r="J41" t="s">
        <v>31</v>
      </c>
      <c r="K41" t="s">
        <v>31</v>
      </c>
      <c r="L41" t="s">
        <v>31</v>
      </c>
      <c r="M41" t="s">
        <v>31</v>
      </c>
      <c r="N41" t="s">
        <v>31</v>
      </c>
      <c r="O41" t="s">
        <v>31</v>
      </c>
      <c r="P41" t="s">
        <v>31</v>
      </c>
      <c r="Q41" t="s">
        <v>31</v>
      </c>
      <c r="R41" t="s">
        <v>31</v>
      </c>
      <c r="S41" t="s">
        <v>31</v>
      </c>
      <c r="T41">
        <f t="shared" si="2"/>
        <v>0</v>
      </c>
      <c r="U41">
        <v>0</v>
      </c>
      <c r="V41">
        <f t="shared" si="1"/>
        <v>0</v>
      </c>
    </row>
    <row r="42" spans="1:22">
      <c r="A42" s="11">
        <v>40346</v>
      </c>
      <c r="B42">
        <v>24.67</v>
      </c>
      <c r="C42">
        <v>0.67</v>
      </c>
      <c r="D42">
        <v>0</v>
      </c>
      <c r="E42">
        <v>0</v>
      </c>
      <c r="F42">
        <v>0.33</v>
      </c>
      <c r="G42">
        <v>0</v>
      </c>
      <c r="H42">
        <v>0</v>
      </c>
      <c r="I42">
        <v>0</v>
      </c>
      <c r="J42">
        <v>0</v>
      </c>
      <c r="K42">
        <v>0</v>
      </c>
      <c r="L42">
        <v>2.67</v>
      </c>
      <c r="M42">
        <v>0</v>
      </c>
      <c r="N42">
        <v>0</v>
      </c>
      <c r="O42">
        <v>2.67</v>
      </c>
      <c r="P42">
        <v>0</v>
      </c>
      <c r="Q42">
        <v>0</v>
      </c>
      <c r="R42">
        <v>0</v>
      </c>
      <c r="S42">
        <v>0</v>
      </c>
      <c r="T42">
        <f t="shared" si="2"/>
        <v>31.010000000000005</v>
      </c>
      <c r="U42">
        <v>4</v>
      </c>
      <c r="V42">
        <f t="shared" si="1"/>
        <v>35.010000000000005</v>
      </c>
    </row>
    <row r="43" spans="1:22">
      <c r="A43" s="11">
        <v>40347</v>
      </c>
      <c r="B43">
        <v>24.67</v>
      </c>
      <c r="C43">
        <v>0.67</v>
      </c>
      <c r="D43">
        <v>0</v>
      </c>
      <c r="E43">
        <v>0</v>
      </c>
      <c r="F43">
        <v>0.33</v>
      </c>
      <c r="G43">
        <v>0</v>
      </c>
      <c r="H43">
        <v>0</v>
      </c>
      <c r="I43">
        <v>0</v>
      </c>
      <c r="J43">
        <v>0</v>
      </c>
      <c r="K43">
        <v>0</v>
      </c>
      <c r="L43">
        <v>2.67</v>
      </c>
      <c r="M43">
        <v>0</v>
      </c>
      <c r="N43">
        <v>0</v>
      </c>
      <c r="O43">
        <v>2.67</v>
      </c>
      <c r="P43">
        <v>0</v>
      </c>
      <c r="Q43">
        <v>0</v>
      </c>
      <c r="R43">
        <v>0</v>
      </c>
      <c r="S43">
        <v>0</v>
      </c>
      <c r="T43">
        <f t="shared" si="2"/>
        <v>31.010000000000005</v>
      </c>
      <c r="U43">
        <v>4</v>
      </c>
      <c r="V43">
        <f t="shared" si="1"/>
        <v>35.010000000000005</v>
      </c>
    </row>
    <row r="44" spans="1:22">
      <c r="A44" s="11">
        <v>40348</v>
      </c>
      <c r="B44">
        <v>24.67</v>
      </c>
      <c r="C44">
        <v>0.67</v>
      </c>
      <c r="D44">
        <v>0</v>
      </c>
      <c r="E44">
        <v>0</v>
      </c>
      <c r="F44">
        <v>0.33</v>
      </c>
      <c r="G44">
        <v>0</v>
      </c>
      <c r="H44">
        <v>0</v>
      </c>
      <c r="I44">
        <v>0</v>
      </c>
      <c r="J44">
        <v>0</v>
      </c>
      <c r="K44">
        <v>0</v>
      </c>
      <c r="L44">
        <v>2.67</v>
      </c>
      <c r="M44">
        <v>0</v>
      </c>
      <c r="N44">
        <v>0</v>
      </c>
      <c r="O44">
        <v>2.67</v>
      </c>
      <c r="P44">
        <v>0</v>
      </c>
      <c r="Q44">
        <v>0</v>
      </c>
      <c r="R44">
        <v>0</v>
      </c>
      <c r="S44">
        <v>0</v>
      </c>
      <c r="T44">
        <f t="shared" si="2"/>
        <v>31.010000000000005</v>
      </c>
      <c r="U44">
        <v>4</v>
      </c>
      <c r="V44">
        <f t="shared" si="1"/>
        <v>35.010000000000005</v>
      </c>
    </row>
    <row r="45" spans="1:22">
      <c r="A45" s="11">
        <v>40349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2"/>
        <v>0</v>
      </c>
      <c r="U45">
        <v>0</v>
      </c>
      <c r="V45">
        <f t="shared" si="1"/>
        <v>0</v>
      </c>
    </row>
    <row r="46" spans="1:22">
      <c r="A46" s="11">
        <v>40350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2"/>
        <v>0</v>
      </c>
      <c r="U46">
        <v>0</v>
      </c>
      <c r="V46">
        <f t="shared" si="1"/>
        <v>0</v>
      </c>
    </row>
    <row r="47" spans="1:22">
      <c r="A47" s="11">
        <v>40351</v>
      </c>
      <c r="B47">
        <v>15.5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0.5</v>
      </c>
      <c r="M47">
        <v>0</v>
      </c>
      <c r="N47">
        <v>0</v>
      </c>
      <c r="O47">
        <v>0</v>
      </c>
      <c r="P47">
        <v>0</v>
      </c>
      <c r="Q47">
        <v>0</v>
      </c>
      <c r="R47">
        <v>0.5</v>
      </c>
      <c r="S47">
        <v>0</v>
      </c>
      <c r="T47">
        <f t="shared" si="2"/>
        <v>17.5</v>
      </c>
      <c r="U47">
        <v>8.5</v>
      </c>
      <c r="V47">
        <f t="shared" si="1"/>
        <v>26</v>
      </c>
    </row>
    <row r="48" spans="1:22">
      <c r="A48" s="11">
        <v>40352</v>
      </c>
      <c r="B48">
        <v>15.5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0.5</v>
      </c>
      <c r="M48">
        <v>0</v>
      </c>
      <c r="N48">
        <v>0</v>
      </c>
      <c r="O48">
        <v>0</v>
      </c>
      <c r="P48">
        <v>0</v>
      </c>
      <c r="Q48">
        <v>0</v>
      </c>
      <c r="R48">
        <v>0.5</v>
      </c>
      <c r="S48">
        <v>0</v>
      </c>
      <c r="T48">
        <f t="shared" si="2"/>
        <v>17.5</v>
      </c>
      <c r="U48">
        <v>8.5</v>
      </c>
      <c r="V48">
        <f t="shared" si="1"/>
        <v>26</v>
      </c>
    </row>
    <row r="49" spans="1:22">
      <c r="A49" s="11">
        <v>40353</v>
      </c>
      <c r="B49">
        <v>18.329999999999998</v>
      </c>
      <c r="C49">
        <v>0.33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9.33</v>
      </c>
      <c r="M49">
        <v>0</v>
      </c>
      <c r="N49">
        <v>0</v>
      </c>
      <c r="O49">
        <v>3.67</v>
      </c>
      <c r="P49">
        <v>0</v>
      </c>
      <c r="Q49">
        <v>0</v>
      </c>
      <c r="R49">
        <v>0.33</v>
      </c>
      <c r="S49">
        <v>0</v>
      </c>
      <c r="T49">
        <f t="shared" si="2"/>
        <v>31.989999999999995</v>
      </c>
      <c r="U49">
        <v>16.670000000000002</v>
      </c>
      <c r="V49">
        <f t="shared" si="1"/>
        <v>48.66</v>
      </c>
    </row>
    <row r="50" spans="1:22">
      <c r="A50" s="11">
        <v>40354</v>
      </c>
      <c r="B50">
        <v>18.329999999999998</v>
      </c>
      <c r="C50">
        <v>0.33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9.33</v>
      </c>
      <c r="M50">
        <v>0</v>
      </c>
      <c r="N50">
        <v>0</v>
      </c>
      <c r="O50">
        <v>3.67</v>
      </c>
      <c r="P50">
        <v>0</v>
      </c>
      <c r="Q50">
        <v>0</v>
      </c>
      <c r="R50">
        <v>0.33</v>
      </c>
      <c r="S50">
        <v>0</v>
      </c>
      <c r="T50">
        <f t="shared" si="2"/>
        <v>31.989999999999995</v>
      </c>
      <c r="U50">
        <v>16.670000000000002</v>
      </c>
      <c r="V50">
        <f t="shared" si="1"/>
        <v>48.66</v>
      </c>
    </row>
    <row r="51" spans="1:22">
      <c r="A51" s="11">
        <v>40355</v>
      </c>
      <c r="B51">
        <v>18.329999999999998</v>
      </c>
      <c r="C51">
        <v>0.33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9.33</v>
      </c>
      <c r="M51">
        <v>0</v>
      </c>
      <c r="N51">
        <v>0</v>
      </c>
      <c r="O51">
        <v>3.67</v>
      </c>
      <c r="P51">
        <v>0</v>
      </c>
      <c r="Q51">
        <v>0</v>
      </c>
      <c r="R51">
        <v>0.33</v>
      </c>
      <c r="S51">
        <v>0</v>
      </c>
      <c r="T51">
        <f t="shared" si="2"/>
        <v>31.989999999999995</v>
      </c>
      <c r="U51">
        <v>16.670000000000002</v>
      </c>
      <c r="V51">
        <f t="shared" si="1"/>
        <v>48.66</v>
      </c>
    </row>
    <row r="52" spans="1:22">
      <c r="A52" s="11">
        <v>40356</v>
      </c>
      <c r="B52">
        <v>10.5</v>
      </c>
      <c r="C52">
        <v>0.5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0.5</v>
      </c>
      <c r="M52">
        <v>0</v>
      </c>
      <c r="N52">
        <v>0</v>
      </c>
      <c r="O52">
        <v>6</v>
      </c>
      <c r="P52">
        <v>0</v>
      </c>
      <c r="Q52">
        <v>0</v>
      </c>
      <c r="R52">
        <v>0</v>
      </c>
      <c r="S52">
        <v>0</v>
      </c>
      <c r="T52">
        <f t="shared" si="2"/>
        <v>17.5</v>
      </c>
      <c r="U52">
        <v>12.5</v>
      </c>
      <c r="V52">
        <f t="shared" si="1"/>
        <v>30</v>
      </c>
    </row>
    <row r="53" spans="1:22">
      <c r="A53" s="11">
        <v>40357</v>
      </c>
      <c r="B53">
        <v>10.5</v>
      </c>
      <c r="C53">
        <v>0.5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0.5</v>
      </c>
      <c r="M53">
        <v>0</v>
      </c>
      <c r="N53">
        <v>0</v>
      </c>
      <c r="O53">
        <v>6</v>
      </c>
      <c r="P53">
        <v>0</v>
      </c>
      <c r="Q53">
        <v>0</v>
      </c>
      <c r="R53">
        <v>0</v>
      </c>
      <c r="S53">
        <v>0</v>
      </c>
      <c r="T53">
        <f t="shared" si="2"/>
        <v>17.5</v>
      </c>
      <c r="U53">
        <v>12.5</v>
      </c>
      <c r="V53">
        <f t="shared" si="1"/>
        <v>30</v>
      </c>
    </row>
    <row r="54" spans="1:22">
      <c r="A54" s="11">
        <v>40358</v>
      </c>
      <c r="B54">
        <v>1.5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f t="shared" si="2"/>
        <v>2.5</v>
      </c>
      <c r="U54">
        <v>2</v>
      </c>
      <c r="V54">
        <f t="shared" si="1"/>
        <v>4.5</v>
      </c>
    </row>
    <row r="55" spans="1:22">
      <c r="A55" s="11">
        <v>40359</v>
      </c>
      <c r="B55">
        <v>1.5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f t="shared" si="2"/>
        <v>2.5</v>
      </c>
      <c r="U55">
        <v>2</v>
      </c>
      <c r="V55">
        <f t="shared" si="1"/>
        <v>4.5</v>
      </c>
    </row>
    <row r="56" spans="1:22">
      <c r="A56" s="11">
        <v>40360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2"/>
        <v>0</v>
      </c>
      <c r="U56">
        <v>0.25</v>
      </c>
      <c r="V56">
        <f t="shared" si="1"/>
        <v>0.25</v>
      </c>
    </row>
    <row r="57" spans="1:22">
      <c r="A57" s="11">
        <v>40361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2"/>
        <v>0</v>
      </c>
      <c r="U57">
        <v>0.25</v>
      </c>
      <c r="V57">
        <f t="shared" si="1"/>
        <v>0.25</v>
      </c>
    </row>
    <row r="58" spans="1:22">
      <c r="A58" s="11">
        <v>40362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2"/>
        <v>0</v>
      </c>
      <c r="U58">
        <v>0.25</v>
      </c>
      <c r="V58">
        <f t="shared" si="1"/>
        <v>0.25</v>
      </c>
    </row>
    <row r="59" spans="1:22">
      <c r="A59" s="11">
        <v>40363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2"/>
        <v>0</v>
      </c>
      <c r="U59">
        <v>0.25</v>
      </c>
      <c r="V59">
        <f t="shared" si="1"/>
        <v>0.25</v>
      </c>
    </row>
    <row r="60" spans="1:22">
      <c r="A60" s="11">
        <v>40364</v>
      </c>
      <c r="B60" t="s">
        <v>31</v>
      </c>
      <c r="C60" t="s">
        <v>31</v>
      </c>
      <c r="D60" t="s">
        <v>31</v>
      </c>
      <c r="E60" t="s">
        <v>31</v>
      </c>
      <c r="F60" t="s">
        <v>31</v>
      </c>
      <c r="G60" t="s">
        <v>31</v>
      </c>
      <c r="H60" t="s">
        <v>31</v>
      </c>
      <c r="I60" t="s">
        <v>31</v>
      </c>
      <c r="J60" t="s">
        <v>31</v>
      </c>
      <c r="K60" t="s">
        <v>31</v>
      </c>
      <c r="L60" t="s">
        <v>31</v>
      </c>
      <c r="M60" t="s">
        <v>31</v>
      </c>
      <c r="N60" t="s">
        <v>31</v>
      </c>
      <c r="O60" t="s">
        <v>31</v>
      </c>
      <c r="P60" t="s">
        <v>31</v>
      </c>
      <c r="Q60" t="s">
        <v>31</v>
      </c>
      <c r="R60" t="s">
        <v>31</v>
      </c>
      <c r="S60" t="s">
        <v>31</v>
      </c>
      <c r="T60">
        <f t="shared" si="2"/>
        <v>0</v>
      </c>
      <c r="U60">
        <v>0</v>
      </c>
      <c r="V60">
        <f t="shared" si="1"/>
        <v>0</v>
      </c>
    </row>
    <row r="61" spans="1:22">
      <c r="A61" s="11">
        <v>40365</v>
      </c>
      <c r="B61">
        <v>520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2"/>
        <v>520</v>
      </c>
      <c r="U61">
        <v>168</v>
      </c>
      <c r="V61">
        <f t="shared" si="1"/>
        <v>688</v>
      </c>
    </row>
    <row r="62" spans="1:22">
      <c r="A62" s="11">
        <v>40366</v>
      </c>
      <c r="B62">
        <v>520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2"/>
        <v>520</v>
      </c>
      <c r="U62">
        <v>168</v>
      </c>
      <c r="V62">
        <f t="shared" si="1"/>
        <v>688</v>
      </c>
    </row>
    <row r="63" spans="1:22">
      <c r="A63" s="11">
        <v>40367</v>
      </c>
      <c r="B63">
        <v>145</v>
      </c>
      <c r="C63">
        <v>2.33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>
        <v>0</v>
      </c>
      <c r="K63">
        <v>0</v>
      </c>
      <c r="L63">
        <v>3.33</v>
      </c>
      <c r="M63">
        <v>0</v>
      </c>
      <c r="N63">
        <v>0</v>
      </c>
      <c r="O63">
        <v>0</v>
      </c>
      <c r="P63">
        <v>0</v>
      </c>
      <c r="Q63">
        <v>0</v>
      </c>
      <c r="R63">
        <v>8.33</v>
      </c>
      <c r="S63">
        <v>0</v>
      </c>
      <c r="T63">
        <f t="shared" si="2"/>
        <v>160.99000000000004</v>
      </c>
      <c r="U63">
        <v>35.659999999999997</v>
      </c>
      <c r="V63">
        <f t="shared" si="1"/>
        <v>196.65000000000003</v>
      </c>
    </row>
    <row r="64" spans="1:22">
      <c r="A64" s="11">
        <v>40368</v>
      </c>
      <c r="B64">
        <v>145</v>
      </c>
      <c r="C64">
        <v>2.33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3.33</v>
      </c>
      <c r="M64">
        <v>0</v>
      </c>
      <c r="N64">
        <v>0</v>
      </c>
      <c r="O64">
        <v>0</v>
      </c>
      <c r="P64">
        <v>0</v>
      </c>
      <c r="Q64">
        <v>0</v>
      </c>
      <c r="R64">
        <v>8.33</v>
      </c>
      <c r="S64">
        <v>0</v>
      </c>
      <c r="T64">
        <f t="shared" si="2"/>
        <v>160.99000000000004</v>
      </c>
      <c r="U64">
        <v>35.659999999999997</v>
      </c>
      <c r="V64">
        <f t="shared" si="1"/>
        <v>196.65000000000003</v>
      </c>
    </row>
    <row r="65" spans="1:22">
      <c r="A65" s="11">
        <v>40369</v>
      </c>
      <c r="B65">
        <v>145</v>
      </c>
      <c r="C65">
        <v>2.33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  <c r="L65">
        <v>3.33</v>
      </c>
      <c r="M65">
        <v>0</v>
      </c>
      <c r="N65">
        <v>0</v>
      </c>
      <c r="O65">
        <v>0</v>
      </c>
      <c r="P65">
        <v>0</v>
      </c>
      <c r="Q65">
        <v>0</v>
      </c>
      <c r="R65">
        <v>8.33</v>
      </c>
      <c r="S65">
        <v>0</v>
      </c>
      <c r="T65">
        <f t="shared" si="2"/>
        <v>160.99000000000004</v>
      </c>
      <c r="U65">
        <v>35.659999999999997</v>
      </c>
      <c r="V65">
        <f t="shared" si="1"/>
        <v>196.65000000000003</v>
      </c>
    </row>
    <row r="66" spans="1:22">
      <c r="A66" s="11">
        <v>40370</v>
      </c>
      <c r="B66">
        <v>88</v>
      </c>
      <c r="C66">
        <v>4.5</v>
      </c>
      <c r="D66">
        <v>0</v>
      </c>
      <c r="E66">
        <v>0</v>
      </c>
      <c r="F66">
        <v>0</v>
      </c>
      <c r="G66">
        <v>0</v>
      </c>
      <c r="H66">
        <v>0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4.5</v>
      </c>
      <c r="P66">
        <v>0</v>
      </c>
      <c r="Q66">
        <v>0</v>
      </c>
      <c r="R66">
        <v>5.5</v>
      </c>
      <c r="S66">
        <v>0</v>
      </c>
      <c r="T66">
        <f t="shared" si="2"/>
        <v>105.5</v>
      </c>
      <c r="U66">
        <v>60</v>
      </c>
      <c r="V66">
        <f t="shared" si="1"/>
        <v>165.5</v>
      </c>
    </row>
    <row r="67" spans="1:22">
      <c r="A67" s="11">
        <v>40371</v>
      </c>
      <c r="B67">
        <v>88</v>
      </c>
      <c r="C67">
        <v>4.5</v>
      </c>
      <c r="D67">
        <v>0</v>
      </c>
      <c r="E67">
        <v>0</v>
      </c>
      <c r="F67">
        <v>0</v>
      </c>
      <c r="G67">
        <v>0</v>
      </c>
      <c r="H67">
        <v>0</v>
      </c>
      <c r="I67">
        <v>3</v>
      </c>
      <c r="J67">
        <v>0</v>
      </c>
      <c r="K67">
        <v>0</v>
      </c>
      <c r="L67">
        <v>0</v>
      </c>
      <c r="M67">
        <v>0</v>
      </c>
      <c r="N67">
        <v>0</v>
      </c>
      <c r="O67">
        <v>4.5</v>
      </c>
      <c r="P67">
        <v>0</v>
      </c>
      <c r="Q67">
        <v>0</v>
      </c>
      <c r="R67">
        <v>5.5</v>
      </c>
      <c r="S67">
        <v>0</v>
      </c>
      <c r="T67">
        <f t="shared" si="2"/>
        <v>105.5</v>
      </c>
      <c r="U67">
        <v>60</v>
      </c>
      <c r="V67">
        <f t="shared" si="1"/>
        <v>165.5</v>
      </c>
    </row>
    <row r="68" spans="1:22">
      <c r="A68" s="11">
        <v>40372</v>
      </c>
      <c r="B68">
        <v>158.5</v>
      </c>
      <c r="C68">
        <v>2.5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3</v>
      </c>
      <c r="P68">
        <v>0</v>
      </c>
      <c r="Q68">
        <v>0</v>
      </c>
      <c r="R68">
        <v>8.5</v>
      </c>
      <c r="S68">
        <v>0</v>
      </c>
      <c r="T68">
        <f t="shared" si="2"/>
        <v>173.5</v>
      </c>
      <c r="U68">
        <v>50.5</v>
      </c>
      <c r="V68">
        <f t="shared" si="1"/>
        <v>224</v>
      </c>
    </row>
    <row r="69" spans="1:22">
      <c r="A69" s="11">
        <v>40373</v>
      </c>
      <c r="B69">
        <v>158.5</v>
      </c>
      <c r="C69">
        <v>2.5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3</v>
      </c>
      <c r="P69">
        <v>0</v>
      </c>
      <c r="Q69">
        <v>0</v>
      </c>
      <c r="R69">
        <v>8.5</v>
      </c>
      <c r="S69">
        <v>0</v>
      </c>
      <c r="T69">
        <f t="shared" si="2"/>
        <v>173.5</v>
      </c>
      <c r="U69">
        <v>50.5</v>
      </c>
      <c r="V69">
        <f t="shared" si="1"/>
        <v>224</v>
      </c>
    </row>
    <row r="70" spans="1:22">
      <c r="A70" s="11">
        <v>40374</v>
      </c>
      <c r="B70">
        <v>156</v>
      </c>
      <c r="C70">
        <v>0</v>
      </c>
      <c r="D70">
        <v>0</v>
      </c>
      <c r="E70">
        <v>0</v>
      </c>
      <c r="F70">
        <v>0</v>
      </c>
      <c r="G70">
        <v>0</v>
      </c>
      <c r="H70" s="1">
        <v>0</v>
      </c>
      <c r="I70" s="4">
        <v>8</v>
      </c>
      <c r="J70" s="4">
        <v>0</v>
      </c>
      <c r="K70" s="4">
        <v>0</v>
      </c>
      <c r="L70" s="4">
        <v>0</v>
      </c>
      <c r="M70" s="4">
        <v>3.5</v>
      </c>
      <c r="N70" s="1">
        <v>0</v>
      </c>
      <c r="O70" s="4">
        <v>0</v>
      </c>
      <c r="P70" s="4">
        <v>0</v>
      </c>
      <c r="Q70" s="1">
        <v>0</v>
      </c>
      <c r="R70" s="4">
        <v>0</v>
      </c>
      <c r="S70" s="1">
        <v>0</v>
      </c>
      <c r="T70">
        <f t="shared" si="2"/>
        <v>167.5</v>
      </c>
      <c r="U70">
        <v>10.5</v>
      </c>
      <c r="V70">
        <f t="shared" si="1"/>
        <v>178</v>
      </c>
    </row>
    <row r="71" spans="1:22">
      <c r="A71" s="11">
        <v>40375</v>
      </c>
      <c r="B71">
        <v>156</v>
      </c>
      <c r="C71">
        <v>0</v>
      </c>
      <c r="D71">
        <v>0</v>
      </c>
      <c r="E71">
        <v>0</v>
      </c>
      <c r="F71">
        <v>0</v>
      </c>
      <c r="G71">
        <v>0</v>
      </c>
      <c r="H71" s="1">
        <v>0</v>
      </c>
      <c r="I71" s="4">
        <v>8</v>
      </c>
      <c r="J71" s="4">
        <v>0</v>
      </c>
      <c r="K71" s="4">
        <v>0</v>
      </c>
      <c r="L71" s="4">
        <v>0</v>
      </c>
      <c r="M71" s="4">
        <v>3.5</v>
      </c>
      <c r="N71" s="1">
        <v>0</v>
      </c>
      <c r="O71" s="4">
        <v>0</v>
      </c>
      <c r="P71" s="4">
        <v>0</v>
      </c>
      <c r="Q71" s="1">
        <v>0</v>
      </c>
      <c r="R71" s="4">
        <v>0</v>
      </c>
      <c r="S71" s="1">
        <v>0</v>
      </c>
      <c r="T71">
        <f t="shared" si="2"/>
        <v>167.5</v>
      </c>
      <c r="U71">
        <v>10.5</v>
      </c>
      <c r="V71">
        <f t="shared" si="1"/>
        <v>178</v>
      </c>
    </row>
    <row r="72" spans="1:22">
      <c r="A72" s="11">
        <v>40376</v>
      </c>
      <c r="B72" t="s">
        <v>31</v>
      </c>
      <c r="C72" t="s">
        <v>31</v>
      </c>
      <c r="D72" t="s">
        <v>31</v>
      </c>
      <c r="E72" t="s">
        <v>31</v>
      </c>
      <c r="F72" t="s">
        <v>31</v>
      </c>
      <c r="G72" t="s">
        <v>31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T72">
        <f t="shared" si="2"/>
        <v>0</v>
      </c>
      <c r="U72">
        <v>0</v>
      </c>
      <c r="V72">
        <f t="shared" si="1"/>
        <v>0</v>
      </c>
    </row>
    <row r="73" spans="1:22">
      <c r="A73" s="11">
        <v>40377</v>
      </c>
      <c r="B73" t="s">
        <v>31</v>
      </c>
      <c r="C73" t="s">
        <v>31</v>
      </c>
      <c r="D73" t="s">
        <v>31</v>
      </c>
      <c r="E73" t="s">
        <v>31</v>
      </c>
      <c r="F73" t="s">
        <v>31</v>
      </c>
      <c r="G73" t="s">
        <v>31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>
        <f t="shared" si="2"/>
        <v>0</v>
      </c>
      <c r="U73">
        <v>0</v>
      </c>
      <c r="V73">
        <f t="shared" si="1"/>
        <v>0</v>
      </c>
    </row>
    <row r="74" spans="1:22">
      <c r="A74" s="11">
        <v>40378</v>
      </c>
      <c r="B74">
        <v>172.66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3.33</v>
      </c>
      <c r="J74">
        <v>0</v>
      </c>
      <c r="K74">
        <v>0</v>
      </c>
      <c r="L74">
        <v>0.66</v>
      </c>
      <c r="M74">
        <v>0</v>
      </c>
      <c r="N74">
        <v>0</v>
      </c>
      <c r="O74">
        <v>1.66</v>
      </c>
      <c r="P74">
        <v>0</v>
      </c>
      <c r="Q74">
        <v>0</v>
      </c>
      <c r="R74">
        <v>0</v>
      </c>
      <c r="S74">
        <v>0</v>
      </c>
      <c r="T74">
        <f t="shared" si="2"/>
        <v>179.31</v>
      </c>
      <c r="U74">
        <v>233.33</v>
      </c>
      <c r="V74">
        <f t="shared" ref="V74:V137" si="3">T74+U74</f>
        <v>412.64</v>
      </c>
    </row>
    <row r="75" spans="1:22">
      <c r="A75" s="11">
        <v>40379</v>
      </c>
      <c r="B75">
        <v>172.66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3.33</v>
      </c>
      <c r="J75">
        <v>0</v>
      </c>
      <c r="K75">
        <v>0</v>
      </c>
      <c r="L75">
        <v>0.66</v>
      </c>
      <c r="M75">
        <v>0</v>
      </c>
      <c r="N75">
        <v>0</v>
      </c>
      <c r="O75">
        <v>1.66</v>
      </c>
      <c r="P75">
        <v>0</v>
      </c>
      <c r="Q75">
        <v>0</v>
      </c>
      <c r="R75">
        <v>0</v>
      </c>
      <c r="S75">
        <v>0</v>
      </c>
      <c r="T75">
        <f t="shared" si="2"/>
        <v>179.31</v>
      </c>
      <c r="U75">
        <v>233.33</v>
      </c>
      <c r="V75">
        <f t="shared" si="3"/>
        <v>412.64</v>
      </c>
    </row>
    <row r="76" spans="1:22">
      <c r="A76" s="11">
        <v>40380</v>
      </c>
      <c r="B76">
        <v>172.66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3.33</v>
      </c>
      <c r="J76">
        <v>0</v>
      </c>
      <c r="K76">
        <v>0</v>
      </c>
      <c r="L76">
        <v>0.66</v>
      </c>
      <c r="M76">
        <v>0</v>
      </c>
      <c r="N76">
        <v>0</v>
      </c>
      <c r="O76">
        <v>1.66</v>
      </c>
      <c r="P76">
        <v>0</v>
      </c>
      <c r="Q76">
        <v>0</v>
      </c>
      <c r="R76">
        <v>0</v>
      </c>
      <c r="S76">
        <v>0</v>
      </c>
      <c r="T76">
        <f t="shared" si="2"/>
        <v>179.31</v>
      </c>
      <c r="U76">
        <v>233.33</v>
      </c>
      <c r="V76">
        <f t="shared" si="3"/>
        <v>412.64</v>
      </c>
    </row>
    <row r="77" spans="1:22">
      <c r="A77" s="11">
        <v>40381</v>
      </c>
      <c r="B77">
        <v>376</v>
      </c>
      <c r="C77">
        <v>10</v>
      </c>
      <c r="D77">
        <v>0</v>
      </c>
      <c r="E77">
        <v>0</v>
      </c>
      <c r="F77">
        <v>0</v>
      </c>
      <c r="G77">
        <v>0</v>
      </c>
      <c r="H77">
        <v>0</v>
      </c>
      <c r="I77" s="4">
        <v>18</v>
      </c>
      <c r="J77" s="4">
        <v>0</v>
      </c>
      <c r="K77" s="4">
        <v>0</v>
      </c>
      <c r="L77" s="4">
        <v>6</v>
      </c>
      <c r="M77" s="4">
        <v>0</v>
      </c>
      <c r="N77" s="1">
        <v>0</v>
      </c>
      <c r="O77" s="4">
        <v>0</v>
      </c>
      <c r="P77" s="4">
        <v>0</v>
      </c>
      <c r="Q77" s="1">
        <v>0</v>
      </c>
      <c r="R77" s="4">
        <v>0</v>
      </c>
      <c r="S77" s="1">
        <v>0</v>
      </c>
      <c r="T77">
        <f t="shared" si="2"/>
        <v>410</v>
      </c>
      <c r="U77">
        <v>248</v>
      </c>
      <c r="V77">
        <f t="shared" si="3"/>
        <v>658</v>
      </c>
    </row>
    <row r="78" spans="1:22">
      <c r="A78" s="11">
        <v>40382</v>
      </c>
      <c r="B78">
        <v>376</v>
      </c>
      <c r="C78">
        <v>10</v>
      </c>
      <c r="D78">
        <v>0</v>
      </c>
      <c r="E78">
        <v>0</v>
      </c>
      <c r="F78">
        <v>0</v>
      </c>
      <c r="G78">
        <v>0</v>
      </c>
      <c r="H78">
        <v>0</v>
      </c>
      <c r="I78" s="4">
        <v>18</v>
      </c>
      <c r="J78" s="4">
        <v>0</v>
      </c>
      <c r="K78" s="4">
        <v>0</v>
      </c>
      <c r="L78" s="4">
        <v>6</v>
      </c>
      <c r="M78" s="4">
        <v>0</v>
      </c>
      <c r="N78" s="1">
        <v>0</v>
      </c>
      <c r="O78" s="4">
        <v>0</v>
      </c>
      <c r="P78" s="4">
        <v>0</v>
      </c>
      <c r="Q78" s="1">
        <v>0</v>
      </c>
      <c r="R78" s="4">
        <v>0</v>
      </c>
      <c r="S78" s="1">
        <v>0</v>
      </c>
      <c r="T78">
        <f t="shared" si="2"/>
        <v>410</v>
      </c>
      <c r="U78">
        <v>248</v>
      </c>
      <c r="V78">
        <f t="shared" si="3"/>
        <v>658</v>
      </c>
    </row>
    <row r="79" spans="1:22">
      <c r="A79" s="11">
        <v>40383</v>
      </c>
      <c r="B79"/>
      <c r="I79"/>
      <c r="O79"/>
      <c r="R79"/>
      <c r="T79">
        <f t="shared" si="2"/>
        <v>0</v>
      </c>
      <c r="U79">
        <v>0</v>
      </c>
      <c r="V79">
        <f t="shared" si="3"/>
        <v>0</v>
      </c>
    </row>
    <row r="80" spans="1:22">
      <c r="A80" s="11">
        <v>40384</v>
      </c>
      <c r="B80"/>
      <c r="I80"/>
      <c r="O80"/>
      <c r="R80"/>
      <c r="T80">
        <f t="shared" si="2"/>
        <v>0</v>
      </c>
      <c r="U80">
        <v>0</v>
      </c>
      <c r="V80">
        <f t="shared" si="3"/>
        <v>0</v>
      </c>
    </row>
    <row r="81" spans="1:22">
      <c r="A81" s="11">
        <v>40385</v>
      </c>
      <c r="B81"/>
      <c r="I81"/>
      <c r="O81"/>
      <c r="R81"/>
      <c r="T81">
        <f t="shared" si="2"/>
        <v>0</v>
      </c>
      <c r="U81">
        <v>0</v>
      </c>
      <c r="V81">
        <f t="shared" si="3"/>
        <v>0</v>
      </c>
    </row>
    <row r="82" spans="1:22">
      <c r="A82" s="11">
        <v>40386</v>
      </c>
      <c r="B82">
        <v>295</v>
      </c>
      <c r="C82">
        <v>0</v>
      </c>
      <c r="D82">
        <v>0</v>
      </c>
      <c r="E82">
        <v>0</v>
      </c>
      <c r="F82">
        <v>0</v>
      </c>
      <c r="G82">
        <v>2.5</v>
      </c>
      <c r="H82">
        <v>0</v>
      </c>
      <c r="I82">
        <v>4</v>
      </c>
      <c r="J82">
        <v>0</v>
      </c>
      <c r="K82">
        <v>0</v>
      </c>
      <c r="L82">
        <v>10</v>
      </c>
      <c r="M82">
        <v>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314.5</v>
      </c>
      <c r="U82">
        <v>83</v>
      </c>
      <c r="V82">
        <f t="shared" si="3"/>
        <v>397.5</v>
      </c>
    </row>
    <row r="83" spans="1:22">
      <c r="A83" s="11">
        <v>40387</v>
      </c>
      <c r="B83">
        <v>295</v>
      </c>
      <c r="C83">
        <v>0</v>
      </c>
      <c r="D83">
        <v>0</v>
      </c>
      <c r="E83">
        <v>0</v>
      </c>
      <c r="F83">
        <v>0</v>
      </c>
      <c r="G83">
        <v>2.5</v>
      </c>
      <c r="H83">
        <v>0</v>
      </c>
      <c r="I83">
        <v>4</v>
      </c>
      <c r="J83">
        <v>0</v>
      </c>
      <c r="K83">
        <v>0</v>
      </c>
      <c r="L83">
        <v>10</v>
      </c>
      <c r="M83">
        <v>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2"/>
        <v>314.5</v>
      </c>
      <c r="U83">
        <v>83</v>
      </c>
      <c r="V83">
        <f t="shared" si="3"/>
        <v>397.5</v>
      </c>
    </row>
    <row r="84" spans="1:22">
      <c r="A84" s="11">
        <v>40388</v>
      </c>
      <c r="B84">
        <v>114</v>
      </c>
      <c r="C84">
        <v>4.66</v>
      </c>
      <c r="D84">
        <v>0</v>
      </c>
      <c r="E84">
        <v>0</v>
      </c>
      <c r="F84">
        <v>0</v>
      </c>
      <c r="G84">
        <v>0</v>
      </c>
      <c r="H84">
        <v>0</v>
      </c>
      <c r="I84">
        <v>6.66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2"/>
        <v>125.32</v>
      </c>
      <c r="U84">
        <v>58</v>
      </c>
      <c r="V84">
        <f t="shared" si="3"/>
        <v>183.32</v>
      </c>
    </row>
    <row r="85" spans="1:22">
      <c r="A85" s="11">
        <v>40389</v>
      </c>
      <c r="B85">
        <v>114</v>
      </c>
      <c r="C85">
        <v>4.66</v>
      </c>
      <c r="D85">
        <v>0</v>
      </c>
      <c r="E85">
        <v>0</v>
      </c>
      <c r="F85">
        <v>0</v>
      </c>
      <c r="G85">
        <v>0</v>
      </c>
      <c r="H85">
        <v>0</v>
      </c>
      <c r="I85">
        <v>6.66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2"/>
        <v>125.32</v>
      </c>
      <c r="U85">
        <v>58</v>
      </c>
      <c r="V85">
        <f t="shared" si="3"/>
        <v>183.32</v>
      </c>
    </row>
    <row r="86" spans="1:22">
      <c r="A86" s="11">
        <v>40390</v>
      </c>
      <c r="B86">
        <v>114</v>
      </c>
      <c r="C86">
        <v>4.66</v>
      </c>
      <c r="D86">
        <v>0</v>
      </c>
      <c r="E86">
        <v>0</v>
      </c>
      <c r="F86">
        <v>0</v>
      </c>
      <c r="G86">
        <v>0</v>
      </c>
      <c r="H86">
        <v>0</v>
      </c>
      <c r="I86">
        <v>6.66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2"/>
        <v>125.32</v>
      </c>
      <c r="U86">
        <v>58</v>
      </c>
      <c r="V86">
        <f t="shared" si="3"/>
        <v>183.32</v>
      </c>
    </row>
    <row r="87" spans="1:22">
      <c r="A87" s="11">
        <v>40391</v>
      </c>
      <c r="B87">
        <v>42</v>
      </c>
      <c r="C87">
        <v>1.5</v>
      </c>
      <c r="D87">
        <v>0</v>
      </c>
      <c r="E87">
        <v>0.5</v>
      </c>
      <c r="F87">
        <v>0</v>
      </c>
      <c r="G87">
        <v>0</v>
      </c>
      <c r="H87">
        <v>0</v>
      </c>
      <c r="I87">
        <v>6</v>
      </c>
      <c r="J87">
        <v>0</v>
      </c>
      <c r="K87">
        <v>0</v>
      </c>
      <c r="L87">
        <v>0</v>
      </c>
      <c r="M87">
        <v>0.5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2"/>
        <v>50.5</v>
      </c>
      <c r="U87">
        <v>11.5</v>
      </c>
      <c r="V87">
        <f t="shared" si="3"/>
        <v>62</v>
      </c>
    </row>
    <row r="88" spans="1:22">
      <c r="A88" s="11">
        <v>40392</v>
      </c>
      <c r="B88">
        <v>42</v>
      </c>
      <c r="C88">
        <v>1.5</v>
      </c>
      <c r="D88">
        <v>0</v>
      </c>
      <c r="E88">
        <v>0.5</v>
      </c>
      <c r="F88">
        <v>0</v>
      </c>
      <c r="G88">
        <v>0</v>
      </c>
      <c r="H88">
        <v>0</v>
      </c>
      <c r="I88">
        <v>6</v>
      </c>
      <c r="J88">
        <v>0</v>
      </c>
      <c r="K88">
        <v>0</v>
      </c>
      <c r="L88">
        <v>0</v>
      </c>
      <c r="M88">
        <v>0.5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ref="T88:T138" si="4">SUM(B88:S88)</f>
        <v>50.5</v>
      </c>
      <c r="U88">
        <v>11.5</v>
      </c>
      <c r="V88">
        <f t="shared" si="3"/>
        <v>62</v>
      </c>
    </row>
    <row r="89" spans="1:22">
      <c r="A89" s="11">
        <v>40393</v>
      </c>
      <c r="B89" t="s">
        <v>31</v>
      </c>
      <c r="C89" t="s">
        <v>31</v>
      </c>
      <c r="D89" t="s">
        <v>31</v>
      </c>
      <c r="E89" t="s">
        <v>31</v>
      </c>
      <c r="F89" t="s">
        <v>31</v>
      </c>
      <c r="G89" t="s">
        <v>31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>
        <f t="shared" si="4"/>
        <v>0</v>
      </c>
      <c r="U89">
        <v>0</v>
      </c>
      <c r="V89">
        <f t="shared" si="3"/>
        <v>0</v>
      </c>
    </row>
    <row r="90" spans="1:22">
      <c r="A90" s="11">
        <v>40394</v>
      </c>
      <c r="B90" t="s">
        <v>31</v>
      </c>
      <c r="C90" t="s">
        <v>31</v>
      </c>
      <c r="D90" t="s">
        <v>31</v>
      </c>
      <c r="E90" t="s">
        <v>31</v>
      </c>
      <c r="F90" t="s">
        <v>31</v>
      </c>
      <c r="G90" t="s">
        <v>31</v>
      </c>
      <c r="H90" t="s">
        <v>31</v>
      </c>
      <c r="I90" t="s">
        <v>31</v>
      </c>
      <c r="J90" t="s">
        <v>31</v>
      </c>
      <c r="K90" t="s">
        <v>31</v>
      </c>
      <c r="L90" t="s">
        <v>31</v>
      </c>
      <c r="M90" t="s">
        <v>31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T90">
        <f t="shared" si="4"/>
        <v>0</v>
      </c>
      <c r="U90">
        <v>0</v>
      </c>
      <c r="V90">
        <f t="shared" si="3"/>
        <v>0</v>
      </c>
    </row>
    <row r="91" spans="1:22">
      <c r="A91" s="11">
        <v>40395</v>
      </c>
      <c r="B91" t="s">
        <v>31</v>
      </c>
      <c r="C91" t="s">
        <v>31</v>
      </c>
      <c r="D91" t="s">
        <v>31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31</v>
      </c>
      <c r="T91">
        <f t="shared" si="4"/>
        <v>0</v>
      </c>
      <c r="U91">
        <v>0</v>
      </c>
      <c r="V91">
        <f t="shared" si="3"/>
        <v>0</v>
      </c>
    </row>
    <row r="92" spans="1:22">
      <c r="A92" s="11">
        <v>40396</v>
      </c>
      <c r="B92" t="s">
        <v>31</v>
      </c>
      <c r="C92" t="s">
        <v>31</v>
      </c>
      <c r="D92" t="s">
        <v>31</v>
      </c>
      <c r="E92" t="s">
        <v>31</v>
      </c>
      <c r="F92" t="s">
        <v>31</v>
      </c>
      <c r="G92" t="s">
        <v>31</v>
      </c>
      <c r="H92" t="s">
        <v>31</v>
      </c>
      <c r="I92" t="s">
        <v>31</v>
      </c>
      <c r="J92" t="s">
        <v>31</v>
      </c>
      <c r="K92" t="s">
        <v>31</v>
      </c>
      <c r="L92" t="s">
        <v>31</v>
      </c>
      <c r="M92" t="s">
        <v>31</v>
      </c>
      <c r="N92" t="s">
        <v>31</v>
      </c>
      <c r="O92" t="s">
        <v>31</v>
      </c>
      <c r="P92" t="s">
        <v>31</v>
      </c>
      <c r="Q92" t="s">
        <v>31</v>
      </c>
      <c r="R92" t="s">
        <v>31</v>
      </c>
      <c r="S92" t="s">
        <v>31</v>
      </c>
      <c r="T92">
        <f t="shared" si="4"/>
        <v>0</v>
      </c>
      <c r="U92">
        <v>0</v>
      </c>
      <c r="V92">
        <f t="shared" si="3"/>
        <v>0</v>
      </c>
    </row>
    <row r="93" spans="1:22">
      <c r="A93" s="11">
        <v>40397</v>
      </c>
      <c r="B93" t="s">
        <v>31</v>
      </c>
      <c r="C93" t="s">
        <v>31</v>
      </c>
      <c r="D93" t="s">
        <v>31</v>
      </c>
      <c r="E93" t="s">
        <v>31</v>
      </c>
      <c r="F93" t="s">
        <v>31</v>
      </c>
      <c r="G93" t="s">
        <v>31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>
        <f t="shared" si="4"/>
        <v>0</v>
      </c>
      <c r="U93">
        <v>0</v>
      </c>
      <c r="V93">
        <f t="shared" si="3"/>
        <v>0</v>
      </c>
    </row>
    <row r="94" spans="1:22">
      <c r="A94" s="11">
        <v>40398</v>
      </c>
      <c r="B94">
        <v>52.5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5</v>
      </c>
      <c r="J94">
        <v>0</v>
      </c>
      <c r="K94">
        <v>0</v>
      </c>
      <c r="L94">
        <v>0.5</v>
      </c>
      <c r="M94">
        <v>0</v>
      </c>
      <c r="N94">
        <v>0</v>
      </c>
      <c r="O94">
        <v>2</v>
      </c>
      <c r="P94">
        <v>0</v>
      </c>
      <c r="Q94">
        <v>0</v>
      </c>
      <c r="R94">
        <v>0</v>
      </c>
      <c r="S94">
        <v>0</v>
      </c>
      <c r="T94">
        <f t="shared" si="4"/>
        <v>61</v>
      </c>
      <c r="U94">
        <v>20.5</v>
      </c>
      <c r="V94">
        <f t="shared" si="3"/>
        <v>81.5</v>
      </c>
    </row>
    <row r="95" spans="1:22">
      <c r="A95" s="11">
        <v>40399</v>
      </c>
      <c r="B95">
        <v>52.5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5</v>
      </c>
      <c r="J95">
        <v>0</v>
      </c>
      <c r="K95">
        <v>0</v>
      </c>
      <c r="L95">
        <v>0.5</v>
      </c>
      <c r="M95">
        <v>0</v>
      </c>
      <c r="N95">
        <v>0</v>
      </c>
      <c r="O95">
        <v>2</v>
      </c>
      <c r="P95">
        <v>0</v>
      </c>
      <c r="Q95">
        <v>0</v>
      </c>
      <c r="R95">
        <v>0</v>
      </c>
      <c r="S95">
        <v>0</v>
      </c>
      <c r="T95">
        <f t="shared" si="4"/>
        <v>61</v>
      </c>
      <c r="U95">
        <v>20.5</v>
      </c>
      <c r="V95">
        <f t="shared" si="3"/>
        <v>81.5</v>
      </c>
    </row>
    <row r="96" spans="1:22">
      <c r="A96" s="11">
        <v>40400</v>
      </c>
      <c r="B96">
        <v>71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0</v>
      </c>
      <c r="I96" s="4">
        <v>16</v>
      </c>
      <c r="J96" s="4">
        <v>0</v>
      </c>
      <c r="K96" s="4">
        <v>0</v>
      </c>
      <c r="L96" s="4">
        <v>0</v>
      </c>
      <c r="M96" s="4">
        <v>2.5</v>
      </c>
      <c r="N96" s="4">
        <v>0</v>
      </c>
      <c r="O96" s="4">
        <v>1</v>
      </c>
      <c r="P96" s="4">
        <v>0</v>
      </c>
      <c r="Q96" s="4">
        <v>0</v>
      </c>
      <c r="R96" s="4">
        <v>0</v>
      </c>
      <c r="S96" s="4">
        <v>0</v>
      </c>
      <c r="T96">
        <f t="shared" si="4"/>
        <v>90.5</v>
      </c>
      <c r="U96">
        <v>34</v>
      </c>
      <c r="V96">
        <f t="shared" si="3"/>
        <v>124.5</v>
      </c>
    </row>
    <row r="97" spans="1:22">
      <c r="A97" s="11">
        <v>40401</v>
      </c>
      <c r="B97">
        <v>71</v>
      </c>
      <c r="C97">
        <v>0</v>
      </c>
      <c r="D97">
        <v>0</v>
      </c>
      <c r="E97">
        <v>0</v>
      </c>
      <c r="F97">
        <v>0</v>
      </c>
      <c r="G97">
        <v>0</v>
      </c>
      <c r="H97" s="1">
        <v>0</v>
      </c>
      <c r="I97" s="4">
        <v>16</v>
      </c>
      <c r="J97" s="4">
        <v>0</v>
      </c>
      <c r="K97" s="4">
        <v>0</v>
      </c>
      <c r="L97" s="4">
        <v>0</v>
      </c>
      <c r="M97" s="4">
        <v>2.5</v>
      </c>
      <c r="N97" s="4">
        <v>0</v>
      </c>
      <c r="O97" s="4">
        <v>1</v>
      </c>
      <c r="P97" s="4">
        <v>0</v>
      </c>
      <c r="Q97" s="4">
        <v>0</v>
      </c>
      <c r="R97" s="4">
        <v>0</v>
      </c>
      <c r="S97" s="4">
        <v>0</v>
      </c>
      <c r="T97">
        <f t="shared" si="4"/>
        <v>90.5</v>
      </c>
      <c r="U97">
        <v>34</v>
      </c>
      <c r="V97">
        <f t="shared" si="3"/>
        <v>124.5</v>
      </c>
    </row>
    <row r="98" spans="1:22">
      <c r="A98" s="11">
        <v>40402</v>
      </c>
      <c r="B98">
        <v>15.33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0.33</v>
      </c>
      <c r="P98" s="4">
        <v>0</v>
      </c>
      <c r="Q98" s="4">
        <v>0</v>
      </c>
      <c r="R98" s="4">
        <v>0</v>
      </c>
      <c r="S98" s="4">
        <v>0</v>
      </c>
      <c r="T98">
        <f t="shared" si="4"/>
        <v>18.659999999999997</v>
      </c>
      <c r="U98">
        <v>1.33</v>
      </c>
      <c r="V98">
        <f t="shared" si="3"/>
        <v>19.989999999999995</v>
      </c>
    </row>
    <row r="99" spans="1:22">
      <c r="A99" s="11">
        <v>40403</v>
      </c>
      <c r="B99">
        <v>15.33</v>
      </c>
      <c r="C99">
        <v>0</v>
      </c>
      <c r="D99">
        <v>0</v>
      </c>
      <c r="E99">
        <v>0</v>
      </c>
      <c r="F99">
        <v>0</v>
      </c>
      <c r="G99">
        <v>0</v>
      </c>
      <c r="H99" s="4">
        <v>0</v>
      </c>
      <c r="I99" s="4">
        <v>3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0.33</v>
      </c>
      <c r="P99" s="4">
        <v>0</v>
      </c>
      <c r="Q99" s="4">
        <v>0</v>
      </c>
      <c r="R99" s="4">
        <v>0</v>
      </c>
      <c r="S99" s="4">
        <v>0</v>
      </c>
      <c r="T99">
        <f t="shared" si="4"/>
        <v>18.659999999999997</v>
      </c>
      <c r="U99">
        <v>1.33</v>
      </c>
      <c r="V99">
        <f t="shared" si="3"/>
        <v>19.989999999999995</v>
      </c>
    </row>
    <row r="100" spans="1:22">
      <c r="A100" s="11">
        <v>40404</v>
      </c>
      <c r="B100">
        <v>15.33</v>
      </c>
      <c r="C100">
        <v>0</v>
      </c>
      <c r="D100">
        <v>0</v>
      </c>
      <c r="E100">
        <v>0</v>
      </c>
      <c r="F100">
        <v>0</v>
      </c>
      <c r="G100">
        <v>0</v>
      </c>
      <c r="H100" s="4">
        <v>0</v>
      </c>
      <c r="I100" s="4">
        <v>3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0.33</v>
      </c>
      <c r="P100" s="4">
        <v>0</v>
      </c>
      <c r="Q100" s="4">
        <v>0</v>
      </c>
      <c r="R100" s="4">
        <v>0</v>
      </c>
      <c r="S100" s="4">
        <v>0</v>
      </c>
      <c r="T100">
        <f t="shared" si="4"/>
        <v>18.659999999999997</v>
      </c>
      <c r="U100">
        <v>1.33</v>
      </c>
      <c r="V100">
        <f t="shared" si="3"/>
        <v>19.989999999999995</v>
      </c>
    </row>
    <row r="101" spans="1:22">
      <c r="A101" s="11">
        <v>40405</v>
      </c>
      <c r="B101" t="s">
        <v>31</v>
      </c>
      <c r="C101" t="s">
        <v>31</v>
      </c>
      <c r="D101" t="s">
        <v>31</v>
      </c>
      <c r="E101" t="s">
        <v>31</v>
      </c>
      <c r="F101" t="s">
        <v>31</v>
      </c>
      <c r="G101" t="s">
        <v>31</v>
      </c>
      <c r="H101" t="s">
        <v>31</v>
      </c>
      <c r="I101" t="s">
        <v>31</v>
      </c>
      <c r="J101" t="s">
        <v>31</v>
      </c>
      <c r="K101" t="s">
        <v>31</v>
      </c>
      <c r="L101" t="s">
        <v>31</v>
      </c>
      <c r="M101" t="s">
        <v>31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T101">
        <f t="shared" si="4"/>
        <v>0</v>
      </c>
      <c r="U101">
        <v>0</v>
      </c>
      <c r="V101">
        <f t="shared" si="3"/>
        <v>0</v>
      </c>
    </row>
    <row r="102" spans="1:22">
      <c r="A102" s="11">
        <v>40406</v>
      </c>
      <c r="B102" t="s">
        <v>31</v>
      </c>
      <c r="C102" t="s">
        <v>31</v>
      </c>
      <c r="D102" t="s">
        <v>31</v>
      </c>
      <c r="E102" t="s">
        <v>31</v>
      </c>
      <c r="F102" t="s">
        <v>31</v>
      </c>
      <c r="G102" t="s">
        <v>31</v>
      </c>
      <c r="H102" t="s">
        <v>31</v>
      </c>
      <c r="I102" t="s">
        <v>31</v>
      </c>
      <c r="J102" t="s">
        <v>31</v>
      </c>
      <c r="K102" t="s">
        <v>31</v>
      </c>
      <c r="L102" t="s">
        <v>31</v>
      </c>
      <c r="M102" t="s">
        <v>31</v>
      </c>
      <c r="N102" t="s">
        <v>31</v>
      </c>
      <c r="O102" t="s">
        <v>31</v>
      </c>
      <c r="P102" t="s">
        <v>31</v>
      </c>
      <c r="Q102" t="s">
        <v>31</v>
      </c>
      <c r="R102" t="s">
        <v>31</v>
      </c>
      <c r="S102" t="s">
        <v>31</v>
      </c>
      <c r="T102">
        <f t="shared" si="4"/>
        <v>0</v>
      </c>
      <c r="U102">
        <v>0</v>
      </c>
      <c r="V102">
        <f t="shared" si="3"/>
        <v>0</v>
      </c>
    </row>
    <row r="103" spans="1:22">
      <c r="A103" s="11">
        <v>40407</v>
      </c>
      <c r="B103" t="s">
        <v>31</v>
      </c>
      <c r="C103" t="s">
        <v>31</v>
      </c>
      <c r="D103" t="s">
        <v>31</v>
      </c>
      <c r="E103" t="s">
        <v>31</v>
      </c>
      <c r="F103" t="s">
        <v>31</v>
      </c>
      <c r="G103" t="s">
        <v>31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S103" t="s">
        <v>31</v>
      </c>
      <c r="T103">
        <f t="shared" si="4"/>
        <v>0</v>
      </c>
      <c r="U103">
        <v>0</v>
      </c>
      <c r="V103">
        <f t="shared" si="3"/>
        <v>0</v>
      </c>
    </row>
    <row r="104" spans="1:22">
      <c r="A104" s="11">
        <v>40408</v>
      </c>
      <c r="B104" t="s">
        <v>31</v>
      </c>
      <c r="C104" t="s">
        <v>31</v>
      </c>
      <c r="D104" t="s">
        <v>31</v>
      </c>
      <c r="E104" t="s">
        <v>31</v>
      </c>
      <c r="F104" t="s">
        <v>31</v>
      </c>
      <c r="G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>
        <f t="shared" si="4"/>
        <v>0</v>
      </c>
      <c r="U104">
        <v>0</v>
      </c>
      <c r="V104">
        <f t="shared" si="3"/>
        <v>0</v>
      </c>
    </row>
    <row r="105" spans="1:22">
      <c r="A105" s="11">
        <v>40409</v>
      </c>
      <c r="B105" t="s">
        <v>31</v>
      </c>
      <c r="C105" t="s">
        <v>31</v>
      </c>
      <c r="D105" t="s">
        <v>31</v>
      </c>
      <c r="E105" t="s">
        <v>31</v>
      </c>
      <c r="F105" t="s">
        <v>31</v>
      </c>
      <c r="G105" t="s">
        <v>31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>
        <f t="shared" si="4"/>
        <v>0</v>
      </c>
      <c r="U105">
        <v>0</v>
      </c>
      <c r="V105">
        <f t="shared" si="3"/>
        <v>0</v>
      </c>
    </row>
    <row r="106" spans="1:22">
      <c r="A106" s="11">
        <v>40410</v>
      </c>
      <c r="B106" t="s">
        <v>31</v>
      </c>
      <c r="C106" t="s">
        <v>31</v>
      </c>
      <c r="D106" t="s">
        <v>31</v>
      </c>
      <c r="E106" t="s">
        <v>31</v>
      </c>
      <c r="F106" t="s">
        <v>31</v>
      </c>
      <c r="G106" t="s">
        <v>31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31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>
        <f t="shared" si="4"/>
        <v>0</v>
      </c>
      <c r="U106">
        <v>0</v>
      </c>
      <c r="V106">
        <f t="shared" si="3"/>
        <v>0</v>
      </c>
    </row>
    <row r="107" spans="1:22">
      <c r="A107" s="11">
        <v>40411</v>
      </c>
      <c r="B107" t="s">
        <v>31</v>
      </c>
      <c r="C107" t="s">
        <v>31</v>
      </c>
      <c r="D107" t="s">
        <v>31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>
        <f t="shared" si="4"/>
        <v>0</v>
      </c>
      <c r="U107">
        <v>0</v>
      </c>
      <c r="V107">
        <f t="shared" si="3"/>
        <v>0</v>
      </c>
    </row>
    <row r="108" spans="1:22">
      <c r="A108" s="11">
        <v>40412</v>
      </c>
      <c r="B108" t="s">
        <v>31</v>
      </c>
      <c r="C108" t="s">
        <v>31</v>
      </c>
      <c r="D108" t="s">
        <v>31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>
        <f t="shared" si="4"/>
        <v>0</v>
      </c>
      <c r="U108">
        <v>0</v>
      </c>
      <c r="V108">
        <f t="shared" si="3"/>
        <v>0</v>
      </c>
    </row>
    <row r="109" spans="1:22">
      <c r="A109" s="11">
        <v>40413</v>
      </c>
      <c r="B109" t="s">
        <v>31</v>
      </c>
      <c r="C109" t="s">
        <v>31</v>
      </c>
      <c r="D109" t="s">
        <v>31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>
        <f t="shared" si="4"/>
        <v>0</v>
      </c>
      <c r="U109">
        <v>0</v>
      </c>
      <c r="V109">
        <f t="shared" si="3"/>
        <v>0</v>
      </c>
    </row>
    <row r="110" spans="1:22">
      <c r="A110" s="11">
        <v>40414</v>
      </c>
      <c r="B110" t="s">
        <v>31</v>
      </c>
      <c r="C110" t="s">
        <v>31</v>
      </c>
      <c r="D110" t="s">
        <v>31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31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S110" t="s">
        <v>31</v>
      </c>
      <c r="T110">
        <f t="shared" si="4"/>
        <v>0</v>
      </c>
      <c r="U110">
        <v>0</v>
      </c>
      <c r="V110">
        <f t="shared" si="3"/>
        <v>0</v>
      </c>
    </row>
    <row r="111" spans="1:22">
      <c r="A111" s="11">
        <v>40415</v>
      </c>
      <c r="B111" t="s">
        <v>31</v>
      </c>
      <c r="C111" t="s">
        <v>31</v>
      </c>
      <c r="D111" t="s">
        <v>31</v>
      </c>
      <c r="E111" t="s">
        <v>31</v>
      </c>
      <c r="F111" t="s">
        <v>31</v>
      </c>
      <c r="G111" t="s">
        <v>31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T111">
        <f t="shared" si="4"/>
        <v>0</v>
      </c>
      <c r="U111">
        <v>0</v>
      </c>
      <c r="V111">
        <f t="shared" si="3"/>
        <v>0</v>
      </c>
    </row>
    <row r="112" spans="1:22">
      <c r="A112" s="11">
        <v>40416</v>
      </c>
      <c r="B112" t="s">
        <v>31</v>
      </c>
      <c r="C112" t="s">
        <v>31</v>
      </c>
      <c r="D112" t="s">
        <v>31</v>
      </c>
      <c r="E112" t="s">
        <v>31</v>
      </c>
      <c r="F112" t="s">
        <v>31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S112" t="s">
        <v>31</v>
      </c>
      <c r="T112">
        <f t="shared" si="4"/>
        <v>0</v>
      </c>
      <c r="U112">
        <v>0</v>
      </c>
      <c r="V112">
        <f t="shared" si="3"/>
        <v>0</v>
      </c>
    </row>
    <row r="113" spans="1:22">
      <c r="A113" s="11">
        <v>40417</v>
      </c>
      <c r="B113" t="s">
        <v>31</v>
      </c>
      <c r="C113" t="s">
        <v>31</v>
      </c>
      <c r="D113" t="s">
        <v>31</v>
      </c>
      <c r="E113" t="s">
        <v>31</v>
      </c>
      <c r="F113" t="s">
        <v>31</v>
      </c>
      <c r="G113" t="s">
        <v>31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T113">
        <f t="shared" si="4"/>
        <v>0</v>
      </c>
      <c r="U113">
        <v>0</v>
      </c>
      <c r="V113">
        <f t="shared" si="3"/>
        <v>0</v>
      </c>
    </row>
    <row r="114" spans="1:22">
      <c r="A114" s="11">
        <v>40418</v>
      </c>
      <c r="B114" t="s">
        <v>31</v>
      </c>
      <c r="C114" t="s">
        <v>31</v>
      </c>
      <c r="D114" t="s">
        <v>31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>
        <f t="shared" si="4"/>
        <v>0</v>
      </c>
      <c r="U114">
        <v>0</v>
      </c>
      <c r="V114">
        <f t="shared" si="3"/>
        <v>0</v>
      </c>
    </row>
    <row r="115" spans="1:22">
      <c r="A115" s="11">
        <v>40419</v>
      </c>
      <c r="B115" t="s">
        <v>31</v>
      </c>
      <c r="C115" t="s">
        <v>31</v>
      </c>
      <c r="D115" t="s">
        <v>31</v>
      </c>
      <c r="E115" t="s">
        <v>31</v>
      </c>
      <c r="F115" t="s">
        <v>31</v>
      </c>
      <c r="G115" t="s">
        <v>31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>
        <f t="shared" si="4"/>
        <v>0</v>
      </c>
      <c r="U115">
        <v>0</v>
      </c>
      <c r="V115">
        <f t="shared" si="3"/>
        <v>0</v>
      </c>
    </row>
    <row r="116" spans="1:22">
      <c r="A116" s="11">
        <v>40420</v>
      </c>
      <c r="B116" t="s">
        <v>31</v>
      </c>
      <c r="C116" t="s">
        <v>31</v>
      </c>
      <c r="D116" t="s">
        <v>31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31</v>
      </c>
      <c r="K116" t="s">
        <v>31</v>
      </c>
      <c r="L116" t="s">
        <v>31</v>
      </c>
      <c r="M116" t="s">
        <v>31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>
        <f t="shared" si="4"/>
        <v>0</v>
      </c>
      <c r="U116">
        <v>0</v>
      </c>
      <c r="V116">
        <f t="shared" si="3"/>
        <v>0</v>
      </c>
    </row>
    <row r="117" spans="1:22">
      <c r="A117" s="11">
        <v>40421</v>
      </c>
      <c r="B117" t="s">
        <v>31</v>
      </c>
      <c r="C117" t="s">
        <v>31</v>
      </c>
      <c r="D117" t="s">
        <v>31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>
        <f t="shared" si="4"/>
        <v>0</v>
      </c>
      <c r="U117">
        <v>0</v>
      </c>
      <c r="V117">
        <f t="shared" si="3"/>
        <v>0</v>
      </c>
    </row>
    <row r="118" spans="1:22">
      <c r="A118" s="11">
        <v>40422</v>
      </c>
      <c r="B118" t="s">
        <v>31</v>
      </c>
      <c r="C118" t="s">
        <v>31</v>
      </c>
      <c r="D118" t="s">
        <v>31</v>
      </c>
      <c r="E118" t="s">
        <v>31</v>
      </c>
      <c r="F118" t="s">
        <v>31</v>
      </c>
      <c r="G118" t="s">
        <v>31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31</v>
      </c>
      <c r="T118">
        <f t="shared" si="4"/>
        <v>0</v>
      </c>
      <c r="U118">
        <v>0</v>
      </c>
      <c r="V118">
        <f t="shared" si="3"/>
        <v>0</v>
      </c>
    </row>
    <row r="119" spans="1:22">
      <c r="A119" s="11">
        <v>40423</v>
      </c>
      <c r="B119" t="s">
        <v>31</v>
      </c>
      <c r="C119" t="s">
        <v>31</v>
      </c>
      <c r="D119" t="s">
        <v>31</v>
      </c>
      <c r="E119" t="s">
        <v>31</v>
      </c>
      <c r="F119" t="s">
        <v>31</v>
      </c>
      <c r="G119" t="s">
        <v>31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>
        <f t="shared" si="4"/>
        <v>0</v>
      </c>
      <c r="U119">
        <v>0</v>
      </c>
      <c r="V119">
        <f t="shared" si="3"/>
        <v>0</v>
      </c>
    </row>
    <row r="120" spans="1:22">
      <c r="A120" s="11">
        <v>40424</v>
      </c>
      <c r="B120" t="s">
        <v>31</v>
      </c>
      <c r="C120" t="s">
        <v>31</v>
      </c>
      <c r="D120" t="s">
        <v>31</v>
      </c>
      <c r="E120" t="s">
        <v>31</v>
      </c>
      <c r="F120" t="s">
        <v>31</v>
      </c>
      <c r="G120" t="s">
        <v>31</v>
      </c>
      <c r="H120" t="s">
        <v>31</v>
      </c>
      <c r="I120" t="s">
        <v>31</v>
      </c>
      <c r="J120" t="s">
        <v>31</v>
      </c>
      <c r="K120" t="s">
        <v>31</v>
      </c>
      <c r="L120" t="s">
        <v>31</v>
      </c>
      <c r="M120" t="s">
        <v>31</v>
      </c>
      <c r="N120" t="s">
        <v>31</v>
      </c>
      <c r="O120" t="s">
        <v>31</v>
      </c>
      <c r="P120" t="s">
        <v>31</v>
      </c>
      <c r="Q120" t="s">
        <v>31</v>
      </c>
      <c r="R120" t="s">
        <v>31</v>
      </c>
      <c r="S120" t="s">
        <v>31</v>
      </c>
      <c r="T120">
        <f t="shared" si="4"/>
        <v>0</v>
      </c>
      <c r="U120">
        <v>0</v>
      </c>
      <c r="V120">
        <f t="shared" si="3"/>
        <v>0</v>
      </c>
    </row>
    <row r="121" spans="1:22">
      <c r="A121" s="11">
        <v>40425</v>
      </c>
      <c r="B121" t="s">
        <v>31</v>
      </c>
      <c r="C121" t="s">
        <v>31</v>
      </c>
      <c r="D121" t="s">
        <v>31</v>
      </c>
      <c r="E121" t="s">
        <v>31</v>
      </c>
      <c r="F121" t="s">
        <v>31</v>
      </c>
      <c r="G121" t="s">
        <v>31</v>
      </c>
      <c r="H121" t="s">
        <v>31</v>
      </c>
      <c r="I121" t="s">
        <v>31</v>
      </c>
      <c r="J121" t="s">
        <v>31</v>
      </c>
      <c r="K121" t="s">
        <v>31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>
        <f t="shared" si="4"/>
        <v>0</v>
      </c>
      <c r="U121">
        <v>0</v>
      </c>
      <c r="V121">
        <f t="shared" si="3"/>
        <v>0</v>
      </c>
    </row>
    <row r="122" spans="1:22">
      <c r="A122" s="11">
        <v>40426</v>
      </c>
      <c r="B122" t="s">
        <v>31</v>
      </c>
      <c r="C122" t="s">
        <v>31</v>
      </c>
      <c r="D122" t="s">
        <v>31</v>
      </c>
      <c r="E122" t="s">
        <v>31</v>
      </c>
      <c r="F122" t="s">
        <v>31</v>
      </c>
      <c r="G122" t="s">
        <v>31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31</v>
      </c>
      <c r="T122">
        <f t="shared" si="4"/>
        <v>0</v>
      </c>
      <c r="U122">
        <v>0</v>
      </c>
      <c r="V122">
        <f t="shared" si="3"/>
        <v>0</v>
      </c>
    </row>
    <row r="123" spans="1:22">
      <c r="A123" s="11">
        <v>40427</v>
      </c>
      <c r="B123" t="s">
        <v>31</v>
      </c>
      <c r="C123" t="s">
        <v>31</v>
      </c>
      <c r="D123" t="s">
        <v>31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T123">
        <f t="shared" si="4"/>
        <v>0</v>
      </c>
      <c r="U123">
        <v>0</v>
      </c>
      <c r="V123">
        <f t="shared" si="3"/>
        <v>0</v>
      </c>
    </row>
    <row r="124" spans="1:22">
      <c r="A124" s="11">
        <v>40428</v>
      </c>
      <c r="B124" t="s">
        <v>31</v>
      </c>
      <c r="C124" t="s">
        <v>31</v>
      </c>
      <c r="D124" t="s">
        <v>31</v>
      </c>
      <c r="E124" t="s">
        <v>31</v>
      </c>
      <c r="F124" t="s">
        <v>31</v>
      </c>
      <c r="G124" t="s">
        <v>31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T124">
        <f t="shared" si="4"/>
        <v>0</v>
      </c>
      <c r="U124">
        <v>0</v>
      </c>
      <c r="V124">
        <f t="shared" si="3"/>
        <v>0</v>
      </c>
    </row>
    <row r="125" spans="1:22">
      <c r="A125" s="11">
        <v>40429</v>
      </c>
      <c r="B125" t="s">
        <v>31</v>
      </c>
      <c r="C125" t="s">
        <v>31</v>
      </c>
      <c r="D125" t="s">
        <v>31</v>
      </c>
      <c r="E125" t="s">
        <v>31</v>
      </c>
      <c r="F125" t="s">
        <v>31</v>
      </c>
      <c r="G125" t="s">
        <v>31</v>
      </c>
      <c r="H125" t="s">
        <v>31</v>
      </c>
      <c r="I125" t="s">
        <v>31</v>
      </c>
      <c r="J125" t="s">
        <v>31</v>
      </c>
      <c r="K125" t="s">
        <v>31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S125" t="s">
        <v>31</v>
      </c>
      <c r="T125">
        <f t="shared" si="4"/>
        <v>0</v>
      </c>
      <c r="U125">
        <v>0</v>
      </c>
      <c r="V125">
        <f t="shared" si="3"/>
        <v>0</v>
      </c>
    </row>
    <row r="126" spans="1:22">
      <c r="A126" s="11">
        <v>40430</v>
      </c>
      <c r="B126" t="s">
        <v>31</v>
      </c>
      <c r="C126" t="s">
        <v>31</v>
      </c>
      <c r="D126" t="s">
        <v>31</v>
      </c>
      <c r="E126" t="s">
        <v>31</v>
      </c>
      <c r="F126" t="s">
        <v>31</v>
      </c>
      <c r="G126" t="s">
        <v>31</v>
      </c>
      <c r="H126" t="s">
        <v>31</v>
      </c>
      <c r="I126" t="s">
        <v>31</v>
      </c>
      <c r="J126" t="s">
        <v>31</v>
      </c>
      <c r="K126" t="s">
        <v>31</v>
      </c>
      <c r="L126" t="s">
        <v>31</v>
      </c>
      <c r="M126" t="s">
        <v>31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S126" t="s">
        <v>31</v>
      </c>
      <c r="T126">
        <f t="shared" si="4"/>
        <v>0</v>
      </c>
      <c r="U126">
        <v>0</v>
      </c>
      <c r="V126">
        <f t="shared" si="3"/>
        <v>0</v>
      </c>
    </row>
    <row r="127" spans="1:22">
      <c r="A127" s="11">
        <v>40431</v>
      </c>
      <c r="B127" t="s">
        <v>31</v>
      </c>
      <c r="C127" t="s">
        <v>31</v>
      </c>
      <c r="D127" t="s">
        <v>31</v>
      </c>
      <c r="E127" t="s">
        <v>31</v>
      </c>
      <c r="F127" t="s">
        <v>31</v>
      </c>
      <c r="G127" t="s">
        <v>31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>
        <f t="shared" si="4"/>
        <v>0</v>
      </c>
      <c r="U127">
        <v>0</v>
      </c>
      <c r="V127">
        <f t="shared" si="3"/>
        <v>0</v>
      </c>
    </row>
    <row r="128" spans="1:22">
      <c r="A128" s="11">
        <v>40432</v>
      </c>
      <c r="B128" t="s">
        <v>31</v>
      </c>
      <c r="C128" t="s">
        <v>31</v>
      </c>
      <c r="D128" t="s">
        <v>31</v>
      </c>
      <c r="E128" t="s">
        <v>31</v>
      </c>
      <c r="F128" t="s">
        <v>31</v>
      </c>
      <c r="G128" t="s">
        <v>31</v>
      </c>
      <c r="H128" t="s">
        <v>31</v>
      </c>
      <c r="I128" t="s">
        <v>31</v>
      </c>
      <c r="J128" t="s">
        <v>31</v>
      </c>
      <c r="K128" t="s">
        <v>31</v>
      </c>
      <c r="L128" t="s">
        <v>31</v>
      </c>
      <c r="M128" t="s">
        <v>31</v>
      </c>
      <c r="N128" t="s">
        <v>31</v>
      </c>
      <c r="O128" t="s">
        <v>31</v>
      </c>
      <c r="P128" t="s">
        <v>31</v>
      </c>
      <c r="Q128" t="s">
        <v>31</v>
      </c>
      <c r="R128" t="s">
        <v>31</v>
      </c>
      <c r="S128" t="s">
        <v>31</v>
      </c>
      <c r="T128">
        <f t="shared" si="4"/>
        <v>0</v>
      </c>
      <c r="U128">
        <v>0</v>
      </c>
      <c r="V128">
        <f t="shared" si="3"/>
        <v>0</v>
      </c>
    </row>
    <row r="129" spans="1:22">
      <c r="A129" s="11">
        <v>40433</v>
      </c>
      <c r="B129" t="s">
        <v>31</v>
      </c>
      <c r="C129" t="s">
        <v>31</v>
      </c>
      <c r="D129" t="s">
        <v>31</v>
      </c>
      <c r="E129" t="s">
        <v>31</v>
      </c>
      <c r="F129" t="s">
        <v>31</v>
      </c>
      <c r="G129" t="s">
        <v>31</v>
      </c>
      <c r="H129" t="s">
        <v>31</v>
      </c>
      <c r="I129" t="s">
        <v>31</v>
      </c>
      <c r="J129" t="s">
        <v>31</v>
      </c>
      <c r="K129" t="s">
        <v>31</v>
      </c>
      <c r="L129" t="s">
        <v>31</v>
      </c>
      <c r="M129" t="s">
        <v>31</v>
      </c>
      <c r="N129" t="s">
        <v>31</v>
      </c>
      <c r="O129" t="s">
        <v>31</v>
      </c>
      <c r="P129" t="s">
        <v>31</v>
      </c>
      <c r="Q129" t="s">
        <v>31</v>
      </c>
      <c r="R129" t="s">
        <v>31</v>
      </c>
      <c r="S129" t="s">
        <v>31</v>
      </c>
      <c r="T129">
        <f t="shared" si="4"/>
        <v>0</v>
      </c>
      <c r="U129">
        <v>0</v>
      </c>
      <c r="V129">
        <f t="shared" si="3"/>
        <v>0</v>
      </c>
    </row>
    <row r="130" spans="1:22">
      <c r="A130" s="11">
        <v>40434</v>
      </c>
      <c r="B130" t="s">
        <v>31</v>
      </c>
      <c r="C130" t="s">
        <v>31</v>
      </c>
      <c r="D130" t="s">
        <v>31</v>
      </c>
      <c r="E130" t="s">
        <v>31</v>
      </c>
      <c r="F130" t="s">
        <v>31</v>
      </c>
      <c r="G130" t="s">
        <v>31</v>
      </c>
      <c r="H130" t="s">
        <v>31</v>
      </c>
      <c r="I130" t="s">
        <v>31</v>
      </c>
      <c r="J130" t="s">
        <v>31</v>
      </c>
      <c r="K130" t="s">
        <v>31</v>
      </c>
      <c r="L130" t="s">
        <v>31</v>
      </c>
      <c r="M130" t="s">
        <v>31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S130" t="s">
        <v>31</v>
      </c>
      <c r="T130">
        <f t="shared" si="4"/>
        <v>0</v>
      </c>
      <c r="U130">
        <v>0</v>
      </c>
      <c r="V130">
        <f t="shared" si="3"/>
        <v>0</v>
      </c>
    </row>
    <row r="131" spans="1:22">
      <c r="A131" s="11">
        <v>40435</v>
      </c>
      <c r="B131" t="s">
        <v>31</v>
      </c>
      <c r="C131" t="s">
        <v>31</v>
      </c>
      <c r="D131" t="s">
        <v>31</v>
      </c>
      <c r="E131" t="s">
        <v>31</v>
      </c>
      <c r="F131" t="s">
        <v>31</v>
      </c>
      <c r="G131" t="s">
        <v>31</v>
      </c>
      <c r="H131" t="s">
        <v>31</v>
      </c>
      <c r="I131" t="s">
        <v>31</v>
      </c>
      <c r="J131" t="s">
        <v>31</v>
      </c>
      <c r="K131" t="s">
        <v>31</v>
      </c>
      <c r="L131" t="s">
        <v>31</v>
      </c>
      <c r="M131" t="s">
        <v>31</v>
      </c>
      <c r="N131" t="s">
        <v>31</v>
      </c>
      <c r="O131" t="s">
        <v>31</v>
      </c>
      <c r="P131" t="s">
        <v>31</v>
      </c>
      <c r="Q131" t="s">
        <v>31</v>
      </c>
      <c r="R131" t="s">
        <v>31</v>
      </c>
      <c r="S131" t="s">
        <v>31</v>
      </c>
      <c r="T131">
        <f t="shared" si="4"/>
        <v>0</v>
      </c>
      <c r="U131">
        <v>0</v>
      </c>
      <c r="V131">
        <f t="shared" si="3"/>
        <v>0</v>
      </c>
    </row>
    <row r="132" spans="1:22">
      <c r="A132" s="11">
        <v>40436</v>
      </c>
      <c r="B132" t="s">
        <v>31</v>
      </c>
      <c r="C132" t="s">
        <v>31</v>
      </c>
      <c r="D132" t="s">
        <v>31</v>
      </c>
      <c r="E132" t="s">
        <v>31</v>
      </c>
      <c r="F132" t="s">
        <v>31</v>
      </c>
      <c r="G132" t="s">
        <v>31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 t="s">
        <v>31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>
        <f t="shared" si="4"/>
        <v>0</v>
      </c>
      <c r="U132">
        <v>0</v>
      </c>
      <c r="V132">
        <f t="shared" si="3"/>
        <v>0</v>
      </c>
    </row>
    <row r="133" spans="1:22">
      <c r="A133" s="11">
        <v>40437</v>
      </c>
      <c r="B133" t="s">
        <v>31</v>
      </c>
      <c r="C133" t="s">
        <v>31</v>
      </c>
      <c r="D133" t="s">
        <v>31</v>
      </c>
      <c r="E133" t="s">
        <v>31</v>
      </c>
      <c r="F133" t="s">
        <v>31</v>
      </c>
      <c r="G133" t="s">
        <v>31</v>
      </c>
      <c r="H133" t="s">
        <v>31</v>
      </c>
      <c r="I133" t="s">
        <v>31</v>
      </c>
      <c r="J133" t="s">
        <v>31</v>
      </c>
      <c r="K133" t="s">
        <v>31</v>
      </c>
      <c r="L133" t="s">
        <v>31</v>
      </c>
      <c r="M133" t="s">
        <v>31</v>
      </c>
      <c r="N133" t="s">
        <v>31</v>
      </c>
      <c r="O133" t="s">
        <v>31</v>
      </c>
      <c r="P133" t="s">
        <v>31</v>
      </c>
      <c r="Q133" t="s">
        <v>31</v>
      </c>
      <c r="R133" t="s">
        <v>31</v>
      </c>
      <c r="S133" t="s">
        <v>31</v>
      </c>
      <c r="T133">
        <f t="shared" si="4"/>
        <v>0</v>
      </c>
      <c r="U133">
        <v>0</v>
      </c>
      <c r="V133">
        <f t="shared" si="3"/>
        <v>0</v>
      </c>
    </row>
    <row r="134" spans="1:22">
      <c r="A134" s="11">
        <v>40438</v>
      </c>
      <c r="B134" t="s">
        <v>31</v>
      </c>
      <c r="C134" t="s">
        <v>31</v>
      </c>
      <c r="D134" t="s">
        <v>31</v>
      </c>
      <c r="E134" t="s">
        <v>31</v>
      </c>
      <c r="F134" t="s">
        <v>31</v>
      </c>
      <c r="G134" t="s">
        <v>31</v>
      </c>
      <c r="H134" t="s">
        <v>31</v>
      </c>
      <c r="I134" t="s">
        <v>31</v>
      </c>
      <c r="J134" t="s">
        <v>31</v>
      </c>
      <c r="K134" t="s">
        <v>31</v>
      </c>
      <c r="L134" t="s">
        <v>31</v>
      </c>
      <c r="M134" t="s">
        <v>31</v>
      </c>
      <c r="N134" t="s">
        <v>31</v>
      </c>
      <c r="O134" t="s">
        <v>31</v>
      </c>
      <c r="P134" t="s">
        <v>31</v>
      </c>
      <c r="Q134" t="s">
        <v>31</v>
      </c>
      <c r="R134" t="s">
        <v>31</v>
      </c>
      <c r="S134" t="s">
        <v>31</v>
      </c>
      <c r="T134">
        <f t="shared" si="4"/>
        <v>0</v>
      </c>
      <c r="U134">
        <v>0</v>
      </c>
      <c r="V134">
        <f t="shared" si="3"/>
        <v>0</v>
      </c>
    </row>
    <row r="135" spans="1:22">
      <c r="A135" s="11">
        <v>40439</v>
      </c>
      <c r="B135" t="s">
        <v>31</v>
      </c>
      <c r="C135" t="s">
        <v>31</v>
      </c>
      <c r="D135" t="s">
        <v>31</v>
      </c>
      <c r="E135" t="s">
        <v>31</v>
      </c>
      <c r="F135" t="s">
        <v>31</v>
      </c>
      <c r="G135" t="s">
        <v>31</v>
      </c>
      <c r="H135" t="s">
        <v>31</v>
      </c>
      <c r="I135" t="s">
        <v>31</v>
      </c>
      <c r="J135" t="s">
        <v>31</v>
      </c>
      <c r="K135" t="s">
        <v>31</v>
      </c>
      <c r="L135" t="s">
        <v>31</v>
      </c>
      <c r="M135" t="s">
        <v>31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31</v>
      </c>
      <c r="T135">
        <f t="shared" si="4"/>
        <v>0</v>
      </c>
      <c r="U135">
        <v>0</v>
      </c>
      <c r="V135">
        <f t="shared" si="3"/>
        <v>0</v>
      </c>
    </row>
    <row r="136" spans="1:22">
      <c r="A136" s="11">
        <v>40440</v>
      </c>
      <c r="B136" t="s">
        <v>31</v>
      </c>
      <c r="C136" t="s">
        <v>31</v>
      </c>
      <c r="D136" t="s">
        <v>31</v>
      </c>
      <c r="E136" t="s">
        <v>31</v>
      </c>
      <c r="F136" t="s">
        <v>31</v>
      </c>
      <c r="G136" t="s">
        <v>31</v>
      </c>
      <c r="H136" t="s">
        <v>31</v>
      </c>
      <c r="I136" t="s">
        <v>31</v>
      </c>
      <c r="J136" t="s">
        <v>31</v>
      </c>
      <c r="K136" t="s">
        <v>31</v>
      </c>
      <c r="L136" t="s">
        <v>31</v>
      </c>
      <c r="M136" t="s">
        <v>31</v>
      </c>
      <c r="N136" t="s">
        <v>31</v>
      </c>
      <c r="O136" t="s">
        <v>31</v>
      </c>
      <c r="P136" t="s">
        <v>31</v>
      </c>
      <c r="Q136" t="s">
        <v>31</v>
      </c>
      <c r="R136" t="s">
        <v>31</v>
      </c>
      <c r="S136" t="s">
        <v>31</v>
      </c>
      <c r="T136">
        <f t="shared" si="4"/>
        <v>0</v>
      </c>
      <c r="U136">
        <v>0</v>
      </c>
      <c r="V136">
        <f t="shared" si="3"/>
        <v>0</v>
      </c>
    </row>
    <row r="137" spans="1:22">
      <c r="A137" s="11">
        <v>40441</v>
      </c>
      <c r="B137" t="s">
        <v>31</v>
      </c>
      <c r="C137" t="s">
        <v>31</v>
      </c>
      <c r="D137" t="s">
        <v>31</v>
      </c>
      <c r="E137" t="s">
        <v>31</v>
      </c>
      <c r="F137" t="s">
        <v>31</v>
      </c>
      <c r="G137" t="s">
        <v>31</v>
      </c>
      <c r="H137" t="s">
        <v>31</v>
      </c>
      <c r="I137" t="s">
        <v>31</v>
      </c>
      <c r="J137" t="s">
        <v>31</v>
      </c>
      <c r="K137" t="s">
        <v>31</v>
      </c>
      <c r="L137" t="s">
        <v>31</v>
      </c>
      <c r="M137" t="s">
        <v>31</v>
      </c>
      <c r="N137" t="s">
        <v>31</v>
      </c>
      <c r="O137" t="s">
        <v>31</v>
      </c>
      <c r="P137" t="s">
        <v>31</v>
      </c>
      <c r="Q137" t="s">
        <v>31</v>
      </c>
      <c r="R137" t="s">
        <v>31</v>
      </c>
      <c r="S137" t="s">
        <v>31</v>
      </c>
      <c r="T137">
        <f t="shared" si="4"/>
        <v>0</v>
      </c>
      <c r="U137">
        <v>0</v>
      </c>
      <c r="V137">
        <f t="shared" si="3"/>
        <v>0</v>
      </c>
    </row>
    <row r="138" spans="1:22">
      <c r="A138" s="11">
        <v>40442</v>
      </c>
      <c r="B138" t="s">
        <v>31</v>
      </c>
      <c r="C138" t="s">
        <v>31</v>
      </c>
      <c r="D138" t="s">
        <v>31</v>
      </c>
      <c r="E138" t="s">
        <v>31</v>
      </c>
      <c r="F138" t="s">
        <v>31</v>
      </c>
      <c r="G138" t="s">
        <v>31</v>
      </c>
      <c r="H138" t="s">
        <v>31</v>
      </c>
      <c r="I138" t="s">
        <v>31</v>
      </c>
      <c r="J138" t="s">
        <v>31</v>
      </c>
      <c r="K138" t="s">
        <v>31</v>
      </c>
      <c r="L138" t="s">
        <v>31</v>
      </c>
      <c r="M138" t="s">
        <v>31</v>
      </c>
      <c r="N138" t="s">
        <v>31</v>
      </c>
      <c r="O138" t="s">
        <v>31</v>
      </c>
      <c r="P138" t="s">
        <v>31</v>
      </c>
      <c r="Q138" t="s">
        <v>31</v>
      </c>
      <c r="R138" t="s">
        <v>31</v>
      </c>
      <c r="S138" t="s">
        <v>31</v>
      </c>
      <c r="T138">
        <f t="shared" si="4"/>
        <v>0</v>
      </c>
      <c r="U138">
        <v>0</v>
      </c>
      <c r="V138">
        <f t="shared" ref="V138" si="5">T138+U138</f>
        <v>0</v>
      </c>
    </row>
    <row r="139" spans="1:22">
      <c r="B139" s="71" t="s">
        <v>43</v>
      </c>
      <c r="C139" s="71"/>
      <c r="D139" s="71"/>
      <c r="E139" s="71"/>
      <c r="F139" s="71"/>
      <c r="G139" s="71"/>
      <c r="H139" s="71"/>
      <c r="I139" s="71" t="s">
        <v>44</v>
      </c>
      <c r="J139" s="71"/>
      <c r="K139" s="71"/>
      <c r="L139" s="71"/>
      <c r="M139" s="71"/>
      <c r="N139" s="71"/>
      <c r="O139" s="71" t="s">
        <v>45</v>
      </c>
      <c r="P139" s="71"/>
      <c r="Q139" s="71"/>
      <c r="R139" s="71" t="s">
        <v>46</v>
      </c>
      <c r="S139" s="71"/>
      <c r="T139" s="69" t="s">
        <v>47</v>
      </c>
      <c r="U139" t="s">
        <v>48</v>
      </c>
    </row>
    <row r="140" spans="1:22">
      <c r="B140" t="s">
        <v>50</v>
      </c>
      <c r="C140" t="s">
        <v>51</v>
      </c>
      <c r="D140" t="s">
        <v>52</v>
      </c>
      <c r="E140" t="s">
        <v>53</v>
      </c>
      <c r="F140" t="s">
        <v>54</v>
      </c>
      <c r="G140" t="s">
        <v>55</v>
      </c>
      <c r="H140" s="1" t="s">
        <v>56</v>
      </c>
      <c r="I140" t="s">
        <v>57</v>
      </c>
      <c r="J140" t="s">
        <v>58</v>
      </c>
      <c r="K140" t="s">
        <v>59</v>
      </c>
      <c r="L140" t="s">
        <v>60</v>
      </c>
      <c r="M140" t="s">
        <v>66</v>
      </c>
      <c r="N140" s="1" t="s">
        <v>56</v>
      </c>
      <c r="O140" t="s">
        <v>62</v>
      </c>
      <c r="P140" t="s">
        <v>63</v>
      </c>
      <c r="Q140" s="1" t="s">
        <v>56</v>
      </c>
      <c r="R140" t="s">
        <v>67</v>
      </c>
      <c r="S140" s="1" t="s">
        <v>65</v>
      </c>
      <c r="T140" s="70"/>
    </row>
    <row r="141" spans="1:22">
      <c r="A141" t="s">
        <v>68</v>
      </c>
      <c r="B141">
        <f t="shared" ref="B141:S141" si="6">SUM(B10:B103)</f>
        <v>5127.9799999999996</v>
      </c>
      <c r="C141">
        <f t="shared" si="6"/>
        <v>68.959999999999994</v>
      </c>
      <c r="D141">
        <f t="shared" si="6"/>
        <v>0</v>
      </c>
      <c r="E141">
        <f t="shared" si="6"/>
        <v>1</v>
      </c>
      <c r="F141">
        <f t="shared" si="6"/>
        <v>10.99</v>
      </c>
      <c r="G141">
        <f t="shared" si="6"/>
        <v>6</v>
      </c>
      <c r="H141">
        <f t="shared" si="6"/>
        <v>0</v>
      </c>
      <c r="I141">
        <f t="shared" si="6"/>
        <v>167.95999999999998</v>
      </c>
      <c r="J141">
        <f t="shared" si="6"/>
        <v>2</v>
      </c>
      <c r="K141">
        <f t="shared" si="6"/>
        <v>0</v>
      </c>
      <c r="L141">
        <f t="shared" si="6"/>
        <v>84.95999999999998</v>
      </c>
      <c r="M141">
        <f t="shared" si="6"/>
        <v>19</v>
      </c>
      <c r="N141">
        <f t="shared" si="6"/>
        <v>0</v>
      </c>
      <c r="O141">
        <f t="shared" si="6"/>
        <v>84.97999999999999</v>
      </c>
      <c r="P141">
        <f t="shared" si="6"/>
        <v>0</v>
      </c>
      <c r="Q141">
        <f t="shared" si="6"/>
        <v>0</v>
      </c>
      <c r="R141">
        <f t="shared" si="6"/>
        <v>54.98</v>
      </c>
      <c r="S141">
        <f t="shared" si="6"/>
        <v>0</v>
      </c>
      <c r="T141">
        <f>SUM(T10:T111)</f>
        <v>5628.8099999999986</v>
      </c>
      <c r="U141">
        <f>SUM(U10:U111)</f>
        <v>2545.9799999999996</v>
      </c>
      <c r="V141" s="70" t="s">
        <v>49</v>
      </c>
    </row>
    <row r="142" spans="1:22">
      <c r="B142"/>
      <c r="H142" s="1"/>
      <c r="I142"/>
      <c r="N142" s="1"/>
      <c r="O142"/>
      <c r="Q142" s="1"/>
      <c r="R142"/>
      <c r="S142" s="1"/>
      <c r="T142"/>
      <c r="V142" s="70"/>
    </row>
    <row r="143" spans="1:22">
      <c r="B143"/>
      <c r="H143" s="1"/>
      <c r="I143"/>
      <c r="N143" s="1"/>
      <c r="O143"/>
      <c r="Q143" s="1"/>
      <c r="R143"/>
      <c r="S143" s="1"/>
      <c r="T143"/>
      <c r="V143">
        <f>SUM(V10:V140)</f>
        <v>8174.7899999999991</v>
      </c>
    </row>
  </sheetData>
  <mergeCells count="17">
    <mergeCell ref="B8:H8"/>
    <mergeCell ref="I8:N8"/>
    <mergeCell ref="O8:Q8"/>
    <mergeCell ref="R8:S8"/>
    <mergeCell ref="V141:V142"/>
    <mergeCell ref="T8:T9"/>
    <mergeCell ref="V8:V9"/>
    <mergeCell ref="B139:H139"/>
    <mergeCell ref="I139:N139"/>
    <mergeCell ref="O139:Q139"/>
    <mergeCell ref="R139:S139"/>
    <mergeCell ref="T139:T140"/>
    <mergeCell ref="A1:C1"/>
    <mergeCell ref="A2:C2"/>
    <mergeCell ref="A4:C4"/>
    <mergeCell ref="A5:D5"/>
    <mergeCell ref="A6:C6"/>
  </mergeCells>
  <phoneticPr fontId="2" type="noConversion"/>
  <pageMargins left="0.75" right="0.75" top="1" bottom="1" header="0.5" footer="0.5"/>
  <headerFooter alignWithMargins="0"/>
  <ignoredErrors>
    <ignoredError sqref="T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>
      <selection activeCell="F39" sqref="F39"/>
    </sheetView>
  </sheetViews>
  <sheetFormatPr defaultRowHeight="12.75"/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AP168"/>
  <sheetViews>
    <sheetView zoomScale="80" zoomScaleNormal="80" workbookViewId="0">
      <pane ySplit="8" topLeftCell="A96" activePane="bottomLeft" state="frozen"/>
      <selection pane="bottomLeft" activeCell="B130" sqref="B130:S131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214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215</v>
      </c>
      <c r="B3" s="73"/>
      <c r="C3" s="73"/>
      <c r="E3" s="66" t="s">
        <v>216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217</v>
      </c>
      <c r="B4" s="73"/>
      <c r="C4" s="73"/>
      <c r="D4" s="73"/>
      <c r="E4" t="s">
        <v>218</v>
      </c>
      <c r="H4" s="1"/>
      <c r="I4"/>
      <c r="N4" s="1"/>
      <c r="O4"/>
      <c r="Q4" s="1"/>
      <c r="R4"/>
      <c r="S4" s="1"/>
      <c r="T4"/>
    </row>
    <row r="5" spans="1:22">
      <c r="A5" s="73"/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90</v>
      </c>
      <c r="S8" s="1" t="s">
        <v>65</v>
      </c>
      <c r="T8" s="70"/>
      <c r="V8" s="70"/>
    </row>
    <row r="9" spans="1:22">
      <c r="A9" s="11">
        <v>40679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52">
        <f t="shared" ref="T9:T72" si="0">SUM(B9:S9)</f>
        <v>0</v>
      </c>
      <c r="U9" s="4">
        <v>0</v>
      </c>
      <c r="V9">
        <f t="shared" ref="V9:V72" si="1">T9+U9</f>
        <v>0</v>
      </c>
    </row>
    <row r="10" spans="1:22">
      <c r="A10" s="11">
        <v>40680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52">
        <f t="shared" si="0"/>
        <v>0</v>
      </c>
      <c r="U10" s="4">
        <v>0</v>
      </c>
      <c r="V10">
        <f t="shared" si="1"/>
        <v>0</v>
      </c>
    </row>
    <row r="11" spans="1:22">
      <c r="A11" s="11">
        <v>40681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 s="1">
        <v>0</v>
      </c>
      <c r="I11" s="4">
        <v>0</v>
      </c>
      <c r="J11" s="4">
        <v>0</v>
      </c>
      <c r="K11" s="4">
        <v>0</v>
      </c>
      <c r="L11" s="4">
        <v>0.8</v>
      </c>
      <c r="M11" s="4">
        <v>0</v>
      </c>
      <c r="N11" s="1">
        <v>0</v>
      </c>
      <c r="O11" s="4">
        <v>0.8</v>
      </c>
      <c r="P11" s="4">
        <v>0</v>
      </c>
      <c r="Q11" s="1">
        <v>0</v>
      </c>
      <c r="R11" s="4">
        <v>0</v>
      </c>
      <c r="S11" s="1">
        <v>0</v>
      </c>
      <c r="T11" s="52">
        <f t="shared" si="0"/>
        <v>2</v>
      </c>
      <c r="U11" s="4">
        <v>0</v>
      </c>
      <c r="V11">
        <f t="shared" si="1"/>
        <v>2</v>
      </c>
    </row>
    <row r="12" spans="1:22">
      <c r="A12" s="11">
        <v>40682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0.8</v>
      </c>
      <c r="M12" s="4">
        <v>0</v>
      </c>
      <c r="N12" s="1">
        <v>0</v>
      </c>
      <c r="O12" s="4">
        <v>0.8</v>
      </c>
      <c r="P12" s="4">
        <v>0</v>
      </c>
      <c r="Q12" s="1">
        <v>0</v>
      </c>
      <c r="R12" s="4">
        <v>0</v>
      </c>
      <c r="S12" s="1">
        <v>0</v>
      </c>
      <c r="T12" s="52">
        <f t="shared" si="0"/>
        <v>2</v>
      </c>
      <c r="U12" s="4">
        <v>0</v>
      </c>
      <c r="V12">
        <f t="shared" si="1"/>
        <v>2</v>
      </c>
    </row>
    <row r="13" spans="1:22">
      <c r="A13" s="11">
        <v>40683</v>
      </c>
      <c r="B13">
        <v>0</v>
      </c>
      <c r="C13">
        <v>0.4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0.8</v>
      </c>
      <c r="M13" s="4">
        <v>0</v>
      </c>
      <c r="N13" s="1">
        <v>0</v>
      </c>
      <c r="O13" s="4">
        <v>0.8</v>
      </c>
      <c r="P13" s="4">
        <v>0</v>
      </c>
      <c r="Q13" s="1">
        <v>0</v>
      </c>
      <c r="R13" s="4">
        <v>0</v>
      </c>
      <c r="S13" s="1">
        <v>0</v>
      </c>
      <c r="T13" s="52">
        <f t="shared" si="0"/>
        <v>2</v>
      </c>
      <c r="U13" s="4">
        <v>0</v>
      </c>
      <c r="V13">
        <f t="shared" si="1"/>
        <v>2</v>
      </c>
    </row>
    <row r="14" spans="1:22">
      <c r="A14" s="11">
        <v>40684</v>
      </c>
      <c r="B14">
        <v>0</v>
      </c>
      <c r="C14">
        <v>0.4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0.8</v>
      </c>
      <c r="M14" s="4">
        <v>0</v>
      </c>
      <c r="N14" s="1">
        <v>0</v>
      </c>
      <c r="O14" s="4">
        <v>0.8</v>
      </c>
      <c r="P14" s="4">
        <v>0</v>
      </c>
      <c r="Q14" s="1">
        <v>0</v>
      </c>
      <c r="R14" s="4">
        <v>0</v>
      </c>
      <c r="S14" s="1">
        <v>0</v>
      </c>
      <c r="T14" s="52">
        <f t="shared" si="0"/>
        <v>2</v>
      </c>
      <c r="U14" s="4">
        <v>0</v>
      </c>
      <c r="V14">
        <f t="shared" si="1"/>
        <v>2</v>
      </c>
    </row>
    <row r="15" spans="1:22">
      <c r="A15" s="11">
        <v>40685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0.8</v>
      </c>
      <c r="M15" s="4">
        <v>0</v>
      </c>
      <c r="N15" s="1">
        <v>0</v>
      </c>
      <c r="O15" s="4">
        <v>0.8</v>
      </c>
      <c r="P15" s="4">
        <v>0</v>
      </c>
      <c r="Q15" s="1">
        <v>0</v>
      </c>
      <c r="R15" s="4">
        <v>0</v>
      </c>
      <c r="S15" s="1">
        <v>0</v>
      </c>
      <c r="T15" s="52">
        <f t="shared" si="0"/>
        <v>2</v>
      </c>
      <c r="U15" s="4">
        <v>0</v>
      </c>
      <c r="V15">
        <f t="shared" si="1"/>
        <v>2</v>
      </c>
    </row>
    <row r="16" spans="1:22">
      <c r="A16" s="11">
        <v>40686</v>
      </c>
      <c r="B16">
        <v>0.5</v>
      </c>
      <c r="C16">
        <v>0</v>
      </c>
      <c r="D16">
        <v>0</v>
      </c>
      <c r="E16">
        <v>0</v>
      </c>
      <c r="F16">
        <v>0</v>
      </c>
      <c r="G16">
        <v>0</v>
      </c>
      <c r="H16" s="12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12">
        <v>0</v>
      </c>
      <c r="O16" s="4">
        <v>2.5</v>
      </c>
      <c r="P16" s="4">
        <v>0</v>
      </c>
      <c r="Q16" s="12">
        <v>0</v>
      </c>
      <c r="R16" s="4">
        <v>0</v>
      </c>
      <c r="S16" s="12">
        <v>0</v>
      </c>
      <c r="T16" s="52">
        <f t="shared" si="0"/>
        <v>3</v>
      </c>
      <c r="U16" s="4">
        <v>0</v>
      </c>
      <c r="V16">
        <f t="shared" si="1"/>
        <v>3</v>
      </c>
    </row>
    <row r="17" spans="1:22">
      <c r="A17" s="11">
        <v>40687</v>
      </c>
      <c r="B17">
        <v>0.5</v>
      </c>
      <c r="C17">
        <v>0</v>
      </c>
      <c r="D17">
        <v>0</v>
      </c>
      <c r="E17">
        <v>0</v>
      </c>
      <c r="F17">
        <v>0</v>
      </c>
      <c r="G17">
        <v>0</v>
      </c>
      <c r="H17" s="12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12">
        <v>0</v>
      </c>
      <c r="O17" s="4">
        <v>2.5</v>
      </c>
      <c r="P17" s="4">
        <v>0</v>
      </c>
      <c r="Q17" s="12">
        <v>0</v>
      </c>
      <c r="R17" s="4">
        <v>0</v>
      </c>
      <c r="S17" s="12">
        <v>0</v>
      </c>
      <c r="T17" s="52">
        <f t="shared" si="0"/>
        <v>3</v>
      </c>
      <c r="U17" s="4">
        <v>0</v>
      </c>
      <c r="V17">
        <f t="shared" si="1"/>
        <v>3</v>
      </c>
    </row>
    <row r="18" spans="1:22">
      <c r="A18" s="11">
        <v>40688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52">
        <f t="shared" si="0"/>
        <v>0</v>
      </c>
      <c r="U18" s="4">
        <v>0</v>
      </c>
      <c r="V18">
        <f t="shared" si="1"/>
        <v>0</v>
      </c>
    </row>
    <row r="19" spans="1:22">
      <c r="A19" s="11">
        <v>40689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52">
        <f t="shared" si="0"/>
        <v>0</v>
      </c>
      <c r="U19" s="4">
        <v>0</v>
      </c>
      <c r="V19">
        <f t="shared" si="1"/>
        <v>0</v>
      </c>
    </row>
    <row r="20" spans="1:22">
      <c r="A20" s="11">
        <v>40690</v>
      </c>
      <c r="B20">
        <v>1.5</v>
      </c>
      <c r="C20">
        <v>0.75</v>
      </c>
      <c r="D20">
        <v>0</v>
      </c>
      <c r="E20">
        <v>0</v>
      </c>
      <c r="F20">
        <v>0</v>
      </c>
      <c r="G20">
        <v>0</v>
      </c>
      <c r="H20" s="1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">
        <v>0</v>
      </c>
      <c r="O20" s="4">
        <v>6</v>
      </c>
      <c r="P20" s="4">
        <v>0</v>
      </c>
      <c r="Q20" s="1">
        <v>0</v>
      </c>
      <c r="R20" s="4">
        <v>0</v>
      </c>
      <c r="S20" s="1">
        <v>0</v>
      </c>
      <c r="T20" s="52">
        <f t="shared" si="0"/>
        <v>8.25</v>
      </c>
      <c r="U20" s="4">
        <v>2</v>
      </c>
      <c r="V20">
        <f t="shared" si="1"/>
        <v>10.25</v>
      </c>
    </row>
    <row r="21" spans="1:22">
      <c r="A21" s="11">
        <v>40691</v>
      </c>
      <c r="B21">
        <v>1.5</v>
      </c>
      <c r="C21">
        <v>0.75</v>
      </c>
      <c r="D21">
        <v>0</v>
      </c>
      <c r="E21">
        <v>0</v>
      </c>
      <c r="F21">
        <v>0</v>
      </c>
      <c r="G21">
        <v>0</v>
      </c>
      <c r="H21" s="1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">
        <v>0</v>
      </c>
      <c r="O21" s="4">
        <v>6</v>
      </c>
      <c r="P21" s="4">
        <v>0</v>
      </c>
      <c r="Q21" s="1">
        <v>0</v>
      </c>
      <c r="R21" s="4">
        <v>0</v>
      </c>
      <c r="S21" s="1">
        <v>0</v>
      </c>
      <c r="T21" s="52">
        <f t="shared" si="0"/>
        <v>8.25</v>
      </c>
      <c r="U21" s="4">
        <v>2</v>
      </c>
      <c r="V21">
        <f t="shared" si="1"/>
        <v>10.25</v>
      </c>
    </row>
    <row r="22" spans="1:22">
      <c r="A22" s="11">
        <v>40692</v>
      </c>
      <c r="B22">
        <v>1.5</v>
      </c>
      <c r="C22">
        <v>0.75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6</v>
      </c>
      <c r="P22" s="4">
        <v>0</v>
      </c>
      <c r="Q22" s="1">
        <v>0</v>
      </c>
      <c r="R22" s="4">
        <v>0</v>
      </c>
      <c r="S22" s="1">
        <v>0</v>
      </c>
      <c r="T22" s="52">
        <f t="shared" si="0"/>
        <v>8.25</v>
      </c>
      <c r="U22" s="4">
        <v>2</v>
      </c>
      <c r="V22">
        <f t="shared" si="1"/>
        <v>10.25</v>
      </c>
    </row>
    <row r="23" spans="1:22">
      <c r="A23" s="11">
        <v>40693</v>
      </c>
      <c r="B23">
        <v>1.5</v>
      </c>
      <c r="C23">
        <v>0.75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6</v>
      </c>
      <c r="P23" s="4">
        <v>0</v>
      </c>
      <c r="Q23" s="1">
        <v>0</v>
      </c>
      <c r="R23" s="4">
        <v>0</v>
      </c>
      <c r="S23" s="1">
        <v>0</v>
      </c>
      <c r="T23" s="52">
        <f t="shared" si="0"/>
        <v>8.25</v>
      </c>
      <c r="U23" s="4">
        <v>2</v>
      </c>
      <c r="V23">
        <f t="shared" si="1"/>
        <v>10.25</v>
      </c>
    </row>
    <row r="24" spans="1:22">
      <c r="A24" s="11">
        <v>40694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3</v>
      </c>
      <c r="P24" s="4">
        <v>0</v>
      </c>
      <c r="Q24" s="4">
        <v>0</v>
      </c>
      <c r="R24" s="4">
        <v>0</v>
      </c>
      <c r="S24" s="4">
        <v>0</v>
      </c>
      <c r="T24" s="52">
        <f t="shared" si="0"/>
        <v>3</v>
      </c>
      <c r="U24" s="4">
        <v>2</v>
      </c>
      <c r="V24">
        <f t="shared" si="1"/>
        <v>5</v>
      </c>
    </row>
    <row r="25" spans="1:22">
      <c r="A25" s="11">
        <v>40695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52">
        <f t="shared" si="0"/>
        <v>0.5</v>
      </c>
      <c r="U25" s="4">
        <v>0</v>
      </c>
      <c r="V25">
        <f t="shared" si="1"/>
        <v>0.5</v>
      </c>
    </row>
    <row r="26" spans="1:22">
      <c r="A26" s="11">
        <v>40696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0.5</v>
      </c>
      <c r="P26" s="4">
        <v>0</v>
      </c>
      <c r="Q26" s="4">
        <v>0</v>
      </c>
      <c r="R26" s="4">
        <v>0</v>
      </c>
      <c r="S26" s="4">
        <v>0</v>
      </c>
      <c r="T26" s="52">
        <f t="shared" si="0"/>
        <v>0.5</v>
      </c>
      <c r="U26" s="4">
        <v>0</v>
      </c>
      <c r="V26">
        <f t="shared" si="1"/>
        <v>0.5</v>
      </c>
    </row>
    <row r="27" spans="1:22">
      <c r="A27" s="11">
        <v>40697</v>
      </c>
      <c r="B27">
        <v>28</v>
      </c>
      <c r="C27">
        <v>3</v>
      </c>
      <c r="D27">
        <v>0</v>
      </c>
      <c r="E27">
        <v>0</v>
      </c>
      <c r="F27">
        <v>1.33</v>
      </c>
      <c r="G27">
        <v>0</v>
      </c>
      <c r="H27" s="1">
        <v>0</v>
      </c>
      <c r="I27" s="4">
        <v>0.33</v>
      </c>
      <c r="J27" s="4">
        <v>0</v>
      </c>
      <c r="K27" s="4">
        <v>0</v>
      </c>
      <c r="L27" s="4">
        <v>2</v>
      </c>
      <c r="M27" s="4">
        <v>0</v>
      </c>
      <c r="N27" s="1">
        <v>0</v>
      </c>
      <c r="O27" s="4">
        <v>10.67</v>
      </c>
      <c r="P27" s="4">
        <v>0</v>
      </c>
      <c r="Q27" s="1">
        <v>0</v>
      </c>
      <c r="R27" s="4">
        <v>0</v>
      </c>
      <c r="S27" s="1">
        <v>0.33</v>
      </c>
      <c r="T27" s="52">
        <f t="shared" si="0"/>
        <v>45.66</v>
      </c>
      <c r="U27" s="4">
        <v>6</v>
      </c>
      <c r="V27">
        <f t="shared" si="1"/>
        <v>51.66</v>
      </c>
    </row>
    <row r="28" spans="1:22">
      <c r="A28" s="11">
        <v>40698</v>
      </c>
      <c r="B28">
        <v>28</v>
      </c>
      <c r="C28">
        <v>3</v>
      </c>
      <c r="D28">
        <v>0</v>
      </c>
      <c r="E28">
        <v>0</v>
      </c>
      <c r="F28">
        <v>1.33</v>
      </c>
      <c r="G28">
        <v>0</v>
      </c>
      <c r="H28" s="1">
        <v>0</v>
      </c>
      <c r="I28" s="4">
        <v>0.33</v>
      </c>
      <c r="J28" s="4">
        <v>0</v>
      </c>
      <c r="K28" s="4">
        <v>0</v>
      </c>
      <c r="L28" s="4">
        <v>2</v>
      </c>
      <c r="M28" s="4">
        <v>0</v>
      </c>
      <c r="N28" s="1">
        <v>0</v>
      </c>
      <c r="O28" s="4">
        <v>10.67</v>
      </c>
      <c r="P28" s="4">
        <v>0</v>
      </c>
      <c r="Q28" s="1">
        <v>0</v>
      </c>
      <c r="R28" s="4">
        <v>0</v>
      </c>
      <c r="S28" s="1">
        <v>0.33</v>
      </c>
      <c r="T28" s="52">
        <f t="shared" si="0"/>
        <v>45.66</v>
      </c>
      <c r="U28" s="4">
        <v>6</v>
      </c>
      <c r="V28">
        <f t="shared" si="1"/>
        <v>51.66</v>
      </c>
    </row>
    <row r="29" spans="1:22">
      <c r="A29" s="11">
        <v>40699</v>
      </c>
      <c r="B29">
        <v>28</v>
      </c>
      <c r="C29">
        <v>3</v>
      </c>
      <c r="D29">
        <v>0</v>
      </c>
      <c r="E29">
        <v>0</v>
      </c>
      <c r="F29">
        <v>1.33</v>
      </c>
      <c r="G29">
        <v>0</v>
      </c>
      <c r="H29" s="1">
        <v>0</v>
      </c>
      <c r="I29" s="4">
        <v>0.33</v>
      </c>
      <c r="J29" s="4">
        <v>0</v>
      </c>
      <c r="K29" s="4">
        <v>0</v>
      </c>
      <c r="L29" s="4">
        <v>2</v>
      </c>
      <c r="M29" s="4">
        <v>0</v>
      </c>
      <c r="N29" s="1">
        <v>0</v>
      </c>
      <c r="O29" s="4">
        <v>10.67</v>
      </c>
      <c r="P29" s="4">
        <v>0</v>
      </c>
      <c r="Q29" s="1">
        <v>0</v>
      </c>
      <c r="R29" s="4">
        <v>0</v>
      </c>
      <c r="S29" s="1">
        <v>0.33</v>
      </c>
      <c r="T29" s="52">
        <f t="shared" si="0"/>
        <v>45.66</v>
      </c>
      <c r="U29" s="4">
        <v>6</v>
      </c>
      <c r="V29">
        <f t="shared" si="1"/>
        <v>51.66</v>
      </c>
    </row>
    <row r="30" spans="1:22">
      <c r="A30" s="11">
        <v>40700</v>
      </c>
      <c r="B30">
        <v>1.5</v>
      </c>
      <c r="C30">
        <v>1</v>
      </c>
      <c r="D30">
        <v>0</v>
      </c>
      <c r="E30">
        <v>0</v>
      </c>
      <c r="F30">
        <v>3.5</v>
      </c>
      <c r="G30">
        <v>0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0</v>
      </c>
      <c r="O30" s="4">
        <v>4</v>
      </c>
      <c r="P30" s="4">
        <v>0</v>
      </c>
      <c r="Q30" s="4">
        <v>0</v>
      </c>
      <c r="R30" s="4">
        <v>0</v>
      </c>
      <c r="S30" s="4">
        <v>0</v>
      </c>
      <c r="T30" s="52">
        <f t="shared" si="0"/>
        <v>11</v>
      </c>
      <c r="U30" s="4">
        <v>2.5</v>
      </c>
      <c r="V30">
        <f t="shared" si="1"/>
        <v>13.5</v>
      </c>
    </row>
    <row r="31" spans="1:22">
      <c r="A31" s="11">
        <v>40701</v>
      </c>
      <c r="B31">
        <v>1.5</v>
      </c>
      <c r="C31">
        <v>1</v>
      </c>
      <c r="D31">
        <v>0</v>
      </c>
      <c r="E31">
        <v>0</v>
      </c>
      <c r="F31">
        <v>3.5</v>
      </c>
      <c r="G31">
        <v>0</v>
      </c>
      <c r="H31" s="4">
        <v>0</v>
      </c>
      <c r="I31" s="4">
        <v>0</v>
      </c>
      <c r="J31" s="4">
        <v>0</v>
      </c>
      <c r="K31" s="4">
        <v>0</v>
      </c>
      <c r="L31" s="4">
        <v>1</v>
      </c>
      <c r="M31" s="4">
        <v>0</v>
      </c>
      <c r="N31" s="4">
        <v>0</v>
      </c>
      <c r="O31" s="4">
        <v>4</v>
      </c>
      <c r="P31" s="4">
        <v>0</v>
      </c>
      <c r="Q31" s="4">
        <v>0</v>
      </c>
      <c r="R31" s="4">
        <v>0</v>
      </c>
      <c r="S31" s="4">
        <v>0</v>
      </c>
      <c r="T31" s="52">
        <f t="shared" si="0"/>
        <v>11</v>
      </c>
      <c r="U31" s="4">
        <v>2.5</v>
      </c>
      <c r="V31">
        <f t="shared" si="1"/>
        <v>13.5</v>
      </c>
    </row>
    <row r="32" spans="1:22">
      <c r="A32" s="11">
        <v>40702</v>
      </c>
      <c r="B32">
        <v>4.5</v>
      </c>
      <c r="C32">
        <v>0</v>
      </c>
      <c r="D32">
        <v>0</v>
      </c>
      <c r="E32">
        <v>0</v>
      </c>
      <c r="F32">
        <v>0</v>
      </c>
      <c r="G32">
        <v>0</v>
      </c>
      <c r="H32" s="4">
        <v>0</v>
      </c>
      <c r="I32" s="4">
        <v>0</v>
      </c>
      <c r="J32" s="4">
        <v>0</v>
      </c>
      <c r="K32" s="4">
        <v>0</v>
      </c>
      <c r="L32" s="4">
        <v>1.5</v>
      </c>
      <c r="M32" s="4">
        <v>0</v>
      </c>
      <c r="N32" s="4">
        <v>0</v>
      </c>
      <c r="O32" s="4">
        <v>4</v>
      </c>
      <c r="P32" s="4">
        <v>0</v>
      </c>
      <c r="Q32" s="4">
        <v>0</v>
      </c>
      <c r="R32" s="4">
        <v>0</v>
      </c>
      <c r="S32" s="4">
        <v>0</v>
      </c>
      <c r="T32" s="52">
        <f>SUM(B32:S32)</f>
        <v>10</v>
      </c>
      <c r="U32" s="4">
        <v>5.5</v>
      </c>
      <c r="V32">
        <f t="shared" si="1"/>
        <v>15.5</v>
      </c>
    </row>
    <row r="33" spans="1:22">
      <c r="A33" s="11">
        <v>40703</v>
      </c>
      <c r="B33">
        <v>4.5</v>
      </c>
      <c r="C33">
        <v>0</v>
      </c>
      <c r="D33">
        <v>0</v>
      </c>
      <c r="E33">
        <v>0</v>
      </c>
      <c r="F33">
        <v>0</v>
      </c>
      <c r="G33">
        <v>0</v>
      </c>
      <c r="H33" s="4">
        <v>0</v>
      </c>
      <c r="I33" s="4">
        <v>0</v>
      </c>
      <c r="J33" s="4">
        <v>0</v>
      </c>
      <c r="K33" s="4">
        <v>0</v>
      </c>
      <c r="L33" s="4">
        <v>1.5</v>
      </c>
      <c r="M33" s="4">
        <v>0</v>
      </c>
      <c r="N33" s="4">
        <v>0</v>
      </c>
      <c r="O33" s="4">
        <v>4</v>
      </c>
      <c r="P33" s="4">
        <v>0</v>
      </c>
      <c r="Q33" s="4">
        <v>0</v>
      </c>
      <c r="R33" s="4">
        <v>0</v>
      </c>
      <c r="S33" s="4">
        <v>0</v>
      </c>
      <c r="T33" s="52">
        <f>SUM(B33:S33)</f>
        <v>10</v>
      </c>
      <c r="U33" s="4">
        <v>5.5</v>
      </c>
      <c r="V33">
        <f t="shared" si="1"/>
        <v>15.5</v>
      </c>
    </row>
    <row r="34" spans="1:22">
      <c r="A34" s="11">
        <v>40704</v>
      </c>
      <c r="B34">
        <v>6.33</v>
      </c>
      <c r="C34">
        <v>0</v>
      </c>
      <c r="D34">
        <v>0</v>
      </c>
      <c r="E34">
        <v>0</v>
      </c>
      <c r="F34">
        <v>0.33</v>
      </c>
      <c r="G34">
        <v>0</v>
      </c>
      <c r="H34" s="4">
        <v>0</v>
      </c>
      <c r="I34" s="4">
        <v>0</v>
      </c>
      <c r="J34" s="4">
        <v>0</v>
      </c>
      <c r="K34" s="4">
        <v>0</v>
      </c>
      <c r="L34" s="4">
        <v>0.67</v>
      </c>
      <c r="M34" s="4">
        <v>0</v>
      </c>
      <c r="N34" s="4">
        <v>0</v>
      </c>
      <c r="O34" s="4">
        <v>1.67</v>
      </c>
      <c r="P34" s="4">
        <v>0</v>
      </c>
      <c r="Q34" s="4">
        <v>0</v>
      </c>
      <c r="R34" s="4">
        <v>0</v>
      </c>
      <c r="S34" s="4">
        <v>0</v>
      </c>
      <c r="T34" s="52">
        <f t="shared" si="0"/>
        <v>9</v>
      </c>
      <c r="U34" s="4">
        <v>6.67</v>
      </c>
      <c r="V34">
        <f t="shared" si="1"/>
        <v>15.67</v>
      </c>
    </row>
    <row r="35" spans="1:22">
      <c r="A35" s="11">
        <v>40705</v>
      </c>
      <c r="B35">
        <v>6.33</v>
      </c>
      <c r="C35">
        <v>0</v>
      </c>
      <c r="D35">
        <v>0</v>
      </c>
      <c r="E35">
        <v>0</v>
      </c>
      <c r="F35">
        <v>0.33</v>
      </c>
      <c r="G35">
        <v>0</v>
      </c>
      <c r="H35" s="4">
        <v>0</v>
      </c>
      <c r="I35" s="4">
        <v>0</v>
      </c>
      <c r="J35" s="4">
        <v>0</v>
      </c>
      <c r="K35" s="4">
        <v>0</v>
      </c>
      <c r="L35" s="4">
        <v>0.67</v>
      </c>
      <c r="M35" s="4">
        <v>0</v>
      </c>
      <c r="N35" s="4">
        <v>0</v>
      </c>
      <c r="O35" s="4">
        <v>1.67</v>
      </c>
      <c r="P35" s="4">
        <v>0</v>
      </c>
      <c r="Q35" s="4">
        <v>0</v>
      </c>
      <c r="R35" s="4">
        <v>0</v>
      </c>
      <c r="S35" s="4">
        <v>0</v>
      </c>
      <c r="T35" s="52">
        <f t="shared" si="0"/>
        <v>9</v>
      </c>
      <c r="U35" s="4">
        <v>6.67</v>
      </c>
      <c r="V35">
        <f t="shared" si="1"/>
        <v>15.67</v>
      </c>
    </row>
    <row r="36" spans="1:22">
      <c r="A36" s="11">
        <v>40706</v>
      </c>
      <c r="B36">
        <v>6.33</v>
      </c>
      <c r="C36">
        <v>0</v>
      </c>
      <c r="D36">
        <v>0</v>
      </c>
      <c r="E36">
        <v>0</v>
      </c>
      <c r="F36">
        <v>0.33</v>
      </c>
      <c r="G36">
        <v>0</v>
      </c>
      <c r="H36" s="4">
        <v>0</v>
      </c>
      <c r="I36" s="4">
        <v>0</v>
      </c>
      <c r="J36" s="4">
        <v>0</v>
      </c>
      <c r="K36" s="4">
        <v>0</v>
      </c>
      <c r="L36" s="4">
        <v>0.67</v>
      </c>
      <c r="M36" s="4">
        <v>0</v>
      </c>
      <c r="N36" s="4">
        <v>0</v>
      </c>
      <c r="O36" s="4">
        <v>1.67</v>
      </c>
      <c r="P36" s="4">
        <v>0</v>
      </c>
      <c r="Q36" s="4">
        <v>0</v>
      </c>
      <c r="R36" s="4">
        <v>0</v>
      </c>
      <c r="S36" s="4">
        <v>0</v>
      </c>
      <c r="T36" s="52">
        <f t="shared" si="0"/>
        <v>9</v>
      </c>
      <c r="U36" s="4">
        <v>6.67</v>
      </c>
      <c r="V36">
        <f t="shared" si="1"/>
        <v>15.67</v>
      </c>
    </row>
    <row r="37" spans="1:22">
      <c r="A37" s="11">
        <v>40707</v>
      </c>
      <c r="B37">
        <v>26</v>
      </c>
      <c r="C37">
        <v>0.5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0.5</v>
      </c>
      <c r="P37" s="4">
        <v>0</v>
      </c>
      <c r="Q37" s="4">
        <v>0</v>
      </c>
      <c r="R37" s="4">
        <v>0</v>
      </c>
      <c r="S37" s="4">
        <v>0</v>
      </c>
      <c r="T37" s="52">
        <f t="shared" si="0"/>
        <v>27</v>
      </c>
      <c r="U37" s="4">
        <v>5.5</v>
      </c>
      <c r="V37">
        <f t="shared" si="1"/>
        <v>32.5</v>
      </c>
    </row>
    <row r="38" spans="1:22">
      <c r="A38" s="11">
        <v>40708</v>
      </c>
      <c r="B38">
        <v>26</v>
      </c>
      <c r="C38">
        <v>0.5</v>
      </c>
      <c r="D38">
        <v>0</v>
      </c>
      <c r="E38">
        <v>0</v>
      </c>
      <c r="F38">
        <v>0</v>
      </c>
      <c r="G38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0.5</v>
      </c>
      <c r="P38" s="4">
        <v>0</v>
      </c>
      <c r="Q38" s="4">
        <v>0</v>
      </c>
      <c r="R38" s="4">
        <v>0</v>
      </c>
      <c r="S38" s="4">
        <v>0</v>
      </c>
      <c r="T38" s="52">
        <f t="shared" si="0"/>
        <v>27</v>
      </c>
      <c r="U38" s="4">
        <v>5.5</v>
      </c>
      <c r="V38">
        <f t="shared" si="1"/>
        <v>32.5</v>
      </c>
    </row>
    <row r="39" spans="1:22">
      <c r="A39" s="11">
        <v>40709</v>
      </c>
      <c r="B39">
        <v>10.5</v>
      </c>
      <c r="C39">
        <v>0.5</v>
      </c>
      <c r="D39">
        <v>0</v>
      </c>
      <c r="E39">
        <v>0</v>
      </c>
      <c r="F39">
        <v>0.5</v>
      </c>
      <c r="G39">
        <v>0</v>
      </c>
      <c r="H39" s="4">
        <v>0.5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>
        <v>1</v>
      </c>
      <c r="P39" s="4">
        <v>0</v>
      </c>
      <c r="Q39" s="4">
        <v>0</v>
      </c>
      <c r="R39" s="4">
        <v>0</v>
      </c>
      <c r="S39" s="4">
        <v>0</v>
      </c>
      <c r="T39" s="52">
        <f t="shared" si="0"/>
        <v>14</v>
      </c>
      <c r="U39" s="4">
        <v>11</v>
      </c>
      <c r="V39">
        <f t="shared" si="1"/>
        <v>25</v>
      </c>
    </row>
    <row r="40" spans="1:22">
      <c r="A40" s="11">
        <v>40710</v>
      </c>
      <c r="B40">
        <v>10.5</v>
      </c>
      <c r="C40">
        <v>0.5</v>
      </c>
      <c r="D40">
        <v>0</v>
      </c>
      <c r="E40">
        <v>0</v>
      </c>
      <c r="F40">
        <v>0.5</v>
      </c>
      <c r="G40">
        <v>0</v>
      </c>
      <c r="H40" s="4">
        <v>0.5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4">
        <v>0</v>
      </c>
      <c r="O40" s="4">
        <v>1</v>
      </c>
      <c r="P40" s="4">
        <v>0</v>
      </c>
      <c r="Q40" s="4">
        <v>0</v>
      </c>
      <c r="R40" s="4">
        <v>0</v>
      </c>
      <c r="S40" s="4">
        <v>0</v>
      </c>
      <c r="T40" s="52">
        <f t="shared" si="0"/>
        <v>14</v>
      </c>
      <c r="U40" s="4">
        <v>11</v>
      </c>
      <c r="V40">
        <f t="shared" si="1"/>
        <v>25</v>
      </c>
    </row>
    <row r="41" spans="1:22">
      <c r="A41" s="11">
        <v>40711</v>
      </c>
      <c r="B41">
        <v>11</v>
      </c>
      <c r="C41">
        <v>0.33</v>
      </c>
      <c r="D41">
        <v>0</v>
      </c>
      <c r="E41">
        <v>0</v>
      </c>
      <c r="F41">
        <v>0.33</v>
      </c>
      <c r="G41">
        <v>0</v>
      </c>
      <c r="H41" s="4">
        <v>0</v>
      </c>
      <c r="I41" s="4">
        <v>0.33</v>
      </c>
      <c r="J41" s="4">
        <v>0</v>
      </c>
      <c r="K41" s="4">
        <v>0</v>
      </c>
      <c r="L41" s="4">
        <v>0.67</v>
      </c>
      <c r="M41" s="4">
        <v>0</v>
      </c>
      <c r="N41" s="4">
        <v>0</v>
      </c>
      <c r="O41" s="4">
        <v>0.67</v>
      </c>
      <c r="P41" s="4">
        <v>0</v>
      </c>
      <c r="Q41" s="4">
        <v>0</v>
      </c>
      <c r="R41" s="4">
        <v>0</v>
      </c>
      <c r="S41" s="4">
        <v>0</v>
      </c>
      <c r="T41" s="52">
        <f t="shared" si="0"/>
        <v>13.33</v>
      </c>
      <c r="U41" s="4">
        <v>21</v>
      </c>
      <c r="V41">
        <f t="shared" si="1"/>
        <v>34.33</v>
      </c>
    </row>
    <row r="42" spans="1:22">
      <c r="A42" s="11">
        <v>40712</v>
      </c>
      <c r="B42">
        <v>11</v>
      </c>
      <c r="C42">
        <v>0.33</v>
      </c>
      <c r="D42">
        <v>0</v>
      </c>
      <c r="E42">
        <v>0</v>
      </c>
      <c r="F42">
        <v>0.33</v>
      </c>
      <c r="G42">
        <v>0</v>
      </c>
      <c r="H42" s="4">
        <v>0</v>
      </c>
      <c r="I42" s="4">
        <v>0.33</v>
      </c>
      <c r="J42" s="4">
        <v>0</v>
      </c>
      <c r="K42" s="4">
        <v>0</v>
      </c>
      <c r="L42" s="4">
        <v>0.67</v>
      </c>
      <c r="M42" s="4">
        <v>0</v>
      </c>
      <c r="N42" s="4">
        <v>0</v>
      </c>
      <c r="O42" s="4">
        <v>0.67</v>
      </c>
      <c r="P42" s="4">
        <v>0</v>
      </c>
      <c r="Q42" s="4">
        <v>0</v>
      </c>
      <c r="R42" s="4">
        <v>0</v>
      </c>
      <c r="S42" s="4">
        <v>0</v>
      </c>
      <c r="T42" s="52">
        <f t="shared" si="0"/>
        <v>13.33</v>
      </c>
      <c r="U42" s="4">
        <v>21</v>
      </c>
      <c r="V42">
        <f t="shared" si="1"/>
        <v>34.33</v>
      </c>
    </row>
    <row r="43" spans="1:22">
      <c r="A43" s="11">
        <v>40713</v>
      </c>
      <c r="B43">
        <v>11</v>
      </c>
      <c r="C43">
        <v>0.33</v>
      </c>
      <c r="D43">
        <v>0</v>
      </c>
      <c r="E43">
        <v>0</v>
      </c>
      <c r="F43">
        <v>0.33</v>
      </c>
      <c r="G43">
        <v>0</v>
      </c>
      <c r="H43" s="4">
        <v>0</v>
      </c>
      <c r="I43" s="4">
        <v>0.33</v>
      </c>
      <c r="J43" s="4">
        <v>0</v>
      </c>
      <c r="K43" s="4">
        <v>0</v>
      </c>
      <c r="L43" s="4">
        <v>0.67</v>
      </c>
      <c r="M43" s="4">
        <v>0</v>
      </c>
      <c r="N43" s="4">
        <v>0</v>
      </c>
      <c r="O43" s="4">
        <v>0.67</v>
      </c>
      <c r="P43" s="4">
        <v>0</v>
      </c>
      <c r="Q43" s="4">
        <v>0</v>
      </c>
      <c r="R43" s="4">
        <v>0</v>
      </c>
      <c r="S43" s="4">
        <v>0</v>
      </c>
      <c r="T43" s="52">
        <f t="shared" si="0"/>
        <v>13.33</v>
      </c>
      <c r="U43" s="4">
        <v>21</v>
      </c>
      <c r="V43">
        <f t="shared" si="1"/>
        <v>34.33</v>
      </c>
    </row>
    <row r="44" spans="1:22">
      <c r="A44" s="11">
        <v>40714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s="4">
        <v>0.5</v>
      </c>
      <c r="M44" s="4">
        <v>0</v>
      </c>
      <c r="N44" s="4">
        <v>0</v>
      </c>
      <c r="O44" s="4">
        <v>0.5</v>
      </c>
      <c r="P44" s="4">
        <v>0</v>
      </c>
      <c r="Q44" s="4">
        <v>0</v>
      </c>
      <c r="R44" s="4">
        <v>0.5</v>
      </c>
      <c r="S44" s="4">
        <v>0</v>
      </c>
      <c r="T44" s="52">
        <f t="shared" si="0"/>
        <v>2.5</v>
      </c>
      <c r="U44" s="4">
        <v>1.5</v>
      </c>
      <c r="V44">
        <f t="shared" si="1"/>
        <v>4</v>
      </c>
    </row>
    <row r="45" spans="1:22">
      <c r="A45" s="11">
        <v>40715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 s="4">
        <v>0</v>
      </c>
      <c r="I45" s="4">
        <v>0</v>
      </c>
      <c r="J45" s="4">
        <v>0</v>
      </c>
      <c r="K45" s="4">
        <v>0</v>
      </c>
      <c r="L45" s="4">
        <v>0.5</v>
      </c>
      <c r="M45" s="4">
        <v>0</v>
      </c>
      <c r="N45" s="4">
        <v>0</v>
      </c>
      <c r="O45" s="4">
        <v>0.5</v>
      </c>
      <c r="P45" s="4">
        <v>0</v>
      </c>
      <c r="Q45" s="4">
        <v>0</v>
      </c>
      <c r="R45" s="4">
        <v>0.5</v>
      </c>
      <c r="S45" s="4">
        <v>0</v>
      </c>
      <c r="T45" s="52">
        <f t="shared" si="0"/>
        <v>2.5</v>
      </c>
      <c r="U45" s="4">
        <v>1.5</v>
      </c>
      <c r="V45">
        <f t="shared" si="1"/>
        <v>4</v>
      </c>
    </row>
    <row r="46" spans="1:22">
      <c r="A46" s="11">
        <v>40716</v>
      </c>
      <c r="B46">
        <v>13.5</v>
      </c>
      <c r="C46">
        <v>1</v>
      </c>
      <c r="D46">
        <v>0</v>
      </c>
      <c r="E46">
        <v>0</v>
      </c>
      <c r="F46">
        <v>0</v>
      </c>
      <c r="G46">
        <v>0</v>
      </c>
      <c r="H46" s="4">
        <v>0</v>
      </c>
      <c r="I46" s="4">
        <v>0</v>
      </c>
      <c r="J46" s="4">
        <v>0</v>
      </c>
      <c r="K46" s="4">
        <v>0</v>
      </c>
      <c r="L46" s="4">
        <v>2.5</v>
      </c>
      <c r="M46" s="4">
        <v>0</v>
      </c>
      <c r="N46" s="4">
        <v>1.5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52">
        <f t="shared" si="0"/>
        <v>18.5</v>
      </c>
      <c r="U46" s="4">
        <v>26</v>
      </c>
      <c r="V46">
        <f t="shared" si="1"/>
        <v>44.5</v>
      </c>
    </row>
    <row r="47" spans="1:22">
      <c r="A47" s="11">
        <v>40717</v>
      </c>
      <c r="B47">
        <v>13.5</v>
      </c>
      <c r="C47">
        <v>1</v>
      </c>
      <c r="D47">
        <v>0</v>
      </c>
      <c r="E47">
        <v>0</v>
      </c>
      <c r="F47">
        <v>0</v>
      </c>
      <c r="G47">
        <v>0</v>
      </c>
      <c r="H47" s="4">
        <v>0</v>
      </c>
      <c r="I47" s="4">
        <v>0</v>
      </c>
      <c r="J47" s="4">
        <v>0</v>
      </c>
      <c r="K47" s="4">
        <v>0</v>
      </c>
      <c r="L47" s="4">
        <v>2.5</v>
      </c>
      <c r="M47" s="4">
        <v>0</v>
      </c>
      <c r="N47" s="4">
        <v>1.5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52">
        <f t="shared" si="0"/>
        <v>18.5</v>
      </c>
      <c r="U47" s="4">
        <v>26</v>
      </c>
      <c r="V47">
        <f t="shared" si="1"/>
        <v>44.5</v>
      </c>
    </row>
    <row r="48" spans="1:22">
      <c r="A48" s="11">
        <v>40718</v>
      </c>
      <c r="B48">
        <v>14.33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0.67</v>
      </c>
      <c r="J48" s="4">
        <v>0</v>
      </c>
      <c r="K48" s="4">
        <v>0</v>
      </c>
      <c r="L48" s="4">
        <v>1.33</v>
      </c>
      <c r="M48" s="4">
        <v>0</v>
      </c>
      <c r="N48" s="4">
        <v>0</v>
      </c>
      <c r="O48" s="4">
        <v>2.33</v>
      </c>
      <c r="P48" s="4">
        <v>0</v>
      </c>
      <c r="Q48" s="4">
        <v>0</v>
      </c>
      <c r="R48" s="4">
        <v>0</v>
      </c>
      <c r="S48" s="4">
        <v>0</v>
      </c>
      <c r="T48" s="52">
        <f t="shared" si="0"/>
        <v>18.659999999999997</v>
      </c>
      <c r="U48" s="4">
        <v>9.33</v>
      </c>
      <c r="V48">
        <f t="shared" si="1"/>
        <v>27.989999999999995</v>
      </c>
    </row>
    <row r="49" spans="1:22">
      <c r="A49" s="11">
        <v>40719</v>
      </c>
      <c r="B49">
        <v>14.33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0.67</v>
      </c>
      <c r="J49" s="4">
        <v>0</v>
      </c>
      <c r="K49" s="4">
        <v>0</v>
      </c>
      <c r="L49" s="4">
        <v>1.33</v>
      </c>
      <c r="M49" s="4">
        <v>0</v>
      </c>
      <c r="N49" s="4">
        <v>0</v>
      </c>
      <c r="O49" s="4">
        <v>2.33</v>
      </c>
      <c r="P49" s="4">
        <v>0</v>
      </c>
      <c r="Q49" s="4">
        <v>0</v>
      </c>
      <c r="R49" s="4">
        <v>0</v>
      </c>
      <c r="S49" s="4">
        <v>0</v>
      </c>
      <c r="T49" s="52">
        <f t="shared" si="0"/>
        <v>18.659999999999997</v>
      </c>
      <c r="U49" s="4">
        <v>9.33</v>
      </c>
      <c r="V49">
        <f t="shared" si="1"/>
        <v>27.989999999999995</v>
      </c>
    </row>
    <row r="50" spans="1:22">
      <c r="A50" s="11">
        <v>40720</v>
      </c>
      <c r="B50">
        <v>14.33</v>
      </c>
      <c r="C50">
        <v>0</v>
      </c>
      <c r="D50">
        <v>0</v>
      </c>
      <c r="E50">
        <v>0</v>
      </c>
      <c r="F50">
        <v>0</v>
      </c>
      <c r="G50">
        <v>0</v>
      </c>
      <c r="H50" s="4">
        <v>0</v>
      </c>
      <c r="I50" s="4">
        <v>0.67</v>
      </c>
      <c r="J50" s="4">
        <v>0</v>
      </c>
      <c r="K50" s="4">
        <v>0</v>
      </c>
      <c r="L50" s="4">
        <v>1.33</v>
      </c>
      <c r="M50" s="4">
        <v>0</v>
      </c>
      <c r="N50" s="4">
        <v>0</v>
      </c>
      <c r="O50" s="4">
        <v>2.33</v>
      </c>
      <c r="P50" s="4">
        <v>0</v>
      </c>
      <c r="Q50" s="4">
        <v>0</v>
      </c>
      <c r="R50" s="4">
        <v>0</v>
      </c>
      <c r="S50" s="4">
        <v>0</v>
      </c>
      <c r="T50" s="52">
        <f t="shared" si="0"/>
        <v>18.659999999999997</v>
      </c>
      <c r="U50" s="4">
        <v>9.33</v>
      </c>
      <c r="V50">
        <f t="shared" si="1"/>
        <v>27.989999999999995</v>
      </c>
    </row>
    <row r="51" spans="1:22">
      <c r="A51" s="11">
        <v>40721</v>
      </c>
      <c r="B51">
        <v>22.5</v>
      </c>
      <c r="C51">
        <v>0.5</v>
      </c>
      <c r="D51">
        <v>0</v>
      </c>
      <c r="E51">
        <v>0</v>
      </c>
      <c r="F51">
        <v>0</v>
      </c>
      <c r="G51">
        <v>0</v>
      </c>
      <c r="H51" s="4">
        <v>0</v>
      </c>
      <c r="I51" s="4">
        <v>0.5</v>
      </c>
      <c r="J51" s="4">
        <v>0</v>
      </c>
      <c r="K51" s="4">
        <v>0</v>
      </c>
      <c r="L51" s="4">
        <v>1.5</v>
      </c>
      <c r="M51" s="4">
        <v>0</v>
      </c>
      <c r="N51" s="4">
        <v>0</v>
      </c>
      <c r="O51" s="4">
        <v>1.5</v>
      </c>
      <c r="P51" s="4">
        <v>0</v>
      </c>
      <c r="Q51" s="4">
        <v>0</v>
      </c>
      <c r="R51" s="4">
        <v>0</v>
      </c>
      <c r="S51" s="4">
        <v>0</v>
      </c>
      <c r="T51" s="52">
        <f t="shared" si="0"/>
        <v>26.5</v>
      </c>
      <c r="U51" s="4">
        <v>28</v>
      </c>
      <c r="V51">
        <f t="shared" si="1"/>
        <v>54.5</v>
      </c>
    </row>
    <row r="52" spans="1:22">
      <c r="A52" s="11">
        <v>40722</v>
      </c>
      <c r="B52">
        <v>22.5</v>
      </c>
      <c r="C52">
        <v>0.5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0.5</v>
      </c>
      <c r="J52" s="4">
        <v>0</v>
      </c>
      <c r="K52" s="4">
        <v>0</v>
      </c>
      <c r="L52" s="4">
        <v>1.5</v>
      </c>
      <c r="M52" s="4">
        <v>0</v>
      </c>
      <c r="N52" s="4">
        <v>0</v>
      </c>
      <c r="O52" s="4">
        <v>1.5</v>
      </c>
      <c r="P52" s="4">
        <v>0</v>
      </c>
      <c r="Q52" s="4">
        <v>0</v>
      </c>
      <c r="R52" s="4">
        <v>0</v>
      </c>
      <c r="S52" s="4">
        <v>0</v>
      </c>
      <c r="T52" s="52">
        <f t="shared" si="0"/>
        <v>26.5</v>
      </c>
      <c r="U52" s="4">
        <v>28</v>
      </c>
      <c r="V52">
        <f t="shared" si="1"/>
        <v>54.5</v>
      </c>
    </row>
    <row r="53" spans="1:22">
      <c r="A53" s="11">
        <v>40723</v>
      </c>
      <c r="B53">
        <v>34.5</v>
      </c>
      <c r="C53">
        <v>4.5</v>
      </c>
      <c r="D53">
        <v>0</v>
      </c>
      <c r="E53">
        <v>0</v>
      </c>
      <c r="F53">
        <v>0</v>
      </c>
      <c r="G53">
        <v>0</v>
      </c>
      <c r="H53" s="4">
        <v>0</v>
      </c>
      <c r="I53" s="4">
        <v>1.5</v>
      </c>
      <c r="J53" s="4">
        <v>0</v>
      </c>
      <c r="K53" s="4">
        <v>0</v>
      </c>
      <c r="L53" s="4">
        <v>12.5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3.5</v>
      </c>
      <c r="S53" s="4">
        <v>0</v>
      </c>
      <c r="T53" s="52">
        <f t="shared" si="0"/>
        <v>56.5</v>
      </c>
      <c r="U53" s="4">
        <v>13.5</v>
      </c>
      <c r="V53">
        <f t="shared" si="1"/>
        <v>70</v>
      </c>
    </row>
    <row r="54" spans="1:22">
      <c r="A54" s="11">
        <v>40724</v>
      </c>
      <c r="B54">
        <v>34.5</v>
      </c>
      <c r="C54">
        <v>4.5</v>
      </c>
      <c r="D54">
        <v>0</v>
      </c>
      <c r="E54">
        <v>0</v>
      </c>
      <c r="F54">
        <v>0</v>
      </c>
      <c r="G54">
        <v>0</v>
      </c>
      <c r="H54" s="4">
        <v>0</v>
      </c>
      <c r="I54" s="4">
        <v>1.5</v>
      </c>
      <c r="J54" s="4">
        <v>0</v>
      </c>
      <c r="K54" s="4">
        <v>0</v>
      </c>
      <c r="L54" s="4">
        <v>12.5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3.5</v>
      </c>
      <c r="S54" s="4">
        <v>0</v>
      </c>
      <c r="T54" s="52">
        <f t="shared" si="0"/>
        <v>56.5</v>
      </c>
      <c r="U54" s="4">
        <v>13.5</v>
      </c>
      <c r="V54">
        <f t="shared" si="1"/>
        <v>70</v>
      </c>
    </row>
    <row r="55" spans="1:22">
      <c r="A55" s="11">
        <v>40725</v>
      </c>
      <c r="B55">
        <v>219.5</v>
      </c>
      <c r="C55">
        <v>5.5</v>
      </c>
      <c r="D55">
        <v>0</v>
      </c>
      <c r="E55">
        <v>0.5</v>
      </c>
      <c r="F55">
        <v>0</v>
      </c>
      <c r="G55">
        <v>0</v>
      </c>
      <c r="H55" s="4">
        <v>0</v>
      </c>
      <c r="I55" s="4">
        <v>9</v>
      </c>
      <c r="J55" s="4">
        <v>0</v>
      </c>
      <c r="K55" s="4">
        <v>0</v>
      </c>
      <c r="L55" s="4">
        <v>12.5</v>
      </c>
      <c r="M55" s="4">
        <v>0</v>
      </c>
      <c r="N55" s="4">
        <v>0</v>
      </c>
      <c r="O55" s="4">
        <v>3</v>
      </c>
      <c r="P55" s="4">
        <v>0</v>
      </c>
      <c r="Q55" s="4">
        <v>0</v>
      </c>
      <c r="R55" s="4">
        <v>1.5</v>
      </c>
      <c r="S55" s="4">
        <v>0</v>
      </c>
      <c r="T55" s="52">
        <f t="shared" si="0"/>
        <v>251.5</v>
      </c>
      <c r="U55" s="4">
        <v>198.5</v>
      </c>
      <c r="V55">
        <f t="shared" si="1"/>
        <v>450</v>
      </c>
    </row>
    <row r="56" spans="1:22">
      <c r="A56" s="11">
        <v>40726</v>
      </c>
      <c r="B56">
        <v>219.5</v>
      </c>
      <c r="C56">
        <v>5.5</v>
      </c>
      <c r="D56">
        <v>0</v>
      </c>
      <c r="E56">
        <v>0.5</v>
      </c>
      <c r="F56">
        <v>0</v>
      </c>
      <c r="G56">
        <v>0</v>
      </c>
      <c r="H56" s="4">
        <v>0</v>
      </c>
      <c r="I56" s="4">
        <v>9</v>
      </c>
      <c r="J56" s="4">
        <v>0</v>
      </c>
      <c r="K56" s="4">
        <v>0</v>
      </c>
      <c r="L56" s="4">
        <v>12.5</v>
      </c>
      <c r="M56" s="4">
        <v>0</v>
      </c>
      <c r="N56" s="4">
        <v>0</v>
      </c>
      <c r="O56" s="4">
        <v>3</v>
      </c>
      <c r="P56" s="4">
        <v>0</v>
      </c>
      <c r="Q56" s="4">
        <v>0</v>
      </c>
      <c r="R56" s="4">
        <v>1.5</v>
      </c>
      <c r="S56" s="4">
        <v>0</v>
      </c>
      <c r="T56" s="52">
        <f t="shared" si="0"/>
        <v>251.5</v>
      </c>
      <c r="U56" s="4">
        <v>198.5</v>
      </c>
      <c r="V56">
        <f t="shared" si="1"/>
        <v>450</v>
      </c>
    </row>
    <row r="57" spans="1:22">
      <c r="A57" s="11">
        <v>40727</v>
      </c>
      <c r="B57">
        <v>219.5</v>
      </c>
      <c r="C57">
        <v>5.5</v>
      </c>
      <c r="D57">
        <v>0</v>
      </c>
      <c r="E57">
        <v>0.5</v>
      </c>
      <c r="F57">
        <v>0</v>
      </c>
      <c r="G57">
        <v>0</v>
      </c>
      <c r="H57" s="4">
        <v>0</v>
      </c>
      <c r="I57" s="4">
        <v>9</v>
      </c>
      <c r="J57" s="4">
        <v>0</v>
      </c>
      <c r="K57" s="4">
        <v>0</v>
      </c>
      <c r="L57" s="4">
        <v>12.5</v>
      </c>
      <c r="M57" s="4">
        <v>0</v>
      </c>
      <c r="N57" s="4">
        <v>0</v>
      </c>
      <c r="O57" s="4">
        <v>3</v>
      </c>
      <c r="P57" s="4">
        <v>0</v>
      </c>
      <c r="Q57" s="4">
        <v>0</v>
      </c>
      <c r="R57" s="4">
        <v>1.5</v>
      </c>
      <c r="S57" s="4">
        <v>0</v>
      </c>
      <c r="T57" s="52">
        <f t="shared" si="0"/>
        <v>251.5</v>
      </c>
      <c r="U57" s="4">
        <v>198.5</v>
      </c>
      <c r="V57">
        <f t="shared" si="1"/>
        <v>450</v>
      </c>
    </row>
    <row r="58" spans="1:22">
      <c r="A58" s="11">
        <v>40728</v>
      </c>
      <c r="B58">
        <v>219.5</v>
      </c>
      <c r="C58">
        <v>5.5</v>
      </c>
      <c r="D58">
        <v>0</v>
      </c>
      <c r="E58">
        <v>0.5</v>
      </c>
      <c r="F58">
        <v>0</v>
      </c>
      <c r="G58">
        <v>0</v>
      </c>
      <c r="H58" s="4">
        <v>0</v>
      </c>
      <c r="I58" s="4">
        <v>9</v>
      </c>
      <c r="J58" s="4">
        <v>0</v>
      </c>
      <c r="K58" s="4">
        <v>0</v>
      </c>
      <c r="L58" s="4">
        <v>12.5</v>
      </c>
      <c r="M58" s="4">
        <v>0</v>
      </c>
      <c r="N58" s="4">
        <v>0</v>
      </c>
      <c r="O58" s="4">
        <v>3</v>
      </c>
      <c r="P58" s="4">
        <v>0</v>
      </c>
      <c r="Q58" s="4">
        <v>0</v>
      </c>
      <c r="R58" s="4">
        <v>1.5</v>
      </c>
      <c r="S58" s="4">
        <v>0</v>
      </c>
      <c r="T58" s="52">
        <f t="shared" si="0"/>
        <v>251.5</v>
      </c>
      <c r="U58" s="4">
        <v>198.5</v>
      </c>
      <c r="V58">
        <f t="shared" si="1"/>
        <v>450</v>
      </c>
    </row>
    <row r="59" spans="1:22">
      <c r="A59" s="11">
        <v>40729</v>
      </c>
      <c r="B59">
        <v>171</v>
      </c>
      <c r="C59">
        <v>14</v>
      </c>
      <c r="D59">
        <v>0</v>
      </c>
      <c r="E59">
        <v>1</v>
      </c>
      <c r="F59">
        <v>1</v>
      </c>
      <c r="G59">
        <v>10</v>
      </c>
      <c r="H59" s="4">
        <v>0</v>
      </c>
      <c r="I59" s="4">
        <v>4</v>
      </c>
      <c r="J59" s="4">
        <v>4</v>
      </c>
      <c r="K59" s="4">
        <v>0</v>
      </c>
      <c r="L59" s="4">
        <v>12</v>
      </c>
      <c r="M59" s="4">
        <v>27</v>
      </c>
      <c r="N59" s="4">
        <v>0</v>
      </c>
      <c r="O59" s="4">
        <v>2</v>
      </c>
      <c r="P59" s="4">
        <v>0</v>
      </c>
      <c r="Q59" s="4">
        <v>0</v>
      </c>
      <c r="R59" s="4">
        <v>5</v>
      </c>
      <c r="S59" s="4">
        <v>0</v>
      </c>
      <c r="T59" s="52">
        <f>SUM(B59:S59)</f>
        <v>251</v>
      </c>
      <c r="U59" s="4">
        <v>329</v>
      </c>
      <c r="V59">
        <f t="shared" si="1"/>
        <v>580</v>
      </c>
    </row>
    <row r="60" spans="1:22">
      <c r="A60" s="11">
        <v>40730</v>
      </c>
      <c r="B60">
        <v>242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52">
        <f t="shared" si="0"/>
        <v>242</v>
      </c>
      <c r="U60" s="4">
        <v>126</v>
      </c>
      <c r="V60">
        <f t="shared" si="1"/>
        <v>368</v>
      </c>
    </row>
    <row r="61" spans="1:22">
      <c r="A61" s="11">
        <v>40731</v>
      </c>
      <c r="B61">
        <v>242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52">
        <f t="shared" si="0"/>
        <v>242</v>
      </c>
      <c r="U61" s="4">
        <v>126</v>
      </c>
      <c r="V61">
        <f t="shared" si="1"/>
        <v>368</v>
      </c>
    </row>
    <row r="62" spans="1:22">
      <c r="A62" s="11">
        <v>40732</v>
      </c>
      <c r="B62">
        <v>241.66</v>
      </c>
      <c r="C62">
        <v>4</v>
      </c>
      <c r="D62">
        <v>0</v>
      </c>
      <c r="E62">
        <v>0.33</v>
      </c>
      <c r="F62">
        <v>0.33</v>
      </c>
      <c r="G62">
        <v>1.33</v>
      </c>
      <c r="H62">
        <v>0</v>
      </c>
      <c r="I62">
        <v>0.66</v>
      </c>
      <c r="J62">
        <v>0.33</v>
      </c>
      <c r="K62">
        <v>0</v>
      </c>
      <c r="L62">
        <v>2</v>
      </c>
      <c r="M62">
        <v>2.33</v>
      </c>
      <c r="N62">
        <v>0</v>
      </c>
      <c r="O62">
        <v>0.66</v>
      </c>
      <c r="P62">
        <v>0</v>
      </c>
      <c r="Q62">
        <v>0</v>
      </c>
      <c r="R62">
        <v>3.66</v>
      </c>
      <c r="S62">
        <v>0</v>
      </c>
      <c r="T62" s="52">
        <f t="shared" si="0"/>
        <v>257.29000000000008</v>
      </c>
      <c r="U62" s="4">
        <v>46</v>
      </c>
      <c r="V62">
        <f t="shared" si="1"/>
        <v>303.29000000000008</v>
      </c>
    </row>
    <row r="63" spans="1:22">
      <c r="A63" s="11">
        <v>40733</v>
      </c>
      <c r="B63">
        <v>241.66</v>
      </c>
      <c r="C63">
        <v>4</v>
      </c>
      <c r="D63">
        <v>0</v>
      </c>
      <c r="E63">
        <v>0.33</v>
      </c>
      <c r="F63">
        <v>0.33</v>
      </c>
      <c r="G63">
        <v>1.33</v>
      </c>
      <c r="H63">
        <v>0</v>
      </c>
      <c r="I63">
        <v>0.66</v>
      </c>
      <c r="J63">
        <v>0.33</v>
      </c>
      <c r="K63">
        <v>0</v>
      </c>
      <c r="L63">
        <v>2</v>
      </c>
      <c r="M63">
        <v>2.33</v>
      </c>
      <c r="N63">
        <v>0</v>
      </c>
      <c r="O63">
        <v>0.66</v>
      </c>
      <c r="P63">
        <v>0</v>
      </c>
      <c r="Q63">
        <v>0</v>
      </c>
      <c r="R63">
        <v>3.66</v>
      </c>
      <c r="S63">
        <v>0</v>
      </c>
      <c r="T63" s="52">
        <f t="shared" si="0"/>
        <v>257.29000000000008</v>
      </c>
      <c r="U63" s="4">
        <v>46</v>
      </c>
      <c r="V63">
        <f t="shared" si="1"/>
        <v>303.29000000000008</v>
      </c>
    </row>
    <row r="64" spans="1:22">
      <c r="A64" s="11">
        <v>40734</v>
      </c>
      <c r="B64">
        <v>241.66</v>
      </c>
      <c r="C64">
        <v>4</v>
      </c>
      <c r="D64">
        <v>0</v>
      </c>
      <c r="E64">
        <v>0.33</v>
      </c>
      <c r="F64">
        <v>0.33</v>
      </c>
      <c r="G64">
        <v>1.33</v>
      </c>
      <c r="H64">
        <v>0</v>
      </c>
      <c r="I64">
        <v>0.66</v>
      </c>
      <c r="J64">
        <v>0.33</v>
      </c>
      <c r="K64">
        <v>0</v>
      </c>
      <c r="L64">
        <v>2</v>
      </c>
      <c r="M64">
        <v>2.33</v>
      </c>
      <c r="N64">
        <v>0</v>
      </c>
      <c r="O64">
        <v>0.66</v>
      </c>
      <c r="P64">
        <v>0</v>
      </c>
      <c r="Q64">
        <v>0</v>
      </c>
      <c r="R64">
        <v>3.66</v>
      </c>
      <c r="S64">
        <v>0</v>
      </c>
      <c r="T64" s="52">
        <f t="shared" si="0"/>
        <v>257.29000000000008</v>
      </c>
      <c r="U64" s="4">
        <v>46</v>
      </c>
      <c r="V64">
        <f t="shared" si="1"/>
        <v>303.29000000000008</v>
      </c>
    </row>
    <row r="65" spans="1:22">
      <c r="A65" s="11">
        <v>40735</v>
      </c>
      <c r="B65">
        <v>56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0.5</v>
      </c>
      <c r="J65">
        <v>0.5</v>
      </c>
      <c r="K65">
        <v>0</v>
      </c>
      <c r="L65">
        <v>0.5</v>
      </c>
      <c r="M65">
        <v>2</v>
      </c>
      <c r="N65">
        <v>0</v>
      </c>
      <c r="O65">
        <v>0</v>
      </c>
      <c r="P65">
        <v>0</v>
      </c>
      <c r="Q65">
        <v>0</v>
      </c>
      <c r="R65">
        <v>2</v>
      </c>
      <c r="S65">
        <v>0</v>
      </c>
      <c r="T65" s="52">
        <f t="shared" si="0"/>
        <v>63.5</v>
      </c>
      <c r="U65" s="4">
        <v>29</v>
      </c>
      <c r="V65">
        <f t="shared" si="1"/>
        <v>92.5</v>
      </c>
    </row>
    <row r="66" spans="1:22">
      <c r="A66" s="11">
        <v>40736</v>
      </c>
      <c r="B66">
        <v>56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0.5</v>
      </c>
      <c r="J66">
        <v>0.5</v>
      </c>
      <c r="K66">
        <v>0</v>
      </c>
      <c r="L66">
        <v>0.5</v>
      </c>
      <c r="M66">
        <v>2</v>
      </c>
      <c r="N66">
        <v>0</v>
      </c>
      <c r="O66">
        <v>0</v>
      </c>
      <c r="P66">
        <v>0</v>
      </c>
      <c r="Q66">
        <v>0</v>
      </c>
      <c r="R66">
        <v>2</v>
      </c>
      <c r="S66">
        <v>0</v>
      </c>
      <c r="T66" s="52">
        <f t="shared" si="0"/>
        <v>63.5</v>
      </c>
      <c r="U66" s="4">
        <v>29</v>
      </c>
      <c r="V66">
        <f t="shared" si="1"/>
        <v>92.5</v>
      </c>
    </row>
    <row r="67" spans="1:22">
      <c r="A67" s="11">
        <v>40737</v>
      </c>
      <c r="B67">
        <v>29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0.5</v>
      </c>
      <c r="N67">
        <v>0</v>
      </c>
      <c r="O67">
        <v>1.5</v>
      </c>
      <c r="P67">
        <v>0</v>
      </c>
      <c r="Q67">
        <v>0</v>
      </c>
      <c r="R67">
        <v>5</v>
      </c>
      <c r="T67" s="52">
        <f t="shared" si="0"/>
        <v>38</v>
      </c>
      <c r="U67" s="4">
        <v>7.5</v>
      </c>
      <c r="V67">
        <f t="shared" si="1"/>
        <v>45.5</v>
      </c>
    </row>
    <row r="68" spans="1:22">
      <c r="A68" s="11">
        <v>40738</v>
      </c>
      <c r="B68">
        <v>29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1</v>
      </c>
      <c r="M68">
        <v>0.5</v>
      </c>
      <c r="N68">
        <v>0</v>
      </c>
      <c r="O68">
        <v>1.5</v>
      </c>
      <c r="P68">
        <v>0</v>
      </c>
      <c r="Q68">
        <v>0</v>
      </c>
      <c r="R68">
        <v>5</v>
      </c>
      <c r="T68" s="52">
        <f t="shared" si="0"/>
        <v>38</v>
      </c>
      <c r="U68" s="4">
        <v>7.5</v>
      </c>
      <c r="V68">
        <f t="shared" si="1"/>
        <v>45.5</v>
      </c>
    </row>
    <row r="69" spans="1:22">
      <c r="A69" s="11">
        <v>40739</v>
      </c>
      <c r="B69">
        <v>64.33</v>
      </c>
      <c r="C69">
        <v>0</v>
      </c>
      <c r="D69">
        <v>0</v>
      </c>
      <c r="E69">
        <v>0</v>
      </c>
      <c r="F69">
        <v>0.33</v>
      </c>
      <c r="G69">
        <v>0</v>
      </c>
      <c r="H69" s="1">
        <v>0</v>
      </c>
      <c r="I69" s="4">
        <v>0.33</v>
      </c>
      <c r="J69" s="4">
        <v>0</v>
      </c>
      <c r="K69" s="4">
        <v>0</v>
      </c>
      <c r="L69" s="4">
        <v>2.33</v>
      </c>
      <c r="M69" s="4">
        <v>0.66</v>
      </c>
      <c r="N69" s="1">
        <v>0</v>
      </c>
      <c r="O69" s="4">
        <v>0</v>
      </c>
      <c r="P69" s="4">
        <v>0</v>
      </c>
      <c r="Q69" s="1">
        <v>0</v>
      </c>
      <c r="R69" s="4">
        <v>3.33</v>
      </c>
      <c r="S69" s="1">
        <v>0</v>
      </c>
      <c r="T69" s="52">
        <f t="shared" si="0"/>
        <v>71.309999999999988</v>
      </c>
      <c r="U69" s="4">
        <v>3</v>
      </c>
      <c r="V69">
        <f t="shared" si="1"/>
        <v>74.309999999999988</v>
      </c>
    </row>
    <row r="70" spans="1:22">
      <c r="A70" s="11">
        <v>40740</v>
      </c>
      <c r="B70">
        <v>64.33</v>
      </c>
      <c r="C70">
        <v>0</v>
      </c>
      <c r="D70">
        <v>0</v>
      </c>
      <c r="E70">
        <v>0</v>
      </c>
      <c r="F70">
        <v>0.33</v>
      </c>
      <c r="G70">
        <v>0</v>
      </c>
      <c r="H70" s="1">
        <v>0</v>
      </c>
      <c r="I70" s="4">
        <v>0.33</v>
      </c>
      <c r="J70" s="4">
        <v>0</v>
      </c>
      <c r="K70" s="4">
        <v>0</v>
      </c>
      <c r="L70" s="4">
        <v>2.33</v>
      </c>
      <c r="M70" s="4">
        <v>0.66</v>
      </c>
      <c r="N70" s="1">
        <v>0</v>
      </c>
      <c r="O70" s="4">
        <v>0</v>
      </c>
      <c r="P70" s="4">
        <v>0</v>
      </c>
      <c r="Q70" s="1">
        <v>0</v>
      </c>
      <c r="R70" s="4">
        <v>3.33</v>
      </c>
      <c r="S70" s="1">
        <v>0</v>
      </c>
      <c r="T70" s="52">
        <f t="shared" si="0"/>
        <v>71.309999999999988</v>
      </c>
      <c r="U70" s="4">
        <v>3</v>
      </c>
      <c r="V70">
        <f t="shared" si="1"/>
        <v>74.309999999999988</v>
      </c>
    </row>
    <row r="71" spans="1:22">
      <c r="A71" s="11">
        <v>40741</v>
      </c>
      <c r="B71">
        <v>64.33</v>
      </c>
      <c r="C71">
        <v>0</v>
      </c>
      <c r="D71">
        <v>0</v>
      </c>
      <c r="E71">
        <v>0</v>
      </c>
      <c r="F71">
        <v>0.33</v>
      </c>
      <c r="G71">
        <v>0</v>
      </c>
      <c r="H71" s="1">
        <v>0</v>
      </c>
      <c r="I71" s="4">
        <v>0.33</v>
      </c>
      <c r="J71" s="4">
        <v>0</v>
      </c>
      <c r="K71" s="4">
        <v>0</v>
      </c>
      <c r="L71" s="4">
        <v>2.33</v>
      </c>
      <c r="M71" s="4">
        <v>0.66</v>
      </c>
      <c r="N71" s="1">
        <v>0</v>
      </c>
      <c r="O71" s="4">
        <v>0</v>
      </c>
      <c r="P71" s="4">
        <v>0</v>
      </c>
      <c r="Q71" s="1">
        <v>0</v>
      </c>
      <c r="R71" s="4">
        <v>3.33</v>
      </c>
      <c r="S71" s="1">
        <v>0</v>
      </c>
      <c r="T71" s="52">
        <f t="shared" si="0"/>
        <v>71.309999999999988</v>
      </c>
      <c r="U71" s="4">
        <v>3</v>
      </c>
      <c r="V71">
        <f t="shared" si="1"/>
        <v>74.309999999999988</v>
      </c>
    </row>
    <row r="72" spans="1:22">
      <c r="A72" s="11">
        <v>40742</v>
      </c>
      <c r="B72">
        <v>31.5</v>
      </c>
      <c r="C72">
        <v>1</v>
      </c>
      <c r="D72">
        <v>0</v>
      </c>
      <c r="E72">
        <v>0.5</v>
      </c>
      <c r="F72">
        <v>0</v>
      </c>
      <c r="G72">
        <v>0.5</v>
      </c>
      <c r="H72" s="4">
        <v>0</v>
      </c>
      <c r="I72" s="4">
        <v>12</v>
      </c>
      <c r="J72" s="4">
        <v>0</v>
      </c>
      <c r="K72" s="4">
        <v>0</v>
      </c>
      <c r="L72" s="4">
        <v>1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2.5</v>
      </c>
      <c r="S72" s="4">
        <v>0</v>
      </c>
      <c r="T72" s="52">
        <f t="shared" si="0"/>
        <v>49</v>
      </c>
      <c r="U72" s="4">
        <v>9</v>
      </c>
      <c r="V72">
        <f t="shared" si="1"/>
        <v>58</v>
      </c>
    </row>
    <row r="73" spans="1:22">
      <c r="A73" s="11">
        <v>40743</v>
      </c>
      <c r="B73">
        <v>31.5</v>
      </c>
      <c r="C73">
        <v>1</v>
      </c>
      <c r="D73">
        <v>0</v>
      </c>
      <c r="E73">
        <v>0.5</v>
      </c>
      <c r="F73">
        <v>0</v>
      </c>
      <c r="G73">
        <v>0.5</v>
      </c>
      <c r="H73" s="4">
        <v>0</v>
      </c>
      <c r="I73" s="4">
        <v>12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2.5</v>
      </c>
      <c r="S73" s="4">
        <v>0</v>
      </c>
      <c r="T73" s="52">
        <f t="shared" ref="T73:T136" si="2">SUM(B73:S73)</f>
        <v>49</v>
      </c>
      <c r="U73" s="4">
        <v>9</v>
      </c>
      <c r="V73">
        <f t="shared" ref="V73:V136" si="3">T73+U73</f>
        <v>58</v>
      </c>
    </row>
    <row r="74" spans="1:22">
      <c r="A74" s="11">
        <v>40744</v>
      </c>
      <c r="B74">
        <v>54.5</v>
      </c>
      <c r="C74">
        <v>3</v>
      </c>
      <c r="D74">
        <v>0</v>
      </c>
      <c r="E74">
        <v>0</v>
      </c>
      <c r="F74">
        <v>0</v>
      </c>
      <c r="G74">
        <v>0</v>
      </c>
      <c r="H74" s="4">
        <v>0</v>
      </c>
      <c r="I74" s="4">
        <v>9.5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0.5</v>
      </c>
      <c r="S74" s="4">
        <v>1</v>
      </c>
      <c r="T74" s="52">
        <f t="shared" si="2"/>
        <v>69.5</v>
      </c>
      <c r="U74" s="4">
        <v>43</v>
      </c>
      <c r="V74">
        <f t="shared" si="3"/>
        <v>112.5</v>
      </c>
    </row>
    <row r="75" spans="1:22">
      <c r="A75" s="11">
        <v>40745</v>
      </c>
      <c r="B75">
        <v>54.5</v>
      </c>
      <c r="C75">
        <v>3</v>
      </c>
      <c r="D75">
        <v>0</v>
      </c>
      <c r="E75">
        <v>0</v>
      </c>
      <c r="F75">
        <v>0</v>
      </c>
      <c r="G75">
        <v>0</v>
      </c>
      <c r="H75" s="4">
        <v>0</v>
      </c>
      <c r="I75" s="4">
        <v>9.5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0.5</v>
      </c>
      <c r="S75" s="4">
        <v>1</v>
      </c>
      <c r="T75" s="52">
        <f t="shared" si="2"/>
        <v>69.5</v>
      </c>
      <c r="U75" s="4">
        <v>43</v>
      </c>
      <c r="V75">
        <f t="shared" si="3"/>
        <v>112.5</v>
      </c>
    </row>
    <row r="76" spans="1:22">
      <c r="A76" s="11">
        <v>40746</v>
      </c>
      <c r="B76">
        <v>49.66</v>
      </c>
      <c r="C76">
        <v>4</v>
      </c>
      <c r="D76">
        <v>0</v>
      </c>
      <c r="E76">
        <v>0</v>
      </c>
      <c r="F76">
        <v>0</v>
      </c>
      <c r="G76">
        <v>0</v>
      </c>
      <c r="H76" s="4">
        <v>0</v>
      </c>
      <c r="I76" s="4">
        <v>4</v>
      </c>
      <c r="J76" s="4">
        <v>0</v>
      </c>
      <c r="K76" s="4">
        <v>0</v>
      </c>
      <c r="L76" s="4">
        <v>0.66</v>
      </c>
      <c r="M76" s="4">
        <v>0</v>
      </c>
      <c r="N76" s="4">
        <v>0</v>
      </c>
      <c r="O76" s="4">
        <v>0.33</v>
      </c>
      <c r="P76" s="4">
        <v>0</v>
      </c>
      <c r="Q76" s="4">
        <v>0</v>
      </c>
      <c r="R76" s="4">
        <v>2.33</v>
      </c>
      <c r="S76" s="4">
        <v>0</v>
      </c>
      <c r="T76" s="52">
        <f t="shared" si="2"/>
        <v>60.97999999999999</v>
      </c>
      <c r="U76" s="4">
        <v>66.33</v>
      </c>
      <c r="V76">
        <f t="shared" si="3"/>
        <v>127.30999999999999</v>
      </c>
    </row>
    <row r="77" spans="1:22">
      <c r="A77" s="11">
        <v>40747</v>
      </c>
      <c r="B77">
        <v>49.66</v>
      </c>
      <c r="C77">
        <v>4</v>
      </c>
      <c r="D77">
        <v>0</v>
      </c>
      <c r="E77">
        <v>0</v>
      </c>
      <c r="F77">
        <v>0</v>
      </c>
      <c r="G77">
        <v>0</v>
      </c>
      <c r="H77" s="4">
        <v>0</v>
      </c>
      <c r="I77" s="4">
        <v>4</v>
      </c>
      <c r="J77" s="4">
        <v>0</v>
      </c>
      <c r="K77" s="4">
        <v>0</v>
      </c>
      <c r="L77" s="4">
        <v>0.66</v>
      </c>
      <c r="M77" s="4">
        <v>0</v>
      </c>
      <c r="N77" s="4">
        <v>0</v>
      </c>
      <c r="O77" s="4">
        <v>0.33</v>
      </c>
      <c r="P77" s="4">
        <v>0</v>
      </c>
      <c r="Q77" s="4">
        <v>0</v>
      </c>
      <c r="R77" s="4">
        <v>2.33</v>
      </c>
      <c r="S77" s="4">
        <v>0</v>
      </c>
      <c r="T77" s="52">
        <f t="shared" si="2"/>
        <v>60.97999999999999</v>
      </c>
      <c r="U77" s="4">
        <v>66.33</v>
      </c>
      <c r="V77">
        <f t="shared" si="3"/>
        <v>127.30999999999999</v>
      </c>
    </row>
    <row r="78" spans="1:22">
      <c r="A78" s="11">
        <v>40748</v>
      </c>
      <c r="B78">
        <v>49.66</v>
      </c>
      <c r="C78">
        <v>4</v>
      </c>
      <c r="D78">
        <v>0</v>
      </c>
      <c r="E78">
        <v>0</v>
      </c>
      <c r="F78">
        <v>0</v>
      </c>
      <c r="G78">
        <v>0</v>
      </c>
      <c r="H78" s="4">
        <v>0</v>
      </c>
      <c r="I78" s="4">
        <v>4</v>
      </c>
      <c r="J78" s="4">
        <v>0</v>
      </c>
      <c r="K78" s="4">
        <v>0</v>
      </c>
      <c r="L78" s="4">
        <v>0.66</v>
      </c>
      <c r="M78" s="4">
        <v>0</v>
      </c>
      <c r="N78" s="4">
        <v>0</v>
      </c>
      <c r="O78" s="4">
        <v>0.33</v>
      </c>
      <c r="P78" s="4">
        <v>0</v>
      </c>
      <c r="Q78" s="4">
        <v>0</v>
      </c>
      <c r="R78" s="4">
        <v>2.33</v>
      </c>
      <c r="S78" s="4">
        <v>0</v>
      </c>
      <c r="T78" s="52">
        <f t="shared" si="2"/>
        <v>60.97999999999999</v>
      </c>
      <c r="U78" s="4">
        <v>66.33</v>
      </c>
      <c r="V78">
        <f t="shared" si="3"/>
        <v>127.30999999999999</v>
      </c>
    </row>
    <row r="79" spans="1:22">
      <c r="A79" s="11">
        <v>40749</v>
      </c>
      <c r="B79">
        <v>204.5</v>
      </c>
      <c r="C79">
        <v>9</v>
      </c>
      <c r="D79">
        <v>0</v>
      </c>
      <c r="E79">
        <v>0.5</v>
      </c>
      <c r="F79">
        <v>0</v>
      </c>
      <c r="G79">
        <v>0</v>
      </c>
      <c r="H79" s="4">
        <v>0</v>
      </c>
      <c r="I79" s="4">
        <v>6.5</v>
      </c>
      <c r="J79" s="4">
        <v>0</v>
      </c>
      <c r="K79" s="4">
        <v>0</v>
      </c>
      <c r="L79" s="4">
        <v>2</v>
      </c>
      <c r="M79" s="4">
        <v>1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52">
        <f t="shared" si="2"/>
        <v>223.5</v>
      </c>
      <c r="U79" s="4">
        <v>234</v>
      </c>
      <c r="V79">
        <f t="shared" si="3"/>
        <v>457.5</v>
      </c>
    </row>
    <row r="80" spans="1:22">
      <c r="A80" s="11">
        <v>40750</v>
      </c>
      <c r="B80">
        <v>204.5</v>
      </c>
      <c r="C80">
        <v>9</v>
      </c>
      <c r="D80">
        <v>0</v>
      </c>
      <c r="E80">
        <v>0.5</v>
      </c>
      <c r="F80">
        <v>0</v>
      </c>
      <c r="G80">
        <v>0</v>
      </c>
      <c r="H80" s="4">
        <v>0</v>
      </c>
      <c r="I80" s="4">
        <v>6.5</v>
      </c>
      <c r="J80" s="4">
        <v>0</v>
      </c>
      <c r="K80" s="4">
        <v>0</v>
      </c>
      <c r="L80" s="4">
        <v>2</v>
      </c>
      <c r="M80" s="4">
        <v>1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52">
        <f t="shared" si="2"/>
        <v>223.5</v>
      </c>
      <c r="U80" s="4">
        <v>234</v>
      </c>
      <c r="V80">
        <f t="shared" si="3"/>
        <v>457.5</v>
      </c>
    </row>
    <row r="81" spans="1:22">
      <c r="A81" s="11">
        <v>40751</v>
      </c>
      <c r="B81">
        <v>214.5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52">
        <f t="shared" si="2"/>
        <v>214.5</v>
      </c>
      <c r="U81" s="4">
        <v>247</v>
      </c>
      <c r="V81">
        <f t="shared" si="3"/>
        <v>461.5</v>
      </c>
    </row>
    <row r="82" spans="1:22">
      <c r="A82" s="11">
        <v>40752</v>
      </c>
      <c r="B82">
        <v>214.5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52">
        <f t="shared" si="2"/>
        <v>214.5</v>
      </c>
      <c r="U82" s="4">
        <v>247</v>
      </c>
      <c r="V82">
        <f t="shared" si="3"/>
        <v>461.5</v>
      </c>
    </row>
    <row r="83" spans="1:22">
      <c r="A83" s="11">
        <v>40753</v>
      </c>
      <c r="B83">
        <v>59.33</v>
      </c>
      <c r="C83">
        <v>1.33</v>
      </c>
      <c r="D83">
        <v>0</v>
      </c>
      <c r="E83">
        <v>0</v>
      </c>
      <c r="F83">
        <v>0</v>
      </c>
      <c r="G83">
        <v>0</v>
      </c>
      <c r="H83">
        <v>0</v>
      </c>
      <c r="I83">
        <v>1.66</v>
      </c>
      <c r="J83">
        <v>0</v>
      </c>
      <c r="K83">
        <v>0</v>
      </c>
      <c r="L83">
        <v>1.66</v>
      </c>
      <c r="M83">
        <v>0</v>
      </c>
      <c r="N83">
        <v>0</v>
      </c>
      <c r="O83">
        <v>0</v>
      </c>
      <c r="P83">
        <v>0</v>
      </c>
      <c r="Q83">
        <v>0</v>
      </c>
      <c r="R83">
        <v>0.33</v>
      </c>
      <c r="S83">
        <v>0</v>
      </c>
      <c r="T83" s="52">
        <f t="shared" si="2"/>
        <v>64.309999999999988</v>
      </c>
      <c r="U83" s="4">
        <v>53</v>
      </c>
      <c r="V83">
        <f t="shared" si="3"/>
        <v>117.30999999999999</v>
      </c>
    </row>
    <row r="84" spans="1:22">
      <c r="A84" s="11">
        <v>40754</v>
      </c>
      <c r="B84">
        <v>59.33</v>
      </c>
      <c r="C84">
        <v>1.33</v>
      </c>
      <c r="D84">
        <v>0</v>
      </c>
      <c r="E84">
        <v>0</v>
      </c>
      <c r="F84">
        <v>0</v>
      </c>
      <c r="G84">
        <v>0</v>
      </c>
      <c r="H84">
        <v>0</v>
      </c>
      <c r="I84">
        <v>1.66</v>
      </c>
      <c r="J84">
        <v>0</v>
      </c>
      <c r="K84">
        <v>0</v>
      </c>
      <c r="L84">
        <v>1.66</v>
      </c>
      <c r="M84">
        <v>0</v>
      </c>
      <c r="N84">
        <v>0</v>
      </c>
      <c r="O84">
        <v>0</v>
      </c>
      <c r="P84">
        <v>0</v>
      </c>
      <c r="Q84">
        <v>0</v>
      </c>
      <c r="R84">
        <v>0.33</v>
      </c>
      <c r="S84">
        <v>0</v>
      </c>
      <c r="T84" s="52">
        <f t="shared" si="2"/>
        <v>64.309999999999988</v>
      </c>
      <c r="U84" s="4">
        <v>53</v>
      </c>
      <c r="V84">
        <f t="shared" si="3"/>
        <v>117.30999999999999</v>
      </c>
    </row>
    <row r="85" spans="1:22">
      <c r="A85" s="11">
        <v>40755</v>
      </c>
      <c r="B85">
        <v>59.33</v>
      </c>
      <c r="C85">
        <v>1.33</v>
      </c>
      <c r="D85">
        <v>0</v>
      </c>
      <c r="E85">
        <v>0</v>
      </c>
      <c r="F85">
        <v>0</v>
      </c>
      <c r="G85">
        <v>0</v>
      </c>
      <c r="H85">
        <v>0</v>
      </c>
      <c r="I85">
        <v>1.66</v>
      </c>
      <c r="J85">
        <v>0</v>
      </c>
      <c r="K85">
        <v>0</v>
      </c>
      <c r="L85">
        <v>1.66</v>
      </c>
      <c r="M85">
        <v>0</v>
      </c>
      <c r="N85">
        <v>0</v>
      </c>
      <c r="O85">
        <v>0</v>
      </c>
      <c r="P85">
        <v>0</v>
      </c>
      <c r="Q85">
        <v>0</v>
      </c>
      <c r="R85">
        <v>0.33</v>
      </c>
      <c r="S85">
        <v>0</v>
      </c>
      <c r="T85" s="52">
        <f t="shared" si="2"/>
        <v>64.309999999999988</v>
      </c>
      <c r="U85" s="4">
        <v>53</v>
      </c>
      <c r="V85">
        <f t="shared" si="3"/>
        <v>117.30999999999999</v>
      </c>
    </row>
    <row r="86" spans="1:22">
      <c r="A86" s="11">
        <v>40756</v>
      </c>
      <c r="B86">
        <v>91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7</v>
      </c>
      <c r="J86">
        <v>0</v>
      </c>
      <c r="K86">
        <v>0</v>
      </c>
      <c r="L86">
        <v>0</v>
      </c>
      <c r="M86">
        <v>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52">
        <f t="shared" si="2"/>
        <v>103.5</v>
      </c>
      <c r="U86" s="4">
        <v>23.5</v>
      </c>
      <c r="V86">
        <f t="shared" si="3"/>
        <v>127</v>
      </c>
    </row>
    <row r="87" spans="1:22">
      <c r="A87" s="11">
        <v>40757</v>
      </c>
      <c r="B87">
        <v>91</v>
      </c>
      <c r="C87">
        <v>0.5</v>
      </c>
      <c r="D87">
        <v>0</v>
      </c>
      <c r="E87">
        <v>0</v>
      </c>
      <c r="F87">
        <v>0</v>
      </c>
      <c r="G87">
        <v>0</v>
      </c>
      <c r="H87">
        <v>0</v>
      </c>
      <c r="I87">
        <v>7</v>
      </c>
      <c r="J87">
        <v>0</v>
      </c>
      <c r="K87">
        <v>0</v>
      </c>
      <c r="L87">
        <v>0</v>
      </c>
      <c r="M87">
        <v>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52">
        <f t="shared" si="2"/>
        <v>103.5</v>
      </c>
      <c r="U87" s="4">
        <v>23.5</v>
      </c>
      <c r="V87">
        <f t="shared" si="3"/>
        <v>127</v>
      </c>
    </row>
    <row r="88" spans="1:22">
      <c r="A88" s="11">
        <v>40758</v>
      </c>
      <c r="B88">
        <v>49</v>
      </c>
      <c r="C88">
        <v>1</v>
      </c>
      <c r="D88">
        <v>0</v>
      </c>
      <c r="E88">
        <v>0</v>
      </c>
      <c r="F88">
        <v>0</v>
      </c>
      <c r="G88">
        <v>0</v>
      </c>
      <c r="H88" s="1">
        <v>0</v>
      </c>
      <c r="I88" s="4">
        <v>25</v>
      </c>
      <c r="J88" s="4">
        <v>0</v>
      </c>
      <c r="K88" s="4">
        <v>0</v>
      </c>
      <c r="L88" s="4">
        <v>4</v>
      </c>
      <c r="M88" s="4">
        <v>0</v>
      </c>
      <c r="N88" s="1">
        <v>0</v>
      </c>
      <c r="O88" s="4">
        <v>0</v>
      </c>
      <c r="P88" s="4">
        <v>0</v>
      </c>
      <c r="Q88" s="1">
        <v>0</v>
      </c>
      <c r="R88" s="4">
        <v>0</v>
      </c>
      <c r="S88" s="1">
        <v>0</v>
      </c>
      <c r="T88" s="52">
        <f t="shared" si="2"/>
        <v>79</v>
      </c>
      <c r="U88" s="4">
        <v>11</v>
      </c>
      <c r="V88">
        <f t="shared" si="3"/>
        <v>90</v>
      </c>
    </row>
    <row r="89" spans="1:22">
      <c r="A89" s="11">
        <v>40759</v>
      </c>
      <c r="B89">
        <v>31.25</v>
      </c>
      <c r="C89">
        <v>0</v>
      </c>
      <c r="D89">
        <v>0</v>
      </c>
      <c r="E89">
        <v>0</v>
      </c>
      <c r="F89">
        <v>0</v>
      </c>
      <c r="G89">
        <v>0</v>
      </c>
      <c r="H89" s="1">
        <v>0</v>
      </c>
      <c r="I89" s="4">
        <v>6.75</v>
      </c>
      <c r="J89" s="4">
        <v>0</v>
      </c>
      <c r="K89" s="4">
        <v>0</v>
      </c>
      <c r="L89" s="4">
        <v>0.5</v>
      </c>
      <c r="M89" s="4">
        <v>0</v>
      </c>
      <c r="N89" s="1">
        <v>0</v>
      </c>
      <c r="O89" s="4">
        <v>0</v>
      </c>
      <c r="P89" s="4">
        <v>0</v>
      </c>
      <c r="Q89" s="1">
        <v>0</v>
      </c>
      <c r="R89" s="4">
        <v>0</v>
      </c>
      <c r="S89" s="1">
        <v>0</v>
      </c>
      <c r="T89" s="52">
        <f t="shared" si="2"/>
        <v>38.5</v>
      </c>
      <c r="U89" s="4">
        <v>12.75</v>
      </c>
      <c r="V89">
        <f t="shared" si="3"/>
        <v>51.25</v>
      </c>
    </row>
    <row r="90" spans="1:22">
      <c r="A90" s="11">
        <v>40760</v>
      </c>
      <c r="B90">
        <v>31.25</v>
      </c>
      <c r="C90">
        <v>0</v>
      </c>
      <c r="D90">
        <v>0</v>
      </c>
      <c r="E90">
        <v>0</v>
      </c>
      <c r="F90">
        <v>0</v>
      </c>
      <c r="G90">
        <v>0</v>
      </c>
      <c r="H90" s="1">
        <v>0</v>
      </c>
      <c r="I90" s="4">
        <v>6.75</v>
      </c>
      <c r="J90" s="4">
        <v>0</v>
      </c>
      <c r="K90" s="4">
        <v>0</v>
      </c>
      <c r="L90" s="4">
        <v>0.5</v>
      </c>
      <c r="M90" s="4">
        <v>0</v>
      </c>
      <c r="N90" s="1">
        <v>0</v>
      </c>
      <c r="O90" s="4">
        <v>0</v>
      </c>
      <c r="P90" s="4">
        <v>0</v>
      </c>
      <c r="Q90" s="1">
        <v>0</v>
      </c>
      <c r="R90" s="4">
        <v>0</v>
      </c>
      <c r="S90" s="1">
        <v>0</v>
      </c>
      <c r="T90" s="52">
        <f t="shared" si="2"/>
        <v>38.5</v>
      </c>
      <c r="U90" s="4">
        <v>12.75</v>
      </c>
      <c r="V90">
        <f t="shared" si="3"/>
        <v>51.25</v>
      </c>
    </row>
    <row r="91" spans="1:22">
      <c r="A91" s="11">
        <v>40761</v>
      </c>
      <c r="B91">
        <v>31.25</v>
      </c>
      <c r="C91">
        <v>0</v>
      </c>
      <c r="D91">
        <v>0</v>
      </c>
      <c r="E91">
        <v>0</v>
      </c>
      <c r="F91">
        <v>0</v>
      </c>
      <c r="G91">
        <v>0</v>
      </c>
      <c r="H91" s="1">
        <v>0</v>
      </c>
      <c r="I91" s="4">
        <v>6.75</v>
      </c>
      <c r="J91" s="4">
        <v>0</v>
      </c>
      <c r="K91" s="4">
        <v>0</v>
      </c>
      <c r="L91" s="4">
        <v>0.5</v>
      </c>
      <c r="M91" s="4">
        <v>0</v>
      </c>
      <c r="N91" s="1">
        <v>0</v>
      </c>
      <c r="O91" s="4">
        <v>0</v>
      </c>
      <c r="P91" s="4">
        <v>0</v>
      </c>
      <c r="Q91" s="1">
        <v>0</v>
      </c>
      <c r="R91" s="4">
        <v>0</v>
      </c>
      <c r="S91" s="1">
        <v>0</v>
      </c>
      <c r="T91" s="52">
        <f t="shared" si="2"/>
        <v>38.5</v>
      </c>
      <c r="U91" s="4">
        <v>12.75</v>
      </c>
      <c r="V91">
        <f t="shared" si="3"/>
        <v>51.25</v>
      </c>
    </row>
    <row r="92" spans="1:22">
      <c r="A92" s="11">
        <v>40762</v>
      </c>
      <c r="B92">
        <v>31.25</v>
      </c>
      <c r="C92">
        <v>0</v>
      </c>
      <c r="D92">
        <v>0</v>
      </c>
      <c r="E92">
        <v>0</v>
      </c>
      <c r="F92">
        <v>0</v>
      </c>
      <c r="G92">
        <v>0</v>
      </c>
      <c r="H92" s="1">
        <v>0</v>
      </c>
      <c r="I92" s="4">
        <v>6.75</v>
      </c>
      <c r="J92" s="4">
        <v>0</v>
      </c>
      <c r="K92" s="4">
        <v>0</v>
      </c>
      <c r="L92" s="4">
        <v>0.5</v>
      </c>
      <c r="M92" s="4">
        <v>0</v>
      </c>
      <c r="N92" s="1">
        <v>0</v>
      </c>
      <c r="O92" s="4">
        <v>0</v>
      </c>
      <c r="P92" s="4">
        <v>0</v>
      </c>
      <c r="Q92" s="1">
        <v>0</v>
      </c>
      <c r="R92" s="4">
        <v>0</v>
      </c>
      <c r="S92" s="1">
        <v>0</v>
      </c>
      <c r="T92" s="52">
        <f t="shared" si="2"/>
        <v>38.5</v>
      </c>
      <c r="U92" s="4">
        <v>12.75</v>
      </c>
      <c r="V92">
        <f t="shared" si="3"/>
        <v>51.25</v>
      </c>
    </row>
    <row r="93" spans="1:22">
      <c r="A93" s="11">
        <v>40763</v>
      </c>
      <c r="B93">
        <v>24.5</v>
      </c>
      <c r="C93">
        <v>0</v>
      </c>
      <c r="D93">
        <v>0</v>
      </c>
      <c r="E93">
        <v>0</v>
      </c>
      <c r="F93">
        <v>0</v>
      </c>
      <c r="G93">
        <v>0</v>
      </c>
      <c r="H93" s="12">
        <v>0</v>
      </c>
      <c r="I93" s="4">
        <v>6.5</v>
      </c>
      <c r="J93" s="4">
        <v>0</v>
      </c>
      <c r="K93" s="4">
        <v>0</v>
      </c>
      <c r="L93" s="4">
        <v>1</v>
      </c>
      <c r="M93" s="4">
        <v>0</v>
      </c>
      <c r="N93" s="12">
        <v>0</v>
      </c>
      <c r="O93" s="4">
        <v>1</v>
      </c>
      <c r="P93" s="4">
        <v>0</v>
      </c>
      <c r="Q93" s="12">
        <v>0</v>
      </c>
      <c r="R93" s="4">
        <v>0</v>
      </c>
      <c r="S93" s="12">
        <v>0</v>
      </c>
      <c r="T93" s="52">
        <f t="shared" si="2"/>
        <v>33</v>
      </c>
      <c r="U93" s="4">
        <v>14</v>
      </c>
      <c r="V93">
        <f t="shared" si="3"/>
        <v>47</v>
      </c>
    </row>
    <row r="94" spans="1:22">
      <c r="A94" s="11">
        <v>40764</v>
      </c>
      <c r="B94">
        <v>24.5</v>
      </c>
      <c r="C94">
        <v>0</v>
      </c>
      <c r="D94">
        <v>0</v>
      </c>
      <c r="E94">
        <v>0</v>
      </c>
      <c r="F94">
        <v>0</v>
      </c>
      <c r="G94">
        <v>0</v>
      </c>
      <c r="H94" s="12">
        <v>0</v>
      </c>
      <c r="I94" s="4">
        <v>6.5</v>
      </c>
      <c r="J94" s="4">
        <v>0</v>
      </c>
      <c r="K94" s="4">
        <v>0</v>
      </c>
      <c r="L94" s="4">
        <v>1</v>
      </c>
      <c r="M94" s="4">
        <v>0</v>
      </c>
      <c r="N94" s="12">
        <v>0</v>
      </c>
      <c r="O94" s="4">
        <v>1</v>
      </c>
      <c r="P94" s="4">
        <v>0</v>
      </c>
      <c r="Q94" s="12">
        <v>0</v>
      </c>
      <c r="R94" s="4">
        <v>0</v>
      </c>
      <c r="S94" s="12">
        <v>0</v>
      </c>
      <c r="T94" s="52">
        <f t="shared" si="2"/>
        <v>33</v>
      </c>
      <c r="U94" s="4">
        <v>14</v>
      </c>
      <c r="V94">
        <f t="shared" si="3"/>
        <v>47</v>
      </c>
    </row>
    <row r="95" spans="1:22">
      <c r="A95" s="11">
        <v>40765</v>
      </c>
      <c r="B95">
        <v>11</v>
      </c>
      <c r="C95">
        <v>0</v>
      </c>
      <c r="D95">
        <v>0</v>
      </c>
      <c r="E95">
        <v>0</v>
      </c>
      <c r="F95">
        <v>0</v>
      </c>
      <c r="G95">
        <v>0</v>
      </c>
      <c r="H95" s="12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12">
        <v>0</v>
      </c>
      <c r="O95" s="4">
        <v>0</v>
      </c>
      <c r="P95" s="4">
        <v>0</v>
      </c>
      <c r="Q95" s="12">
        <v>0</v>
      </c>
      <c r="R95" s="4">
        <v>0</v>
      </c>
      <c r="S95" s="12">
        <v>0</v>
      </c>
      <c r="T95" s="52">
        <f t="shared" si="2"/>
        <v>11</v>
      </c>
      <c r="U95" s="4">
        <v>4</v>
      </c>
      <c r="V95">
        <f t="shared" si="3"/>
        <v>15</v>
      </c>
    </row>
    <row r="96" spans="1:22">
      <c r="A96" s="11">
        <v>40766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 s="12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12">
        <v>0</v>
      </c>
      <c r="O96" s="4">
        <v>0</v>
      </c>
      <c r="P96" s="4">
        <v>0</v>
      </c>
      <c r="Q96" s="12">
        <v>0</v>
      </c>
      <c r="R96" s="4">
        <v>0</v>
      </c>
      <c r="S96" s="12">
        <v>0</v>
      </c>
      <c r="T96" s="52">
        <f t="shared" si="2"/>
        <v>11</v>
      </c>
      <c r="U96" s="4">
        <v>4</v>
      </c>
      <c r="V96">
        <f t="shared" si="3"/>
        <v>15</v>
      </c>
    </row>
    <row r="97" spans="1:23">
      <c r="A97" s="11">
        <v>40767</v>
      </c>
      <c r="B97">
        <v>4.33</v>
      </c>
      <c r="C97">
        <v>0</v>
      </c>
      <c r="D97">
        <v>0</v>
      </c>
      <c r="E97">
        <v>0</v>
      </c>
      <c r="F97">
        <v>0</v>
      </c>
      <c r="G97">
        <v>0</v>
      </c>
      <c r="H97" s="12">
        <v>0</v>
      </c>
      <c r="I97" s="4">
        <v>0.66</v>
      </c>
      <c r="J97" s="4">
        <v>0</v>
      </c>
      <c r="K97" s="4">
        <v>0</v>
      </c>
      <c r="L97" s="4">
        <v>0</v>
      </c>
      <c r="M97" s="4">
        <v>0</v>
      </c>
      <c r="N97" s="12">
        <v>0</v>
      </c>
      <c r="O97" s="4">
        <v>0</v>
      </c>
      <c r="P97" s="4">
        <v>0</v>
      </c>
      <c r="Q97" s="12">
        <v>0</v>
      </c>
      <c r="R97" s="4">
        <v>0</v>
      </c>
      <c r="S97" s="12">
        <v>0</v>
      </c>
      <c r="T97" s="52">
        <f t="shared" si="2"/>
        <v>4.99</v>
      </c>
      <c r="U97" s="4">
        <v>2</v>
      </c>
      <c r="V97">
        <f t="shared" si="3"/>
        <v>6.99</v>
      </c>
    </row>
    <row r="98" spans="1:23">
      <c r="A98" s="11">
        <v>40768</v>
      </c>
      <c r="B98">
        <v>4.33</v>
      </c>
      <c r="C98">
        <v>0</v>
      </c>
      <c r="D98">
        <v>0</v>
      </c>
      <c r="E98">
        <v>0</v>
      </c>
      <c r="F98">
        <v>0</v>
      </c>
      <c r="G98">
        <v>0</v>
      </c>
      <c r="H98" s="12">
        <v>0</v>
      </c>
      <c r="I98" s="4">
        <v>0.66</v>
      </c>
      <c r="J98" s="4">
        <v>0</v>
      </c>
      <c r="K98" s="4">
        <v>0</v>
      </c>
      <c r="L98" s="4">
        <v>0</v>
      </c>
      <c r="M98" s="4">
        <v>0</v>
      </c>
      <c r="N98" s="12">
        <v>0</v>
      </c>
      <c r="O98" s="4">
        <v>0</v>
      </c>
      <c r="P98" s="4">
        <v>0</v>
      </c>
      <c r="Q98" s="12">
        <v>0</v>
      </c>
      <c r="R98" s="4">
        <v>0</v>
      </c>
      <c r="S98" s="12">
        <v>0</v>
      </c>
      <c r="T98" s="52">
        <f t="shared" si="2"/>
        <v>4.99</v>
      </c>
      <c r="U98" s="4">
        <v>2</v>
      </c>
      <c r="V98">
        <f t="shared" si="3"/>
        <v>6.99</v>
      </c>
    </row>
    <row r="99" spans="1:23">
      <c r="A99" s="11">
        <v>40769</v>
      </c>
      <c r="B99">
        <v>4.33</v>
      </c>
      <c r="C99">
        <v>0</v>
      </c>
      <c r="D99">
        <v>0</v>
      </c>
      <c r="E99">
        <v>0</v>
      </c>
      <c r="F99">
        <v>0</v>
      </c>
      <c r="G99">
        <v>0</v>
      </c>
      <c r="H99" s="12">
        <v>0</v>
      </c>
      <c r="I99" s="4">
        <v>0.66</v>
      </c>
      <c r="J99" s="4">
        <v>0</v>
      </c>
      <c r="K99" s="4">
        <v>0</v>
      </c>
      <c r="L99" s="4">
        <v>0</v>
      </c>
      <c r="M99" s="4">
        <v>0</v>
      </c>
      <c r="N99" s="12">
        <v>0</v>
      </c>
      <c r="O99" s="4">
        <v>0</v>
      </c>
      <c r="P99" s="4">
        <v>0</v>
      </c>
      <c r="Q99" s="12">
        <v>0</v>
      </c>
      <c r="R99" s="4">
        <v>0</v>
      </c>
      <c r="S99" s="12">
        <v>0</v>
      </c>
      <c r="T99" s="52">
        <f t="shared" si="2"/>
        <v>4.99</v>
      </c>
      <c r="U99" s="4">
        <v>2</v>
      </c>
      <c r="V99">
        <f t="shared" si="3"/>
        <v>6.99</v>
      </c>
    </row>
    <row r="100" spans="1:23">
      <c r="A100" s="11">
        <v>40770</v>
      </c>
      <c r="B100">
        <v>15.5</v>
      </c>
      <c r="C100">
        <v>0.5</v>
      </c>
      <c r="D100">
        <v>0</v>
      </c>
      <c r="E100">
        <v>0.5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52">
        <f t="shared" si="2"/>
        <v>17.5</v>
      </c>
      <c r="U100" s="4">
        <v>9</v>
      </c>
      <c r="V100">
        <f t="shared" si="3"/>
        <v>26.5</v>
      </c>
    </row>
    <row r="101" spans="1:23">
      <c r="A101" s="11">
        <v>40771</v>
      </c>
      <c r="B101">
        <v>15.5</v>
      </c>
      <c r="C101">
        <v>0.5</v>
      </c>
      <c r="D101">
        <v>0</v>
      </c>
      <c r="E101">
        <v>0.5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52">
        <f t="shared" si="2"/>
        <v>17.5</v>
      </c>
      <c r="U101" s="4">
        <v>9</v>
      </c>
      <c r="V101">
        <f t="shared" si="3"/>
        <v>26.5</v>
      </c>
    </row>
    <row r="102" spans="1:23">
      <c r="A102" s="11">
        <v>40772</v>
      </c>
      <c r="B102">
        <v>10.5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6</v>
      </c>
      <c r="J102">
        <v>0</v>
      </c>
      <c r="K102">
        <v>0</v>
      </c>
      <c r="L102">
        <v>0</v>
      </c>
      <c r="M102">
        <v>0.5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 s="52">
        <f>SUM(B102:S102)</f>
        <v>20</v>
      </c>
      <c r="U102" s="4">
        <v>9.5</v>
      </c>
      <c r="V102">
        <f t="shared" si="3"/>
        <v>29.5</v>
      </c>
    </row>
    <row r="103" spans="1:23">
      <c r="A103" s="11">
        <v>40773</v>
      </c>
      <c r="B103">
        <v>10.5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6</v>
      </c>
      <c r="J103">
        <v>0</v>
      </c>
      <c r="K103">
        <v>0</v>
      </c>
      <c r="L103">
        <v>0</v>
      </c>
      <c r="M103">
        <v>0.5</v>
      </c>
      <c r="N103">
        <v>0</v>
      </c>
      <c r="O103">
        <v>2</v>
      </c>
      <c r="P103">
        <v>0</v>
      </c>
      <c r="Q103">
        <v>0</v>
      </c>
      <c r="R103">
        <v>0</v>
      </c>
      <c r="S103">
        <v>0</v>
      </c>
      <c r="T103" s="52">
        <f>SUM(B103:S103)</f>
        <v>20</v>
      </c>
      <c r="U103" s="4">
        <v>9.5</v>
      </c>
      <c r="V103">
        <f t="shared" si="3"/>
        <v>29.5</v>
      </c>
    </row>
    <row r="104" spans="1:23">
      <c r="A104" s="11">
        <v>40774</v>
      </c>
      <c r="B104" t="s">
        <v>31</v>
      </c>
      <c r="C104" t="s">
        <v>31</v>
      </c>
      <c r="D104" t="s">
        <v>31</v>
      </c>
      <c r="E104" t="s">
        <v>31</v>
      </c>
      <c r="F104" t="s">
        <v>31</v>
      </c>
      <c r="G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s="52">
        <f>SUM(B104:S104)</f>
        <v>0</v>
      </c>
      <c r="U104" s="4">
        <v>0</v>
      </c>
      <c r="V104">
        <f t="shared" si="3"/>
        <v>0</v>
      </c>
    </row>
    <row r="105" spans="1:23">
      <c r="A105" s="11">
        <v>40775</v>
      </c>
      <c r="B105" t="s">
        <v>31</v>
      </c>
      <c r="C105" t="s">
        <v>31</v>
      </c>
      <c r="D105" t="s">
        <v>31</v>
      </c>
      <c r="E105" t="s">
        <v>31</v>
      </c>
      <c r="F105" t="s">
        <v>31</v>
      </c>
      <c r="G105" t="s">
        <v>31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s="52">
        <f t="shared" si="2"/>
        <v>0</v>
      </c>
      <c r="U105" s="4">
        <v>0</v>
      </c>
      <c r="V105">
        <f t="shared" si="3"/>
        <v>0</v>
      </c>
    </row>
    <row r="106" spans="1:23">
      <c r="A106" s="11">
        <v>40776</v>
      </c>
      <c r="B106" t="s">
        <v>31</v>
      </c>
      <c r="C106" t="s">
        <v>31</v>
      </c>
      <c r="D106" t="s">
        <v>31</v>
      </c>
      <c r="E106" t="s">
        <v>31</v>
      </c>
      <c r="F106" t="s">
        <v>31</v>
      </c>
      <c r="G106" t="s">
        <v>31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31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 s="52">
        <f t="shared" si="2"/>
        <v>0</v>
      </c>
      <c r="U106" s="4">
        <v>0</v>
      </c>
      <c r="V106">
        <f t="shared" si="3"/>
        <v>0</v>
      </c>
    </row>
    <row r="107" spans="1:23">
      <c r="A107" s="11">
        <v>40777</v>
      </c>
      <c r="B107">
        <v>16</v>
      </c>
      <c r="C107">
        <v>0</v>
      </c>
      <c r="D107">
        <v>0</v>
      </c>
      <c r="E107">
        <v>0</v>
      </c>
      <c r="F107">
        <v>0</v>
      </c>
      <c r="G107">
        <v>0</v>
      </c>
      <c r="H107" s="12">
        <v>0</v>
      </c>
      <c r="I107" s="8">
        <v>24</v>
      </c>
      <c r="J107" s="4">
        <v>0</v>
      </c>
      <c r="K107" s="4">
        <v>0</v>
      </c>
      <c r="L107" s="4">
        <v>0</v>
      </c>
      <c r="M107" s="4">
        <v>0</v>
      </c>
      <c r="N107" s="12">
        <v>0</v>
      </c>
      <c r="O107" s="8">
        <v>1.5</v>
      </c>
      <c r="P107" s="4">
        <v>0</v>
      </c>
      <c r="Q107" s="12">
        <v>0</v>
      </c>
      <c r="R107" s="8">
        <v>0</v>
      </c>
      <c r="S107" s="12">
        <v>0</v>
      </c>
      <c r="T107" s="52">
        <f t="shared" si="2"/>
        <v>41.5</v>
      </c>
      <c r="U107" s="4">
        <v>10.5</v>
      </c>
      <c r="V107">
        <f t="shared" si="3"/>
        <v>52</v>
      </c>
    </row>
    <row r="108" spans="1:23">
      <c r="A108" s="11">
        <v>40778</v>
      </c>
      <c r="B108">
        <v>16</v>
      </c>
      <c r="C108">
        <v>0</v>
      </c>
      <c r="D108">
        <v>0</v>
      </c>
      <c r="E108">
        <v>0</v>
      </c>
      <c r="F108">
        <v>0</v>
      </c>
      <c r="G108">
        <v>0</v>
      </c>
      <c r="H108" s="12">
        <v>0</v>
      </c>
      <c r="I108" s="8">
        <v>24</v>
      </c>
      <c r="J108" s="4">
        <v>0</v>
      </c>
      <c r="K108" s="4">
        <v>0</v>
      </c>
      <c r="L108" s="4">
        <v>0</v>
      </c>
      <c r="M108" s="4">
        <v>0</v>
      </c>
      <c r="N108" s="12">
        <v>0</v>
      </c>
      <c r="O108" s="8">
        <v>1.5</v>
      </c>
      <c r="P108" s="4">
        <v>0</v>
      </c>
      <c r="Q108" s="12">
        <v>0</v>
      </c>
      <c r="R108" s="8">
        <v>0</v>
      </c>
      <c r="S108" s="12">
        <v>0</v>
      </c>
      <c r="T108" s="52">
        <f t="shared" si="2"/>
        <v>41.5</v>
      </c>
      <c r="U108" s="4">
        <v>10.5</v>
      </c>
      <c r="V108">
        <f t="shared" si="3"/>
        <v>52</v>
      </c>
    </row>
    <row r="109" spans="1:23">
      <c r="A109" s="11">
        <v>40779</v>
      </c>
      <c r="B109">
        <v>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12.5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9.5</v>
      </c>
      <c r="P109">
        <v>0</v>
      </c>
      <c r="Q109">
        <v>0</v>
      </c>
      <c r="R109">
        <v>0.5</v>
      </c>
      <c r="S109">
        <v>0</v>
      </c>
      <c r="T109" s="52">
        <f t="shared" si="2"/>
        <v>38.5</v>
      </c>
      <c r="U109" s="4">
        <v>5.5</v>
      </c>
      <c r="V109">
        <f t="shared" si="3"/>
        <v>44</v>
      </c>
    </row>
    <row r="110" spans="1:23">
      <c r="A110" s="11">
        <v>40780</v>
      </c>
      <c r="B110">
        <v>15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12.5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9.5</v>
      </c>
      <c r="P110">
        <v>0</v>
      </c>
      <c r="Q110">
        <v>0</v>
      </c>
      <c r="R110">
        <v>0.5</v>
      </c>
      <c r="S110">
        <v>0</v>
      </c>
      <c r="T110" s="52">
        <f t="shared" si="2"/>
        <v>38.5</v>
      </c>
      <c r="U110" s="4">
        <v>5.5</v>
      </c>
      <c r="V110">
        <f t="shared" si="3"/>
        <v>44</v>
      </c>
      <c r="W110" s="2"/>
    </row>
    <row r="111" spans="1:23">
      <c r="A111" s="11">
        <v>40781</v>
      </c>
      <c r="B111">
        <v>11</v>
      </c>
      <c r="C111">
        <v>0.66</v>
      </c>
      <c r="D111">
        <v>0</v>
      </c>
      <c r="E111">
        <v>0</v>
      </c>
      <c r="F111">
        <v>0</v>
      </c>
      <c r="G111">
        <v>0</v>
      </c>
      <c r="H111" s="4">
        <v>0</v>
      </c>
      <c r="I111" s="4">
        <v>8</v>
      </c>
      <c r="J111" s="4">
        <v>0</v>
      </c>
      <c r="K111" s="4">
        <v>0</v>
      </c>
      <c r="L111" s="4">
        <v>1</v>
      </c>
      <c r="M111" s="4">
        <v>0</v>
      </c>
      <c r="N111" s="4">
        <v>0</v>
      </c>
      <c r="O111" s="4">
        <v>13.33</v>
      </c>
      <c r="P111" s="4">
        <v>0</v>
      </c>
      <c r="Q111" s="4">
        <v>0</v>
      </c>
      <c r="R111" s="4">
        <v>0</v>
      </c>
      <c r="S111" s="4">
        <v>0.33</v>
      </c>
      <c r="T111" s="52">
        <f t="shared" si="2"/>
        <v>34.32</v>
      </c>
      <c r="U111" s="4">
        <v>34.33</v>
      </c>
      <c r="V111">
        <f t="shared" si="3"/>
        <v>68.650000000000006</v>
      </c>
      <c r="W111" s="2"/>
    </row>
    <row r="112" spans="1:23">
      <c r="A112" s="11">
        <v>40782</v>
      </c>
      <c r="B112">
        <v>11</v>
      </c>
      <c r="C112">
        <v>0.66</v>
      </c>
      <c r="D112">
        <v>0</v>
      </c>
      <c r="E112">
        <v>0</v>
      </c>
      <c r="F112">
        <v>0</v>
      </c>
      <c r="G112">
        <v>0</v>
      </c>
      <c r="H112" s="4">
        <v>0</v>
      </c>
      <c r="I112" s="4">
        <v>8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13.33</v>
      </c>
      <c r="P112" s="4">
        <v>0</v>
      </c>
      <c r="Q112" s="4">
        <v>0</v>
      </c>
      <c r="R112" s="4">
        <v>0</v>
      </c>
      <c r="S112" s="4">
        <v>0.33</v>
      </c>
      <c r="T112" s="52">
        <f t="shared" si="2"/>
        <v>34.32</v>
      </c>
      <c r="U112" s="4">
        <v>34.33</v>
      </c>
      <c r="V112">
        <f t="shared" si="3"/>
        <v>68.650000000000006</v>
      </c>
    </row>
    <row r="113" spans="1:42">
      <c r="A113" s="11">
        <v>40783</v>
      </c>
      <c r="B113">
        <v>11</v>
      </c>
      <c r="C113">
        <v>0.66</v>
      </c>
      <c r="D113">
        <v>0</v>
      </c>
      <c r="E113">
        <v>0</v>
      </c>
      <c r="F113">
        <v>0</v>
      </c>
      <c r="G113">
        <v>0</v>
      </c>
      <c r="H113" s="4">
        <v>0</v>
      </c>
      <c r="I113" s="4">
        <v>8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4">
        <v>13.33</v>
      </c>
      <c r="P113" s="4">
        <v>0</v>
      </c>
      <c r="Q113" s="4">
        <v>0</v>
      </c>
      <c r="R113" s="4">
        <v>0</v>
      </c>
      <c r="S113" s="4">
        <v>0.33</v>
      </c>
      <c r="T113" s="52">
        <f t="shared" si="2"/>
        <v>34.32</v>
      </c>
      <c r="U113" s="4">
        <v>34.33</v>
      </c>
      <c r="V113">
        <f t="shared" si="3"/>
        <v>68.650000000000006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>
      <c r="A114" s="11">
        <v>40784</v>
      </c>
      <c r="B114">
        <v>7</v>
      </c>
      <c r="C114">
        <v>0</v>
      </c>
      <c r="D114">
        <v>0</v>
      </c>
      <c r="E114">
        <v>0</v>
      </c>
      <c r="F114">
        <v>0</v>
      </c>
      <c r="G114">
        <v>0</v>
      </c>
      <c r="H114" s="4">
        <v>0</v>
      </c>
      <c r="I114" s="4">
        <v>3.5</v>
      </c>
      <c r="J114" s="4">
        <v>0</v>
      </c>
      <c r="K114" s="4">
        <v>0</v>
      </c>
      <c r="L114" s="4">
        <v>0</v>
      </c>
      <c r="M114" s="4">
        <v>0.5</v>
      </c>
      <c r="N114" s="4">
        <v>0</v>
      </c>
      <c r="O114" s="4">
        <v>4</v>
      </c>
      <c r="P114" s="4">
        <v>0</v>
      </c>
      <c r="Q114" s="4">
        <v>0</v>
      </c>
      <c r="R114" s="4">
        <v>0</v>
      </c>
      <c r="S114" s="4">
        <v>0</v>
      </c>
      <c r="T114" s="52">
        <f t="shared" si="2"/>
        <v>15</v>
      </c>
      <c r="U114" s="4">
        <v>6.5</v>
      </c>
      <c r="V114">
        <f t="shared" si="3"/>
        <v>21.5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O114" s="4"/>
    </row>
    <row r="115" spans="1:42">
      <c r="A115" s="11">
        <v>40785</v>
      </c>
      <c r="B115">
        <v>7</v>
      </c>
      <c r="C115">
        <v>0</v>
      </c>
      <c r="D115">
        <v>0</v>
      </c>
      <c r="E115">
        <v>0</v>
      </c>
      <c r="F115">
        <v>0</v>
      </c>
      <c r="G115">
        <v>0</v>
      </c>
      <c r="H115" s="4">
        <v>0</v>
      </c>
      <c r="I115" s="4">
        <v>3.5</v>
      </c>
      <c r="J115" s="4">
        <v>0</v>
      </c>
      <c r="K115" s="4">
        <v>0</v>
      </c>
      <c r="L115" s="4">
        <v>0</v>
      </c>
      <c r="M115" s="4">
        <v>0.5</v>
      </c>
      <c r="N115" s="4">
        <v>0</v>
      </c>
      <c r="O115" s="4">
        <v>4</v>
      </c>
      <c r="P115" s="4">
        <v>0</v>
      </c>
      <c r="Q115" s="4">
        <v>0</v>
      </c>
      <c r="R115" s="4">
        <v>0</v>
      </c>
      <c r="S115" s="4">
        <v>0</v>
      </c>
      <c r="T115" s="52">
        <f t="shared" si="2"/>
        <v>15</v>
      </c>
      <c r="U115" s="4">
        <v>6.5</v>
      </c>
      <c r="V115">
        <f t="shared" si="3"/>
        <v>21.5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O115" s="4"/>
    </row>
    <row r="116" spans="1:42">
      <c r="A116" s="11">
        <v>40786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  <c r="H116" s="4">
        <v>0</v>
      </c>
      <c r="I116" s="4">
        <v>3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2</v>
      </c>
      <c r="P116" s="4">
        <v>0</v>
      </c>
      <c r="Q116" s="4">
        <v>0</v>
      </c>
      <c r="R116" s="4">
        <v>0</v>
      </c>
      <c r="S116" s="4">
        <v>0</v>
      </c>
      <c r="T116" s="52">
        <f t="shared" si="2"/>
        <v>7</v>
      </c>
      <c r="U116" s="4">
        <v>2</v>
      </c>
      <c r="V116">
        <f t="shared" si="3"/>
        <v>9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O116" s="4"/>
    </row>
    <row r="117" spans="1:42">
      <c r="A117" s="11">
        <v>40787</v>
      </c>
      <c r="B117">
        <v>4</v>
      </c>
      <c r="C117">
        <v>0.2</v>
      </c>
      <c r="D117">
        <v>0</v>
      </c>
      <c r="E117">
        <v>0</v>
      </c>
      <c r="F117">
        <v>0</v>
      </c>
      <c r="G117">
        <v>0</v>
      </c>
      <c r="H117" s="4">
        <v>0</v>
      </c>
      <c r="I117" s="4">
        <v>2</v>
      </c>
      <c r="J117" s="4">
        <v>0</v>
      </c>
      <c r="K117" s="4">
        <v>0</v>
      </c>
      <c r="L117" s="4">
        <v>0.2</v>
      </c>
      <c r="M117" s="4">
        <v>0</v>
      </c>
      <c r="N117" s="4">
        <v>0</v>
      </c>
      <c r="O117" s="4">
        <v>7.2</v>
      </c>
      <c r="P117" s="4">
        <v>0</v>
      </c>
      <c r="Q117" s="4">
        <v>0</v>
      </c>
      <c r="R117" s="4">
        <v>0</v>
      </c>
      <c r="S117" s="4">
        <v>0</v>
      </c>
      <c r="T117" s="52">
        <f t="shared" si="2"/>
        <v>13.600000000000001</v>
      </c>
      <c r="U117" s="4">
        <v>7</v>
      </c>
      <c r="V117">
        <f t="shared" si="3"/>
        <v>20.6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O117" s="4"/>
    </row>
    <row r="118" spans="1:42">
      <c r="A118" s="11">
        <v>40788</v>
      </c>
      <c r="B118">
        <v>4</v>
      </c>
      <c r="C118">
        <v>0.2</v>
      </c>
      <c r="D118">
        <v>0</v>
      </c>
      <c r="E118">
        <v>0</v>
      </c>
      <c r="F118">
        <v>0</v>
      </c>
      <c r="G118">
        <v>0</v>
      </c>
      <c r="H118" s="4">
        <v>0</v>
      </c>
      <c r="I118" s="4">
        <v>2</v>
      </c>
      <c r="J118" s="4">
        <v>0</v>
      </c>
      <c r="K118" s="4">
        <v>0</v>
      </c>
      <c r="L118" s="4">
        <v>0.2</v>
      </c>
      <c r="M118" s="4">
        <v>0</v>
      </c>
      <c r="N118" s="4">
        <v>0</v>
      </c>
      <c r="O118" s="4">
        <v>7.2</v>
      </c>
      <c r="P118" s="4">
        <v>0</v>
      </c>
      <c r="Q118" s="4">
        <v>0</v>
      </c>
      <c r="R118" s="4">
        <v>0</v>
      </c>
      <c r="S118" s="4">
        <v>0</v>
      </c>
      <c r="T118" s="52">
        <f t="shared" si="2"/>
        <v>13.600000000000001</v>
      </c>
      <c r="U118" s="4">
        <v>7</v>
      </c>
      <c r="V118">
        <f t="shared" si="3"/>
        <v>20.6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O118" s="4"/>
    </row>
    <row r="119" spans="1:42">
      <c r="A119" s="11">
        <v>40789</v>
      </c>
      <c r="B119">
        <v>4</v>
      </c>
      <c r="C119">
        <v>0.2</v>
      </c>
      <c r="D119">
        <v>0</v>
      </c>
      <c r="E119">
        <v>0</v>
      </c>
      <c r="F119">
        <v>0</v>
      </c>
      <c r="G119">
        <v>0</v>
      </c>
      <c r="H119" s="4">
        <v>0</v>
      </c>
      <c r="I119" s="4">
        <v>2</v>
      </c>
      <c r="J119" s="4">
        <v>0</v>
      </c>
      <c r="K119" s="4">
        <v>0</v>
      </c>
      <c r="L119" s="4">
        <v>0.2</v>
      </c>
      <c r="M119" s="4">
        <v>0</v>
      </c>
      <c r="N119" s="4">
        <v>0</v>
      </c>
      <c r="O119" s="4">
        <v>7.2</v>
      </c>
      <c r="P119" s="4">
        <v>0</v>
      </c>
      <c r="Q119" s="4">
        <v>0</v>
      </c>
      <c r="R119" s="4">
        <v>0</v>
      </c>
      <c r="S119" s="4">
        <v>0</v>
      </c>
      <c r="T119" s="52">
        <f t="shared" si="2"/>
        <v>13.600000000000001</v>
      </c>
      <c r="U119" s="4">
        <v>7</v>
      </c>
      <c r="V119">
        <f t="shared" si="3"/>
        <v>20.6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O119" s="4"/>
    </row>
    <row r="120" spans="1:42">
      <c r="A120" s="11">
        <v>40790</v>
      </c>
      <c r="B120">
        <v>4</v>
      </c>
      <c r="C120">
        <v>0.2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2</v>
      </c>
      <c r="J120" s="4">
        <v>0</v>
      </c>
      <c r="K120" s="4">
        <v>0</v>
      </c>
      <c r="L120" s="4">
        <v>0.2</v>
      </c>
      <c r="M120" s="4">
        <v>0</v>
      </c>
      <c r="N120" s="4">
        <v>0</v>
      </c>
      <c r="O120" s="4">
        <v>7.2</v>
      </c>
      <c r="P120" s="4">
        <v>0</v>
      </c>
      <c r="Q120" s="4">
        <v>0</v>
      </c>
      <c r="R120" s="4">
        <v>0</v>
      </c>
      <c r="S120" s="4">
        <v>0</v>
      </c>
      <c r="T120" s="52">
        <f t="shared" si="2"/>
        <v>13.600000000000001</v>
      </c>
      <c r="U120" s="4">
        <v>7</v>
      </c>
      <c r="V120">
        <f t="shared" si="3"/>
        <v>20.6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O120" s="4"/>
    </row>
    <row r="121" spans="1:42">
      <c r="A121" s="11">
        <v>40791</v>
      </c>
      <c r="B121">
        <v>4</v>
      </c>
      <c r="C121">
        <v>0.2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2</v>
      </c>
      <c r="J121" s="4">
        <v>0</v>
      </c>
      <c r="K121" s="4">
        <v>0</v>
      </c>
      <c r="L121" s="4">
        <v>0.2</v>
      </c>
      <c r="M121" s="4">
        <v>0</v>
      </c>
      <c r="N121" s="4">
        <v>0</v>
      </c>
      <c r="O121" s="4">
        <v>7.2</v>
      </c>
      <c r="P121" s="4">
        <v>0</v>
      </c>
      <c r="Q121" s="4">
        <v>0</v>
      </c>
      <c r="R121" s="4">
        <v>0</v>
      </c>
      <c r="S121" s="4">
        <v>0</v>
      </c>
      <c r="T121" s="52">
        <f t="shared" si="2"/>
        <v>13.600000000000001</v>
      </c>
      <c r="U121" s="4">
        <v>7</v>
      </c>
      <c r="V121">
        <f t="shared" si="3"/>
        <v>20.6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O121" s="4"/>
    </row>
    <row r="122" spans="1:42">
      <c r="A122" s="11">
        <v>40792</v>
      </c>
      <c r="B122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 s="4">
        <v>0</v>
      </c>
      <c r="I122" s="4">
        <v>6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15</v>
      </c>
      <c r="P122" s="4">
        <v>0</v>
      </c>
      <c r="Q122" s="4">
        <v>0</v>
      </c>
      <c r="R122" s="4">
        <v>0</v>
      </c>
      <c r="S122" s="4">
        <v>0</v>
      </c>
      <c r="T122" s="52">
        <f t="shared" si="2"/>
        <v>29</v>
      </c>
      <c r="U122" s="4">
        <v>9</v>
      </c>
      <c r="V122">
        <f t="shared" si="3"/>
        <v>38</v>
      </c>
      <c r="Z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O122" s="4"/>
    </row>
    <row r="123" spans="1:42">
      <c r="A123" s="11">
        <v>40793</v>
      </c>
      <c r="B123">
        <v>7</v>
      </c>
      <c r="C123">
        <v>0</v>
      </c>
      <c r="D123">
        <v>0</v>
      </c>
      <c r="E123">
        <v>0</v>
      </c>
      <c r="F123">
        <v>0</v>
      </c>
      <c r="G123">
        <v>0</v>
      </c>
      <c r="H123" s="4">
        <v>0</v>
      </c>
      <c r="I123" s="4">
        <v>0</v>
      </c>
      <c r="J123" s="4">
        <v>1</v>
      </c>
      <c r="K123" s="4">
        <v>0</v>
      </c>
      <c r="L123" s="4">
        <v>0.5</v>
      </c>
      <c r="M123" s="4">
        <v>0</v>
      </c>
      <c r="N123" s="4">
        <v>0</v>
      </c>
      <c r="O123" s="4">
        <v>14</v>
      </c>
      <c r="P123" s="4">
        <v>0</v>
      </c>
      <c r="Q123" s="4">
        <v>0</v>
      </c>
      <c r="R123" s="4">
        <v>0</v>
      </c>
      <c r="S123" s="4">
        <v>0</v>
      </c>
      <c r="T123" s="52">
        <f t="shared" si="2"/>
        <v>22.5</v>
      </c>
      <c r="U123" s="4">
        <v>11.5</v>
      </c>
      <c r="V123">
        <f t="shared" si="3"/>
        <v>34</v>
      </c>
      <c r="Z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O123" s="4"/>
    </row>
    <row r="124" spans="1:42">
      <c r="A124" s="11">
        <v>40794</v>
      </c>
      <c r="B124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 s="4">
        <v>0</v>
      </c>
      <c r="I124" s="4">
        <v>0</v>
      </c>
      <c r="J124" s="4">
        <v>1</v>
      </c>
      <c r="K124" s="4">
        <v>0</v>
      </c>
      <c r="L124" s="4">
        <v>0.5</v>
      </c>
      <c r="M124" s="4">
        <v>0</v>
      </c>
      <c r="N124" s="4">
        <v>0</v>
      </c>
      <c r="O124" s="4">
        <v>14</v>
      </c>
      <c r="P124" s="4">
        <v>0</v>
      </c>
      <c r="Q124" s="4">
        <v>0</v>
      </c>
      <c r="R124" s="4">
        <v>0</v>
      </c>
      <c r="S124" s="4">
        <v>0</v>
      </c>
      <c r="T124" s="52">
        <f t="shared" si="2"/>
        <v>22.5</v>
      </c>
      <c r="U124" s="4">
        <v>11.5</v>
      </c>
      <c r="V124">
        <f t="shared" si="3"/>
        <v>34</v>
      </c>
      <c r="Z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O124" s="4"/>
    </row>
    <row r="125" spans="1:42">
      <c r="A125" s="11">
        <v>40795</v>
      </c>
      <c r="B125">
        <v>7</v>
      </c>
      <c r="C125">
        <v>0</v>
      </c>
      <c r="D125">
        <v>0</v>
      </c>
      <c r="E125">
        <v>0</v>
      </c>
      <c r="F125">
        <v>0</v>
      </c>
      <c r="G125">
        <v>0</v>
      </c>
      <c r="H125" s="4">
        <v>0</v>
      </c>
      <c r="I125" s="4">
        <v>1.33</v>
      </c>
      <c r="J125" s="4">
        <v>0</v>
      </c>
      <c r="K125" s="4">
        <v>0</v>
      </c>
      <c r="L125" s="4">
        <v>0.33</v>
      </c>
      <c r="M125" s="4">
        <v>1.33</v>
      </c>
      <c r="N125" s="4">
        <v>0</v>
      </c>
      <c r="O125" s="4">
        <v>4.67</v>
      </c>
      <c r="P125" s="4">
        <v>0</v>
      </c>
      <c r="Q125" s="4">
        <v>0</v>
      </c>
      <c r="R125" s="4">
        <v>0</v>
      </c>
      <c r="S125" s="4">
        <v>0</v>
      </c>
      <c r="T125" s="52">
        <f t="shared" si="2"/>
        <v>14.66</v>
      </c>
      <c r="U125" s="4">
        <v>14.67</v>
      </c>
      <c r="V125">
        <f t="shared" si="3"/>
        <v>29.33</v>
      </c>
      <c r="Z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O125" s="4"/>
    </row>
    <row r="126" spans="1:42">
      <c r="A126" s="11">
        <v>40796</v>
      </c>
      <c r="B126">
        <v>7</v>
      </c>
      <c r="C126">
        <v>0</v>
      </c>
      <c r="D126">
        <v>0</v>
      </c>
      <c r="E126">
        <v>0</v>
      </c>
      <c r="F126">
        <v>0</v>
      </c>
      <c r="G126">
        <v>0</v>
      </c>
      <c r="H126" s="4">
        <v>0</v>
      </c>
      <c r="I126" s="4">
        <v>1.33</v>
      </c>
      <c r="J126" s="4">
        <v>0</v>
      </c>
      <c r="K126" s="4">
        <v>0</v>
      </c>
      <c r="L126" s="4">
        <v>0.33</v>
      </c>
      <c r="M126" s="4">
        <v>1.33</v>
      </c>
      <c r="N126" s="4">
        <v>0</v>
      </c>
      <c r="O126" s="4">
        <v>4.67</v>
      </c>
      <c r="P126" s="4">
        <v>0</v>
      </c>
      <c r="Q126" s="4">
        <v>0</v>
      </c>
      <c r="R126" s="4">
        <v>0</v>
      </c>
      <c r="S126" s="4">
        <v>0</v>
      </c>
      <c r="T126" s="52">
        <f t="shared" si="2"/>
        <v>14.66</v>
      </c>
      <c r="U126" s="4">
        <v>14.67</v>
      </c>
      <c r="V126">
        <f t="shared" si="3"/>
        <v>29.33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O126" s="4"/>
    </row>
    <row r="127" spans="1:42">
      <c r="A127" s="11">
        <v>40797</v>
      </c>
      <c r="B127">
        <v>7</v>
      </c>
      <c r="C127">
        <v>0</v>
      </c>
      <c r="D127">
        <v>0</v>
      </c>
      <c r="E127">
        <v>0</v>
      </c>
      <c r="F127">
        <v>0</v>
      </c>
      <c r="G127">
        <v>0</v>
      </c>
      <c r="H127" s="4">
        <v>0</v>
      </c>
      <c r="I127" s="4">
        <v>1.33</v>
      </c>
      <c r="J127" s="4">
        <v>0</v>
      </c>
      <c r="K127" s="4">
        <v>0</v>
      </c>
      <c r="L127" s="4">
        <v>0.33</v>
      </c>
      <c r="M127" s="4">
        <v>1.33</v>
      </c>
      <c r="N127" s="4">
        <v>0</v>
      </c>
      <c r="O127" s="4">
        <v>4.67</v>
      </c>
      <c r="P127" s="4">
        <v>0</v>
      </c>
      <c r="Q127" s="4">
        <v>0</v>
      </c>
      <c r="R127" s="4">
        <v>0</v>
      </c>
      <c r="S127" s="4">
        <v>0</v>
      </c>
      <c r="T127" s="52">
        <f t="shared" si="2"/>
        <v>14.66</v>
      </c>
      <c r="U127" s="4">
        <v>14.67</v>
      </c>
      <c r="V127">
        <f t="shared" si="3"/>
        <v>29.33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O127" s="4"/>
    </row>
    <row r="128" spans="1:42">
      <c r="A128" s="11">
        <v>40798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52">
        <f t="shared" si="2"/>
        <v>1</v>
      </c>
      <c r="U128" s="4">
        <v>0.5</v>
      </c>
      <c r="V128">
        <f t="shared" si="3"/>
        <v>1.5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O128" s="4"/>
    </row>
    <row r="129" spans="1:41">
      <c r="A129" s="11">
        <v>40799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52">
        <f t="shared" si="2"/>
        <v>1</v>
      </c>
      <c r="U129" s="4">
        <v>0.5</v>
      </c>
      <c r="V129">
        <f t="shared" si="3"/>
        <v>1.5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O129" s="4"/>
    </row>
    <row r="130" spans="1:41">
      <c r="A130" s="11">
        <v>40800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0.5</v>
      </c>
      <c r="M130" s="4">
        <v>0</v>
      </c>
      <c r="N130" s="4">
        <v>0</v>
      </c>
      <c r="O130" s="4">
        <v>2</v>
      </c>
      <c r="P130" s="4">
        <v>0</v>
      </c>
      <c r="Q130" s="4">
        <v>0</v>
      </c>
      <c r="R130" s="4">
        <v>0</v>
      </c>
      <c r="S130" s="4">
        <v>0</v>
      </c>
      <c r="T130" s="52">
        <f t="shared" si="2"/>
        <v>2.5</v>
      </c>
      <c r="U130" s="4">
        <v>0.5</v>
      </c>
      <c r="V130">
        <f t="shared" si="3"/>
        <v>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O130" s="4"/>
    </row>
    <row r="131" spans="1:41">
      <c r="A131" s="11">
        <v>40801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0.5</v>
      </c>
      <c r="M131" s="4">
        <v>0</v>
      </c>
      <c r="N131" s="4">
        <v>0</v>
      </c>
      <c r="O131" s="4">
        <v>2</v>
      </c>
      <c r="P131" s="4">
        <v>0</v>
      </c>
      <c r="Q131" s="4">
        <v>0</v>
      </c>
      <c r="R131" s="4">
        <v>0</v>
      </c>
      <c r="S131" s="4">
        <v>0</v>
      </c>
      <c r="T131" s="52">
        <f t="shared" si="2"/>
        <v>2.5</v>
      </c>
      <c r="U131" s="4">
        <v>0.5</v>
      </c>
      <c r="V131">
        <f t="shared" si="3"/>
        <v>3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O131" s="4"/>
    </row>
    <row r="132" spans="1:41">
      <c r="A132" s="11">
        <v>40802</v>
      </c>
      <c r="B13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52">
        <f t="shared" si="2"/>
        <v>0</v>
      </c>
      <c r="U132" s="4">
        <v>0</v>
      </c>
      <c r="V132">
        <f t="shared" si="3"/>
        <v>0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O132" s="4"/>
    </row>
    <row r="133" spans="1:41">
      <c r="A133" s="11">
        <v>40803</v>
      </c>
      <c r="B13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52">
        <f t="shared" si="2"/>
        <v>0</v>
      </c>
      <c r="U133" s="4">
        <v>0</v>
      </c>
      <c r="V133">
        <f t="shared" si="3"/>
        <v>0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O133" s="4"/>
    </row>
    <row r="134" spans="1:41">
      <c r="A134" s="11">
        <v>40804</v>
      </c>
      <c r="B13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52">
        <f t="shared" si="2"/>
        <v>0</v>
      </c>
      <c r="U134" s="4">
        <v>0</v>
      </c>
      <c r="V134">
        <f t="shared" si="3"/>
        <v>0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O134" s="4"/>
    </row>
    <row r="135" spans="1:41">
      <c r="A135" s="11">
        <v>40805</v>
      </c>
      <c r="B13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52">
        <f t="shared" si="2"/>
        <v>0</v>
      </c>
      <c r="U135" s="4">
        <v>0</v>
      </c>
      <c r="V135">
        <f t="shared" si="3"/>
        <v>0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O135" s="4"/>
    </row>
    <row r="136" spans="1:41">
      <c r="A136" s="11">
        <v>40806</v>
      </c>
      <c r="B13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52">
        <f t="shared" si="2"/>
        <v>0</v>
      </c>
      <c r="U136" s="4">
        <v>0</v>
      </c>
      <c r="V136">
        <f t="shared" si="3"/>
        <v>0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O136" s="4"/>
    </row>
    <row r="137" spans="1:41">
      <c r="A137" s="11">
        <v>40807</v>
      </c>
      <c r="B13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52">
        <f t="shared" ref="T137" si="4">SUM(B137:S137)</f>
        <v>0</v>
      </c>
      <c r="U137" s="4">
        <v>0</v>
      </c>
      <c r="V137">
        <f t="shared" ref="V137" si="5">T137+U137</f>
        <v>0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O137" s="4"/>
    </row>
    <row r="138" spans="1:41">
      <c r="A138" s="11" t="s">
        <v>30</v>
      </c>
      <c r="B138" s="71" t="s">
        <v>43</v>
      </c>
      <c r="C138" s="71"/>
      <c r="D138" s="71"/>
      <c r="E138" s="71"/>
      <c r="F138" s="71"/>
      <c r="G138" s="71"/>
      <c r="H138" s="71"/>
      <c r="I138" s="71" t="s">
        <v>44</v>
      </c>
      <c r="J138" s="71"/>
      <c r="K138" s="71"/>
      <c r="L138" s="71"/>
      <c r="M138" s="71"/>
      <c r="N138" s="71"/>
      <c r="O138" s="71" t="s">
        <v>45</v>
      </c>
      <c r="P138" s="71"/>
      <c r="Q138" s="71"/>
      <c r="R138" s="71" t="s">
        <v>46</v>
      </c>
      <c r="S138" s="71"/>
      <c r="T138" s="69" t="s">
        <v>47</v>
      </c>
      <c r="U138" t="s">
        <v>48</v>
      </c>
      <c r="V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O138" s="4"/>
    </row>
    <row r="139" spans="1:41">
      <c r="A139" s="11"/>
      <c r="B139" t="s">
        <v>50</v>
      </c>
      <c r="C139" t="s">
        <v>51</v>
      </c>
      <c r="D139" t="s">
        <v>52</v>
      </c>
      <c r="E139" t="s">
        <v>53</v>
      </c>
      <c r="F139" t="s">
        <v>54</v>
      </c>
      <c r="G139" t="s">
        <v>55</v>
      </c>
      <c r="H139" s="1" t="s">
        <v>56</v>
      </c>
      <c r="I139" t="s">
        <v>57</v>
      </c>
      <c r="J139" t="s">
        <v>58</v>
      </c>
      <c r="K139" t="s">
        <v>59</v>
      </c>
      <c r="L139" t="s">
        <v>60</v>
      </c>
      <c r="M139" t="s">
        <v>66</v>
      </c>
      <c r="N139" s="1" t="s">
        <v>56</v>
      </c>
      <c r="O139" t="s">
        <v>62</v>
      </c>
      <c r="P139" t="s">
        <v>63</v>
      </c>
      <c r="Q139" s="1" t="s">
        <v>56</v>
      </c>
      <c r="R139" t="s">
        <v>67</v>
      </c>
      <c r="S139" s="1" t="s">
        <v>65</v>
      </c>
      <c r="T139" s="70"/>
      <c r="V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O139" s="4"/>
    </row>
    <row r="140" spans="1:41">
      <c r="A140" s="11"/>
      <c r="B140">
        <f t="shared" ref="B140:S140" si="6">SUM(B9:B102)</f>
        <v>4853.409999999998</v>
      </c>
      <c r="C140">
        <f t="shared" si="6"/>
        <v>128.97999999999999</v>
      </c>
      <c r="D140">
        <f t="shared" si="6"/>
        <v>0</v>
      </c>
      <c r="E140">
        <f t="shared" si="6"/>
        <v>6.99</v>
      </c>
      <c r="F140">
        <f t="shared" si="6"/>
        <v>16.949999999999996</v>
      </c>
      <c r="G140">
        <f t="shared" si="6"/>
        <v>14.99</v>
      </c>
      <c r="H140">
        <f t="shared" si="6"/>
        <v>1</v>
      </c>
      <c r="I140">
        <f t="shared" si="6"/>
        <v>215.91999999999996</v>
      </c>
      <c r="J140">
        <f t="shared" si="6"/>
        <v>5.99</v>
      </c>
      <c r="K140">
        <f t="shared" si="6"/>
        <v>0</v>
      </c>
      <c r="L140">
        <f t="shared" si="6"/>
        <v>159.96</v>
      </c>
      <c r="M140">
        <f t="shared" si="6"/>
        <v>53.469999999999985</v>
      </c>
      <c r="N140">
        <f t="shared" si="6"/>
        <v>3</v>
      </c>
      <c r="O140">
        <f t="shared" si="6"/>
        <v>129.99</v>
      </c>
      <c r="P140">
        <f t="shared" si="6"/>
        <v>0</v>
      </c>
      <c r="Q140">
        <f t="shared" si="6"/>
        <v>0</v>
      </c>
      <c r="R140">
        <f t="shared" si="6"/>
        <v>67.949999999999989</v>
      </c>
      <c r="S140">
        <f t="shared" si="6"/>
        <v>2.99</v>
      </c>
      <c r="T140">
        <f>SUM(T9:T110)</f>
        <v>5841.59</v>
      </c>
      <c r="U140">
        <f>SUM(U9:U110)</f>
        <v>3564.99</v>
      </c>
      <c r="V140" s="4"/>
    </row>
    <row r="141" spans="1:41">
      <c r="A141" s="11"/>
      <c r="B141"/>
      <c r="H141" s="1"/>
      <c r="I141"/>
      <c r="N141" s="1"/>
      <c r="O141"/>
      <c r="Q141" s="1"/>
      <c r="R141"/>
      <c r="S141" s="1"/>
      <c r="T141"/>
    </row>
    <row r="142" spans="1:41">
      <c r="A142" s="11"/>
      <c r="B142"/>
      <c r="H142" s="1"/>
      <c r="I142"/>
      <c r="N142" s="1"/>
      <c r="O142"/>
      <c r="Q142" s="1"/>
      <c r="R142"/>
      <c r="S142" s="1"/>
      <c r="T142"/>
    </row>
    <row r="143" spans="1:41">
      <c r="A143" s="11"/>
      <c r="B143"/>
      <c r="H143" s="1"/>
      <c r="I143"/>
      <c r="N143" s="1"/>
      <c r="O143"/>
      <c r="Q143" s="1"/>
      <c r="R143"/>
      <c r="S143" s="1"/>
      <c r="T143"/>
    </row>
    <row r="144" spans="1:41">
      <c r="A144" s="11"/>
      <c r="B144"/>
      <c r="H144" s="1"/>
      <c r="I144"/>
      <c r="N144" s="1"/>
      <c r="O144"/>
      <c r="Q144" s="1"/>
      <c r="R144"/>
      <c r="S144" s="1"/>
      <c r="T144"/>
    </row>
    <row r="145" spans="1:22">
      <c r="A145" s="11"/>
      <c r="B145"/>
      <c r="H145" s="1"/>
      <c r="I145"/>
      <c r="N145" s="1"/>
      <c r="O145"/>
      <c r="Q145" s="1"/>
      <c r="R145"/>
      <c r="S145" s="1"/>
      <c r="T145"/>
    </row>
    <row r="146" spans="1:22">
      <c r="A146" s="11"/>
      <c r="B146"/>
      <c r="H146" s="1"/>
      <c r="I146"/>
      <c r="N146" s="1"/>
      <c r="O146"/>
      <c r="Q146" s="1"/>
      <c r="R146"/>
      <c r="S146" s="1"/>
      <c r="T146"/>
    </row>
    <row r="147" spans="1:22">
      <c r="A147" s="11"/>
      <c r="B147"/>
      <c r="H147" s="1"/>
      <c r="I147"/>
      <c r="N147" s="1"/>
      <c r="O147"/>
      <c r="Q147" s="1"/>
      <c r="R147"/>
      <c r="S147" s="1"/>
      <c r="T147"/>
    </row>
    <row r="148" spans="1:22">
      <c r="A148" s="11"/>
      <c r="B148"/>
      <c r="H148" s="1"/>
      <c r="I148"/>
      <c r="N148" s="1"/>
      <c r="O148"/>
      <c r="Q148" s="1"/>
      <c r="R148"/>
      <c r="S148" s="1"/>
      <c r="T148"/>
      <c r="V148" s="70" t="s">
        <v>49</v>
      </c>
    </row>
    <row r="149" spans="1:22">
      <c r="A149" s="11"/>
      <c r="B149"/>
      <c r="H149" s="1"/>
      <c r="I149"/>
      <c r="N149" s="1"/>
      <c r="O149"/>
      <c r="Q149" s="1"/>
      <c r="R149"/>
      <c r="S149" s="1"/>
      <c r="T149"/>
      <c r="V149" s="70"/>
    </row>
    <row r="150" spans="1:22">
      <c r="A150" s="11"/>
      <c r="B150"/>
      <c r="H150" s="1"/>
      <c r="I150"/>
      <c r="N150" s="1"/>
      <c r="O150"/>
      <c r="Q150" s="1"/>
      <c r="R150"/>
      <c r="S150" s="1"/>
      <c r="T150"/>
      <c r="V150">
        <f>SUM(V9:V147)</f>
        <v>9970.5200000000023</v>
      </c>
    </row>
    <row r="151" spans="1:22">
      <c r="A151" s="11"/>
    </row>
    <row r="152" spans="1:22">
      <c r="A152" s="11"/>
    </row>
    <row r="153" spans="1:22">
      <c r="A153" s="11"/>
    </row>
    <row r="154" spans="1:22">
      <c r="A154" s="11"/>
    </row>
    <row r="155" spans="1:22">
      <c r="A155" s="11"/>
    </row>
    <row r="156" spans="1:22">
      <c r="A156" s="11"/>
    </row>
    <row r="157" spans="1:22">
      <c r="A157" s="11"/>
    </row>
    <row r="158" spans="1:22">
      <c r="A158" s="11"/>
    </row>
    <row r="159" spans="1:22">
      <c r="A159" s="11"/>
    </row>
    <row r="160" spans="1:22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</sheetData>
  <mergeCells count="17">
    <mergeCell ref="B7:H7"/>
    <mergeCell ref="I7:N7"/>
    <mergeCell ref="O7:Q7"/>
    <mergeCell ref="R7:S7"/>
    <mergeCell ref="V148:V149"/>
    <mergeCell ref="T7:T8"/>
    <mergeCell ref="V7:V8"/>
    <mergeCell ref="B138:H138"/>
    <mergeCell ref="I138:N138"/>
    <mergeCell ref="O138:Q138"/>
    <mergeCell ref="R138:S138"/>
    <mergeCell ref="T138:T139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10"/>
  </sheetPr>
  <dimension ref="A1:V141"/>
  <sheetViews>
    <sheetView topLeftCell="A4" zoomScale="80" zoomScaleNormal="80" workbookViewId="0">
      <pane ySplit="5" topLeftCell="A102" activePane="bottomLeft" state="frozen"/>
      <selection activeCell="A4" sqref="A4"/>
      <selection pane="bottomLeft" activeCell="B130" sqref="B130:S131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193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219</v>
      </c>
      <c r="B3" s="73"/>
      <c r="C3" s="73"/>
      <c r="E3" s="71" t="s">
        <v>220</v>
      </c>
      <c r="F3" s="71"/>
      <c r="H3" s="1"/>
      <c r="I3"/>
      <c r="N3" s="1"/>
      <c r="O3"/>
      <c r="Q3" s="1"/>
      <c r="R3"/>
      <c r="S3" s="1"/>
      <c r="T3"/>
    </row>
    <row r="4" spans="1:22">
      <c r="A4" s="72" t="s">
        <v>221</v>
      </c>
      <c r="B4" s="72"/>
      <c r="C4" s="72"/>
      <c r="D4" s="72"/>
      <c r="H4" s="1"/>
      <c r="I4"/>
      <c r="N4" s="1"/>
      <c r="O4"/>
      <c r="Q4" s="1"/>
      <c r="R4"/>
      <c r="S4" s="1"/>
      <c r="T4"/>
    </row>
    <row r="5" spans="1:22">
      <c r="A5" s="73" t="s">
        <v>222</v>
      </c>
      <c r="B5" s="73"/>
      <c r="C5" s="73"/>
      <c r="D5" s="71" t="s">
        <v>223</v>
      </c>
      <c r="E5" s="71"/>
      <c r="F5" s="71"/>
      <c r="G5" s="71"/>
      <c r="H5" s="1"/>
      <c r="I5"/>
      <c r="N5" s="1"/>
      <c r="O5"/>
      <c r="Q5" s="1"/>
      <c r="R5"/>
      <c r="S5" s="1"/>
      <c r="T5"/>
    </row>
    <row r="6" spans="1:22">
      <c r="A6" t="s">
        <v>224</v>
      </c>
      <c r="B6"/>
      <c r="D6" t="s">
        <v>225</v>
      </c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40679</v>
      </c>
      <c r="B9"/>
      <c r="I9"/>
      <c r="O9"/>
      <c r="R9"/>
      <c r="S9" s="1"/>
      <c r="T9" s="8">
        <f t="shared" ref="T9:T72" si="0">SUM(B9:S9)</f>
        <v>0</v>
      </c>
      <c r="U9">
        <v>0</v>
      </c>
      <c r="V9" s="4">
        <f>T9+U9</f>
        <v>0</v>
      </c>
    </row>
    <row r="10" spans="1:22">
      <c r="A10" s="11">
        <v>40680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 s="8">
        <f t="shared" si="0"/>
        <v>0</v>
      </c>
      <c r="U10">
        <v>0</v>
      </c>
      <c r="V10" s="4">
        <f t="shared" ref="V10:V73" si="1">T10+U10</f>
        <v>0</v>
      </c>
    </row>
    <row r="11" spans="1:22">
      <c r="A11" s="11">
        <v>40681</v>
      </c>
      <c r="B11" s="22" t="s">
        <v>31</v>
      </c>
      <c r="C11" s="22" t="s">
        <v>31</v>
      </c>
      <c r="D11" s="22" t="s">
        <v>31</v>
      </c>
      <c r="E11" s="22" t="s">
        <v>31</v>
      </c>
      <c r="F11" s="22" t="s">
        <v>31</v>
      </c>
      <c r="G11" s="22" t="s">
        <v>31</v>
      </c>
      <c r="H11" s="22" t="s">
        <v>31</v>
      </c>
      <c r="I11" s="22" t="s">
        <v>31</v>
      </c>
      <c r="J11" s="22" t="s">
        <v>31</v>
      </c>
      <c r="K11" s="22" t="s">
        <v>31</v>
      </c>
      <c r="L11" s="22" t="s">
        <v>31</v>
      </c>
      <c r="M11" s="22" t="s">
        <v>31</v>
      </c>
      <c r="N11" s="22" t="s">
        <v>31</v>
      </c>
      <c r="O11" s="22" t="s">
        <v>31</v>
      </c>
      <c r="P11" s="22" t="s">
        <v>31</v>
      </c>
      <c r="Q11" s="22" t="s">
        <v>31</v>
      </c>
      <c r="R11" s="22" t="s">
        <v>31</v>
      </c>
      <c r="S11" s="22" t="s">
        <v>31</v>
      </c>
      <c r="T11" s="8">
        <f t="shared" si="0"/>
        <v>0</v>
      </c>
      <c r="U11">
        <v>0</v>
      </c>
      <c r="V11" s="4">
        <f t="shared" si="1"/>
        <v>0</v>
      </c>
    </row>
    <row r="12" spans="1:22">
      <c r="A12" s="11">
        <v>40682</v>
      </c>
      <c r="B12" s="22" t="s">
        <v>31</v>
      </c>
      <c r="C12" s="22" t="s">
        <v>31</v>
      </c>
      <c r="D12" s="22" t="s">
        <v>31</v>
      </c>
      <c r="E12" s="22" t="s">
        <v>31</v>
      </c>
      <c r="F12" s="22" t="s">
        <v>31</v>
      </c>
      <c r="G12" s="22" t="s">
        <v>31</v>
      </c>
      <c r="H12" s="22" t="s">
        <v>31</v>
      </c>
      <c r="I12" s="22" t="s">
        <v>31</v>
      </c>
      <c r="J12" s="22" t="s">
        <v>31</v>
      </c>
      <c r="K12" s="22" t="s">
        <v>31</v>
      </c>
      <c r="L12" s="22" t="s">
        <v>31</v>
      </c>
      <c r="M12" s="22" t="s">
        <v>31</v>
      </c>
      <c r="N12" s="22" t="s">
        <v>31</v>
      </c>
      <c r="O12" s="22" t="s">
        <v>31</v>
      </c>
      <c r="P12" s="22" t="s">
        <v>31</v>
      </c>
      <c r="Q12" s="22" t="s">
        <v>31</v>
      </c>
      <c r="R12" s="22" t="s">
        <v>31</v>
      </c>
      <c r="S12" s="22" t="s">
        <v>31</v>
      </c>
      <c r="T12" s="8">
        <f t="shared" si="0"/>
        <v>0</v>
      </c>
      <c r="U12">
        <v>0</v>
      </c>
      <c r="V12" s="4">
        <f t="shared" si="1"/>
        <v>0</v>
      </c>
    </row>
    <row r="13" spans="1:22">
      <c r="A13" s="11">
        <v>40683</v>
      </c>
      <c r="B13" s="22" t="s">
        <v>31</v>
      </c>
      <c r="C13" s="22" t="s">
        <v>31</v>
      </c>
      <c r="D13" s="22" t="s">
        <v>31</v>
      </c>
      <c r="E13" s="22" t="s">
        <v>31</v>
      </c>
      <c r="F13" s="22" t="s">
        <v>31</v>
      </c>
      <c r="G13" s="22" t="s">
        <v>31</v>
      </c>
      <c r="H13" s="22" t="s">
        <v>31</v>
      </c>
      <c r="I13" s="22" t="s">
        <v>31</v>
      </c>
      <c r="J13" s="22" t="s">
        <v>31</v>
      </c>
      <c r="K13" s="22" t="s">
        <v>31</v>
      </c>
      <c r="L13" s="22" t="s">
        <v>31</v>
      </c>
      <c r="M13" s="22" t="s">
        <v>31</v>
      </c>
      <c r="N13" s="22" t="s">
        <v>31</v>
      </c>
      <c r="O13" s="22" t="s">
        <v>31</v>
      </c>
      <c r="P13" s="22" t="s">
        <v>31</v>
      </c>
      <c r="Q13" s="22" t="s">
        <v>31</v>
      </c>
      <c r="R13" s="22" t="s">
        <v>31</v>
      </c>
      <c r="S13" s="22" t="s">
        <v>31</v>
      </c>
      <c r="T13" s="8">
        <f t="shared" si="0"/>
        <v>0</v>
      </c>
      <c r="U13">
        <v>0</v>
      </c>
      <c r="V13" s="4">
        <f t="shared" si="1"/>
        <v>0</v>
      </c>
    </row>
    <row r="14" spans="1:22">
      <c r="A14" s="11">
        <v>40684</v>
      </c>
      <c r="B14" s="22" t="s">
        <v>31</v>
      </c>
      <c r="C14" s="22" t="s">
        <v>31</v>
      </c>
      <c r="D14" s="22" t="s">
        <v>31</v>
      </c>
      <c r="E14" s="22" t="s">
        <v>31</v>
      </c>
      <c r="F14" s="22" t="s">
        <v>31</v>
      </c>
      <c r="G14" s="22" t="s">
        <v>31</v>
      </c>
      <c r="H14" s="22" t="s">
        <v>31</v>
      </c>
      <c r="I14" s="22" t="s">
        <v>31</v>
      </c>
      <c r="J14" s="22" t="s">
        <v>31</v>
      </c>
      <c r="K14" s="22" t="s">
        <v>31</v>
      </c>
      <c r="L14" s="22" t="s">
        <v>31</v>
      </c>
      <c r="M14" s="22" t="s">
        <v>31</v>
      </c>
      <c r="N14" s="22" t="s">
        <v>31</v>
      </c>
      <c r="O14" s="22" t="s">
        <v>31</v>
      </c>
      <c r="P14" s="22" t="s">
        <v>31</v>
      </c>
      <c r="Q14" s="22" t="s">
        <v>31</v>
      </c>
      <c r="R14" s="22" t="s">
        <v>31</v>
      </c>
      <c r="S14" s="22" t="s">
        <v>31</v>
      </c>
      <c r="T14" s="8">
        <f t="shared" si="0"/>
        <v>0</v>
      </c>
      <c r="U14">
        <v>0</v>
      </c>
      <c r="V14" s="4">
        <f t="shared" si="1"/>
        <v>0</v>
      </c>
    </row>
    <row r="15" spans="1:22">
      <c r="A15" s="11">
        <v>40685</v>
      </c>
      <c r="B15" s="22" t="s">
        <v>31</v>
      </c>
      <c r="C15" s="22" t="s">
        <v>31</v>
      </c>
      <c r="D15" s="22" t="s">
        <v>31</v>
      </c>
      <c r="E15" s="22" t="s">
        <v>31</v>
      </c>
      <c r="F15" s="22" t="s">
        <v>31</v>
      </c>
      <c r="G15" s="22" t="s">
        <v>31</v>
      </c>
      <c r="H15" s="22" t="s">
        <v>31</v>
      </c>
      <c r="I15" s="22" t="s">
        <v>31</v>
      </c>
      <c r="J15" s="22" t="s">
        <v>31</v>
      </c>
      <c r="K15" s="22" t="s">
        <v>31</v>
      </c>
      <c r="L15" s="22" t="s">
        <v>31</v>
      </c>
      <c r="M15" s="22" t="s">
        <v>31</v>
      </c>
      <c r="N15" s="22" t="s">
        <v>31</v>
      </c>
      <c r="O15" s="22" t="s">
        <v>31</v>
      </c>
      <c r="P15" s="22" t="s">
        <v>31</v>
      </c>
      <c r="Q15" s="22" t="s">
        <v>31</v>
      </c>
      <c r="R15" s="22" t="s">
        <v>31</v>
      </c>
      <c r="S15" s="22" t="s">
        <v>31</v>
      </c>
      <c r="T15" s="8">
        <f t="shared" si="0"/>
        <v>0</v>
      </c>
      <c r="U15">
        <v>0</v>
      </c>
      <c r="V15" s="4">
        <f t="shared" si="1"/>
        <v>0</v>
      </c>
    </row>
    <row r="16" spans="1:22">
      <c r="A16" s="11">
        <v>40686</v>
      </c>
      <c r="B16" s="22" t="s">
        <v>31</v>
      </c>
      <c r="C16" s="22" t="s">
        <v>31</v>
      </c>
      <c r="D16" s="22" t="s">
        <v>31</v>
      </c>
      <c r="E16" s="22" t="s">
        <v>31</v>
      </c>
      <c r="F16" s="22" t="s">
        <v>31</v>
      </c>
      <c r="G16" s="22" t="s">
        <v>31</v>
      </c>
      <c r="H16" s="22" t="s">
        <v>31</v>
      </c>
      <c r="I16" s="22" t="s">
        <v>31</v>
      </c>
      <c r="J16" s="22" t="s">
        <v>31</v>
      </c>
      <c r="K16" s="22" t="s">
        <v>31</v>
      </c>
      <c r="L16" s="22" t="s">
        <v>31</v>
      </c>
      <c r="M16" s="22" t="s">
        <v>31</v>
      </c>
      <c r="N16" s="22" t="s">
        <v>31</v>
      </c>
      <c r="O16" s="22" t="s">
        <v>31</v>
      </c>
      <c r="P16" s="22" t="s">
        <v>31</v>
      </c>
      <c r="Q16" s="22" t="s">
        <v>31</v>
      </c>
      <c r="R16" s="22" t="s">
        <v>31</v>
      </c>
      <c r="S16" s="22" t="s">
        <v>31</v>
      </c>
      <c r="T16" s="8">
        <f t="shared" si="0"/>
        <v>0</v>
      </c>
      <c r="U16">
        <v>0</v>
      </c>
      <c r="V16" s="4">
        <f t="shared" si="1"/>
        <v>0</v>
      </c>
    </row>
    <row r="17" spans="1:22">
      <c r="A17" s="11">
        <v>40687</v>
      </c>
      <c r="B17" s="22" t="s">
        <v>31</v>
      </c>
      <c r="C17" s="22" t="s">
        <v>31</v>
      </c>
      <c r="D17" s="22" t="s">
        <v>31</v>
      </c>
      <c r="E17" s="22" t="s">
        <v>31</v>
      </c>
      <c r="F17" s="22" t="s">
        <v>31</v>
      </c>
      <c r="G17" s="22" t="s">
        <v>31</v>
      </c>
      <c r="H17" s="22" t="s">
        <v>31</v>
      </c>
      <c r="I17" s="22" t="s">
        <v>31</v>
      </c>
      <c r="J17" s="22" t="s">
        <v>31</v>
      </c>
      <c r="K17" s="22" t="s">
        <v>31</v>
      </c>
      <c r="L17" s="22" t="s">
        <v>31</v>
      </c>
      <c r="M17" s="22" t="s">
        <v>31</v>
      </c>
      <c r="N17" s="22" t="s">
        <v>31</v>
      </c>
      <c r="O17" s="22" t="s">
        <v>31</v>
      </c>
      <c r="P17" s="22" t="s">
        <v>31</v>
      </c>
      <c r="Q17" s="22" t="s">
        <v>31</v>
      </c>
      <c r="R17" s="22" t="s">
        <v>31</v>
      </c>
      <c r="S17" s="22" t="s">
        <v>31</v>
      </c>
      <c r="T17" s="8">
        <f t="shared" si="0"/>
        <v>0</v>
      </c>
      <c r="U17">
        <v>0</v>
      </c>
      <c r="V17" s="4">
        <f t="shared" si="1"/>
        <v>0</v>
      </c>
    </row>
    <row r="18" spans="1:22">
      <c r="A18" s="11">
        <v>40688</v>
      </c>
      <c r="B18" s="22" t="s">
        <v>31</v>
      </c>
      <c r="C18" s="22" t="s">
        <v>31</v>
      </c>
      <c r="D18" s="22" t="s">
        <v>31</v>
      </c>
      <c r="E18" s="22" t="s">
        <v>31</v>
      </c>
      <c r="F18" s="22" t="s">
        <v>31</v>
      </c>
      <c r="G18" s="22" t="s">
        <v>31</v>
      </c>
      <c r="H18" s="22" t="s">
        <v>31</v>
      </c>
      <c r="I18" s="22" t="s">
        <v>31</v>
      </c>
      <c r="J18" s="22" t="s">
        <v>31</v>
      </c>
      <c r="K18" s="22" t="s">
        <v>31</v>
      </c>
      <c r="L18" s="22" t="s">
        <v>31</v>
      </c>
      <c r="M18" s="22" t="s">
        <v>31</v>
      </c>
      <c r="N18" s="22" t="s">
        <v>31</v>
      </c>
      <c r="O18" s="22" t="s">
        <v>31</v>
      </c>
      <c r="P18" s="22" t="s">
        <v>31</v>
      </c>
      <c r="Q18" s="22" t="s">
        <v>31</v>
      </c>
      <c r="R18" s="22" t="s">
        <v>31</v>
      </c>
      <c r="S18" s="22" t="s">
        <v>31</v>
      </c>
      <c r="T18" s="8">
        <f t="shared" si="0"/>
        <v>0</v>
      </c>
      <c r="U18">
        <v>0</v>
      </c>
      <c r="V18" s="4">
        <f t="shared" si="1"/>
        <v>0</v>
      </c>
    </row>
    <row r="19" spans="1:22">
      <c r="A19" s="11">
        <v>40689</v>
      </c>
      <c r="B19" s="22" t="s">
        <v>31</v>
      </c>
      <c r="C19" s="22" t="s">
        <v>31</v>
      </c>
      <c r="D19" s="22" t="s">
        <v>31</v>
      </c>
      <c r="E19" s="22" t="s">
        <v>31</v>
      </c>
      <c r="F19" s="22" t="s">
        <v>31</v>
      </c>
      <c r="G19" s="22" t="s">
        <v>31</v>
      </c>
      <c r="H19" s="22" t="s">
        <v>31</v>
      </c>
      <c r="I19" s="22" t="s">
        <v>31</v>
      </c>
      <c r="J19" s="22" t="s">
        <v>31</v>
      </c>
      <c r="K19" s="22" t="s">
        <v>31</v>
      </c>
      <c r="L19" s="22" t="s">
        <v>31</v>
      </c>
      <c r="M19" s="22" t="s">
        <v>31</v>
      </c>
      <c r="N19" s="22" t="s">
        <v>31</v>
      </c>
      <c r="O19" s="22" t="s">
        <v>31</v>
      </c>
      <c r="P19" s="22" t="s">
        <v>31</v>
      </c>
      <c r="Q19" s="22" t="s">
        <v>31</v>
      </c>
      <c r="R19" s="22" t="s">
        <v>31</v>
      </c>
      <c r="S19" s="22" t="s">
        <v>31</v>
      </c>
      <c r="T19" s="8">
        <f t="shared" si="0"/>
        <v>0</v>
      </c>
      <c r="U19">
        <v>0</v>
      </c>
      <c r="V19" s="4">
        <f t="shared" si="1"/>
        <v>0</v>
      </c>
    </row>
    <row r="20" spans="1:22">
      <c r="A20" s="11">
        <v>40690</v>
      </c>
      <c r="B20" s="22" t="s">
        <v>31</v>
      </c>
      <c r="C20" s="22" t="s">
        <v>31</v>
      </c>
      <c r="D20" s="22" t="s">
        <v>31</v>
      </c>
      <c r="E20" s="22" t="s">
        <v>31</v>
      </c>
      <c r="F20" s="22" t="s">
        <v>31</v>
      </c>
      <c r="G20" s="22" t="s">
        <v>31</v>
      </c>
      <c r="H20" s="22" t="s">
        <v>31</v>
      </c>
      <c r="I20" s="22" t="s">
        <v>31</v>
      </c>
      <c r="J20" s="22" t="s">
        <v>31</v>
      </c>
      <c r="K20" s="22" t="s">
        <v>31</v>
      </c>
      <c r="L20" s="22" t="s">
        <v>31</v>
      </c>
      <c r="M20" s="22" t="s">
        <v>31</v>
      </c>
      <c r="N20" s="22" t="s">
        <v>31</v>
      </c>
      <c r="O20" s="22" t="s">
        <v>31</v>
      </c>
      <c r="P20" s="22" t="s">
        <v>31</v>
      </c>
      <c r="Q20" s="22" t="s">
        <v>31</v>
      </c>
      <c r="R20" s="22" t="s">
        <v>31</v>
      </c>
      <c r="S20" s="22" t="s">
        <v>31</v>
      </c>
      <c r="T20" s="8">
        <f t="shared" si="0"/>
        <v>0</v>
      </c>
      <c r="U20">
        <v>0</v>
      </c>
      <c r="V20" s="4">
        <f t="shared" si="1"/>
        <v>0</v>
      </c>
    </row>
    <row r="21" spans="1:22">
      <c r="A21" s="11">
        <v>40691</v>
      </c>
      <c r="B21" s="22" t="s">
        <v>31</v>
      </c>
      <c r="C21" s="22" t="s">
        <v>31</v>
      </c>
      <c r="D21" s="22" t="s">
        <v>31</v>
      </c>
      <c r="E21" s="22" t="s">
        <v>31</v>
      </c>
      <c r="F21" s="22" t="s">
        <v>31</v>
      </c>
      <c r="G21" s="22" t="s">
        <v>31</v>
      </c>
      <c r="H21" s="22" t="s">
        <v>31</v>
      </c>
      <c r="I21" s="22" t="s">
        <v>31</v>
      </c>
      <c r="J21" s="22" t="s">
        <v>31</v>
      </c>
      <c r="K21" s="22" t="s">
        <v>31</v>
      </c>
      <c r="L21" s="22" t="s">
        <v>31</v>
      </c>
      <c r="M21" s="22" t="s">
        <v>31</v>
      </c>
      <c r="N21" s="22" t="s">
        <v>31</v>
      </c>
      <c r="O21" s="22" t="s">
        <v>31</v>
      </c>
      <c r="P21" s="22" t="s">
        <v>31</v>
      </c>
      <c r="Q21" s="22" t="s">
        <v>31</v>
      </c>
      <c r="R21" s="22" t="s">
        <v>31</v>
      </c>
      <c r="S21" s="22" t="s">
        <v>31</v>
      </c>
      <c r="T21" s="8">
        <f t="shared" si="0"/>
        <v>0</v>
      </c>
      <c r="U21">
        <v>0</v>
      </c>
      <c r="V21" s="4">
        <f t="shared" si="1"/>
        <v>0</v>
      </c>
    </row>
    <row r="22" spans="1:22">
      <c r="A22" s="11">
        <v>40692</v>
      </c>
      <c r="B22" s="22" t="s">
        <v>31</v>
      </c>
      <c r="C22" s="22" t="s">
        <v>31</v>
      </c>
      <c r="D22" s="22" t="s">
        <v>31</v>
      </c>
      <c r="E22" s="22" t="s">
        <v>31</v>
      </c>
      <c r="F22" s="22" t="s">
        <v>31</v>
      </c>
      <c r="G22" s="22" t="s">
        <v>31</v>
      </c>
      <c r="H22" s="22" t="s">
        <v>31</v>
      </c>
      <c r="I22" s="22" t="s">
        <v>31</v>
      </c>
      <c r="J22" s="22" t="s">
        <v>31</v>
      </c>
      <c r="K22" s="22" t="s">
        <v>31</v>
      </c>
      <c r="L22" s="22" t="s">
        <v>31</v>
      </c>
      <c r="M22" s="22" t="s">
        <v>31</v>
      </c>
      <c r="N22" s="22" t="s">
        <v>31</v>
      </c>
      <c r="O22" s="22" t="s">
        <v>31</v>
      </c>
      <c r="P22" s="22" t="s">
        <v>31</v>
      </c>
      <c r="Q22" s="22" t="s">
        <v>31</v>
      </c>
      <c r="R22" s="22" t="s">
        <v>31</v>
      </c>
      <c r="S22" s="22" t="s">
        <v>31</v>
      </c>
      <c r="T22" s="8">
        <f t="shared" si="0"/>
        <v>0</v>
      </c>
      <c r="U22">
        <v>0</v>
      </c>
      <c r="V22" s="4">
        <f t="shared" si="1"/>
        <v>0</v>
      </c>
    </row>
    <row r="23" spans="1:22">
      <c r="A23" s="11">
        <v>40693</v>
      </c>
      <c r="B23" s="22" t="s">
        <v>31</v>
      </c>
      <c r="C23" s="22" t="s">
        <v>31</v>
      </c>
      <c r="D23" s="22" t="s">
        <v>31</v>
      </c>
      <c r="E23" s="22" t="s">
        <v>31</v>
      </c>
      <c r="F23" s="22" t="s">
        <v>31</v>
      </c>
      <c r="G23" s="22" t="s">
        <v>31</v>
      </c>
      <c r="H23" s="22" t="s">
        <v>31</v>
      </c>
      <c r="I23" s="22" t="s">
        <v>31</v>
      </c>
      <c r="J23" s="22" t="s">
        <v>31</v>
      </c>
      <c r="K23" s="22" t="s">
        <v>31</v>
      </c>
      <c r="L23" s="22" t="s">
        <v>31</v>
      </c>
      <c r="M23" s="22" t="s">
        <v>31</v>
      </c>
      <c r="N23" s="22" t="s">
        <v>31</v>
      </c>
      <c r="O23" s="22" t="s">
        <v>31</v>
      </c>
      <c r="P23" s="22" t="s">
        <v>31</v>
      </c>
      <c r="Q23" s="22" t="s">
        <v>31</v>
      </c>
      <c r="R23" s="22" t="s">
        <v>31</v>
      </c>
      <c r="S23" s="22" t="s">
        <v>31</v>
      </c>
      <c r="T23" s="8">
        <f t="shared" si="0"/>
        <v>0</v>
      </c>
      <c r="U23">
        <v>0</v>
      </c>
      <c r="V23" s="4">
        <f t="shared" si="1"/>
        <v>0</v>
      </c>
    </row>
    <row r="24" spans="1:22">
      <c r="A24" s="11">
        <v>40694</v>
      </c>
      <c r="B24" s="22" t="s">
        <v>31</v>
      </c>
      <c r="C24" s="22" t="s">
        <v>31</v>
      </c>
      <c r="D24" s="22" t="s">
        <v>31</v>
      </c>
      <c r="E24" s="22" t="s">
        <v>31</v>
      </c>
      <c r="F24" s="22" t="s">
        <v>31</v>
      </c>
      <c r="G24" s="22" t="s">
        <v>31</v>
      </c>
      <c r="H24" s="22" t="s">
        <v>31</v>
      </c>
      <c r="I24" s="22" t="s">
        <v>31</v>
      </c>
      <c r="J24" s="22" t="s">
        <v>31</v>
      </c>
      <c r="K24" s="22" t="s">
        <v>31</v>
      </c>
      <c r="L24" s="22" t="s">
        <v>31</v>
      </c>
      <c r="M24" s="22" t="s">
        <v>31</v>
      </c>
      <c r="N24" s="22" t="s">
        <v>31</v>
      </c>
      <c r="O24" s="22" t="s">
        <v>31</v>
      </c>
      <c r="P24" s="22" t="s">
        <v>31</v>
      </c>
      <c r="Q24" s="22" t="s">
        <v>31</v>
      </c>
      <c r="R24" s="22" t="s">
        <v>31</v>
      </c>
      <c r="S24" s="22" t="s">
        <v>31</v>
      </c>
      <c r="T24" s="8">
        <f t="shared" si="0"/>
        <v>0</v>
      </c>
      <c r="U24">
        <v>0</v>
      </c>
      <c r="V24" s="4">
        <f t="shared" si="1"/>
        <v>0</v>
      </c>
    </row>
    <row r="25" spans="1:22">
      <c r="A25" s="11">
        <v>40695</v>
      </c>
      <c r="B25" s="22" t="s">
        <v>31</v>
      </c>
      <c r="C25" s="22" t="s">
        <v>31</v>
      </c>
      <c r="D25" s="22" t="s">
        <v>31</v>
      </c>
      <c r="E25" s="22" t="s">
        <v>31</v>
      </c>
      <c r="F25" s="22" t="s">
        <v>31</v>
      </c>
      <c r="G25" s="22" t="s">
        <v>31</v>
      </c>
      <c r="H25" s="22" t="s">
        <v>31</v>
      </c>
      <c r="I25" s="22" t="s">
        <v>31</v>
      </c>
      <c r="J25" s="22" t="s">
        <v>31</v>
      </c>
      <c r="K25" s="22" t="s">
        <v>31</v>
      </c>
      <c r="L25" s="22" t="s">
        <v>31</v>
      </c>
      <c r="M25" s="22" t="s">
        <v>31</v>
      </c>
      <c r="N25" s="22" t="s">
        <v>31</v>
      </c>
      <c r="O25" s="22" t="s">
        <v>31</v>
      </c>
      <c r="P25" s="22" t="s">
        <v>31</v>
      </c>
      <c r="Q25" s="22" t="s">
        <v>31</v>
      </c>
      <c r="R25" s="22" t="s">
        <v>31</v>
      </c>
      <c r="S25" s="22" t="s">
        <v>31</v>
      </c>
      <c r="T25" s="8">
        <f t="shared" si="0"/>
        <v>0</v>
      </c>
      <c r="U25">
        <v>0</v>
      </c>
      <c r="V25" s="4">
        <f t="shared" si="1"/>
        <v>0</v>
      </c>
    </row>
    <row r="26" spans="1:22">
      <c r="A26" s="11">
        <v>40696</v>
      </c>
      <c r="B26" s="22" t="s">
        <v>31</v>
      </c>
      <c r="C26" s="22" t="s">
        <v>31</v>
      </c>
      <c r="D26" s="22" t="s">
        <v>31</v>
      </c>
      <c r="E26" s="22" t="s">
        <v>31</v>
      </c>
      <c r="F26" s="22" t="s">
        <v>31</v>
      </c>
      <c r="G26" s="22" t="s">
        <v>31</v>
      </c>
      <c r="H26" s="22" t="s">
        <v>31</v>
      </c>
      <c r="I26" s="22" t="s">
        <v>31</v>
      </c>
      <c r="J26" s="22" t="s">
        <v>31</v>
      </c>
      <c r="K26" s="22" t="s">
        <v>31</v>
      </c>
      <c r="L26" s="22" t="s">
        <v>31</v>
      </c>
      <c r="M26" s="22" t="s">
        <v>31</v>
      </c>
      <c r="N26" s="22" t="s">
        <v>31</v>
      </c>
      <c r="O26" s="22" t="s">
        <v>31</v>
      </c>
      <c r="P26" s="22" t="s">
        <v>31</v>
      </c>
      <c r="Q26" s="22" t="s">
        <v>31</v>
      </c>
      <c r="R26" s="22" t="s">
        <v>31</v>
      </c>
      <c r="S26" s="22" t="s">
        <v>31</v>
      </c>
      <c r="T26" s="8">
        <f t="shared" si="0"/>
        <v>0</v>
      </c>
      <c r="U26">
        <v>0</v>
      </c>
      <c r="V26" s="4">
        <f t="shared" si="1"/>
        <v>0</v>
      </c>
    </row>
    <row r="27" spans="1:22">
      <c r="A27" s="11">
        <v>40697</v>
      </c>
      <c r="B27" s="22" t="s">
        <v>31</v>
      </c>
      <c r="C27" s="22" t="s">
        <v>31</v>
      </c>
      <c r="D27" s="22" t="s">
        <v>31</v>
      </c>
      <c r="E27" s="22" t="s">
        <v>31</v>
      </c>
      <c r="F27" s="22" t="s">
        <v>31</v>
      </c>
      <c r="G27" s="22" t="s">
        <v>31</v>
      </c>
      <c r="H27" s="22" t="s">
        <v>31</v>
      </c>
      <c r="I27" s="22" t="s">
        <v>31</v>
      </c>
      <c r="J27" s="22" t="s">
        <v>31</v>
      </c>
      <c r="K27" s="22" t="s">
        <v>31</v>
      </c>
      <c r="L27" s="22" t="s">
        <v>31</v>
      </c>
      <c r="M27" s="22" t="s">
        <v>31</v>
      </c>
      <c r="N27" s="22" t="s">
        <v>31</v>
      </c>
      <c r="O27" s="22" t="s">
        <v>31</v>
      </c>
      <c r="P27" s="22" t="s">
        <v>31</v>
      </c>
      <c r="Q27" s="22" t="s">
        <v>31</v>
      </c>
      <c r="R27" s="22" t="s">
        <v>31</v>
      </c>
      <c r="S27" s="22" t="s">
        <v>31</v>
      </c>
      <c r="T27" s="8">
        <f t="shared" si="0"/>
        <v>0</v>
      </c>
      <c r="U27">
        <v>0</v>
      </c>
      <c r="V27" s="4">
        <f t="shared" si="1"/>
        <v>0</v>
      </c>
    </row>
    <row r="28" spans="1:22">
      <c r="A28" s="11">
        <v>40698</v>
      </c>
      <c r="B28" s="22" t="s">
        <v>31</v>
      </c>
      <c r="C28" s="22" t="s">
        <v>31</v>
      </c>
      <c r="D28" s="22" t="s">
        <v>31</v>
      </c>
      <c r="E28" s="22" t="s">
        <v>31</v>
      </c>
      <c r="F28" s="22" t="s">
        <v>31</v>
      </c>
      <c r="G28" s="22" t="s">
        <v>31</v>
      </c>
      <c r="H28" s="22" t="s">
        <v>31</v>
      </c>
      <c r="I28" s="22" t="s">
        <v>31</v>
      </c>
      <c r="J28" s="22" t="s">
        <v>31</v>
      </c>
      <c r="K28" s="22" t="s">
        <v>31</v>
      </c>
      <c r="L28" s="22" t="s">
        <v>31</v>
      </c>
      <c r="M28" s="22" t="s">
        <v>31</v>
      </c>
      <c r="N28" s="22" t="s">
        <v>31</v>
      </c>
      <c r="O28" s="22" t="s">
        <v>31</v>
      </c>
      <c r="P28" s="22" t="s">
        <v>31</v>
      </c>
      <c r="Q28" s="22" t="s">
        <v>31</v>
      </c>
      <c r="R28" s="22" t="s">
        <v>31</v>
      </c>
      <c r="S28" s="22" t="s">
        <v>31</v>
      </c>
      <c r="T28" s="8">
        <f t="shared" si="0"/>
        <v>0</v>
      </c>
      <c r="U28">
        <v>0</v>
      </c>
      <c r="V28" s="4">
        <f t="shared" si="1"/>
        <v>0</v>
      </c>
    </row>
    <row r="29" spans="1:22">
      <c r="A29" s="11">
        <v>40699</v>
      </c>
      <c r="B29" s="22" t="s">
        <v>31</v>
      </c>
      <c r="C29" s="22" t="s">
        <v>31</v>
      </c>
      <c r="D29" s="22" t="s">
        <v>31</v>
      </c>
      <c r="E29" s="22" t="s">
        <v>31</v>
      </c>
      <c r="F29" s="22" t="s">
        <v>31</v>
      </c>
      <c r="G29" s="22" t="s">
        <v>31</v>
      </c>
      <c r="H29" s="22" t="s">
        <v>31</v>
      </c>
      <c r="I29" s="22" t="s">
        <v>31</v>
      </c>
      <c r="J29" s="22" t="s">
        <v>31</v>
      </c>
      <c r="K29" s="22" t="s">
        <v>31</v>
      </c>
      <c r="L29" s="22" t="s">
        <v>31</v>
      </c>
      <c r="M29" s="22" t="s">
        <v>31</v>
      </c>
      <c r="N29" s="22" t="s">
        <v>31</v>
      </c>
      <c r="O29" s="22" t="s">
        <v>31</v>
      </c>
      <c r="P29" s="22" t="s">
        <v>31</v>
      </c>
      <c r="Q29" s="22" t="s">
        <v>31</v>
      </c>
      <c r="R29" s="22" t="s">
        <v>31</v>
      </c>
      <c r="S29" s="22" t="s">
        <v>31</v>
      </c>
      <c r="T29" s="8">
        <f t="shared" si="0"/>
        <v>0</v>
      </c>
      <c r="U29">
        <v>0</v>
      </c>
      <c r="V29" s="4">
        <f t="shared" si="1"/>
        <v>0</v>
      </c>
    </row>
    <row r="30" spans="1:22">
      <c r="A30" s="11">
        <v>40700</v>
      </c>
      <c r="B30" s="22" t="s">
        <v>31</v>
      </c>
      <c r="C30" s="22" t="s">
        <v>31</v>
      </c>
      <c r="D30" s="22" t="s">
        <v>31</v>
      </c>
      <c r="E30" s="22" t="s">
        <v>31</v>
      </c>
      <c r="F30" s="22" t="s">
        <v>31</v>
      </c>
      <c r="G30" s="22" t="s">
        <v>31</v>
      </c>
      <c r="H30" s="22" t="s">
        <v>31</v>
      </c>
      <c r="I30" s="22" t="s">
        <v>31</v>
      </c>
      <c r="J30" s="22" t="s">
        <v>31</v>
      </c>
      <c r="K30" s="22" t="s">
        <v>31</v>
      </c>
      <c r="L30" s="22" t="s">
        <v>31</v>
      </c>
      <c r="M30" s="22" t="s">
        <v>31</v>
      </c>
      <c r="N30" s="22" t="s">
        <v>31</v>
      </c>
      <c r="O30" s="22" t="s">
        <v>31</v>
      </c>
      <c r="P30" s="22" t="s">
        <v>31</v>
      </c>
      <c r="Q30" s="22" t="s">
        <v>31</v>
      </c>
      <c r="R30" s="22" t="s">
        <v>31</v>
      </c>
      <c r="S30" s="22" t="s">
        <v>31</v>
      </c>
      <c r="T30" s="8">
        <f t="shared" si="0"/>
        <v>0</v>
      </c>
      <c r="U30">
        <v>0</v>
      </c>
      <c r="V30" s="4">
        <f t="shared" si="1"/>
        <v>0</v>
      </c>
    </row>
    <row r="31" spans="1:22">
      <c r="A31" s="11">
        <v>40701</v>
      </c>
      <c r="B31" s="22" t="s">
        <v>31</v>
      </c>
      <c r="C31" s="22" t="s">
        <v>31</v>
      </c>
      <c r="D31" s="22" t="s">
        <v>31</v>
      </c>
      <c r="E31" s="22" t="s">
        <v>31</v>
      </c>
      <c r="F31" s="22" t="s">
        <v>31</v>
      </c>
      <c r="G31" s="22" t="s">
        <v>31</v>
      </c>
      <c r="H31" s="22" t="s">
        <v>31</v>
      </c>
      <c r="I31" s="22" t="s">
        <v>31</v>
      </c>
      <c r="J31" s="22" t="s">
        <v>31</v>
      </c>
      <c r="K31" s="22" t="s">
        <v>31</v>
      </c>
      <c r="L31" s="22" t="s">
        <v>31</v>
      </c>
      <c r="M31" s="22" t="s">
        <v>31</v>
      </c>
      <c r="N31" s="22" t="s">
        <v>31</v>
      </c>
      <c r="O31" s="22" t="s">
        <v>31</v>
      </c>
      <c r="P31" s="22" t="s">
        <v>31</v>
      </c>
      <c r="Q31" s="22" t="s">
        <v>31</v>
      </c>
      <c r="R31" s="22" t="s">
        <v>31</v>
      </c>
      <c r="S31" s="22" t="s">
        <v>31</v>
      </c>
      <c r="T31" s="8">
        <f t="shared" si="0"/>
        <v>0</v>
      </c>
      <c r="U31">
        <v>0</v>
      </c>
      <c r="V31" s="4">
        <f t="shared" si="1"/>
        <v>0</v>
      </c>
    </row>
    <row r="32" spans="1:22">
      <c r="A32" s="11">
        <v>40702</v>
      </c>
      <c r="B32" s="22" t="s">
        <v>31</v>
      </c>
      <c r="C32" s="22" t="s">
        <v>31</v>
      </c>
      <c r="D32" s="22" t="s">
        <v>31</v>
      </c>
      <c r="E32" s="22" t="s">
        <v>31</v>
      </c>
      <c r="F32" s="22" t="s">
        <v>31</v>
      </c>
      <c r="G32" s="22" t="s">
        <v>31</v>
      </c>
      <c r="H32" s="22" t="s">
        <v>31</v>
      </c>
      <c r="I32" s="22" t="s">
        <v>31</v>
      </c>
      <c r="J32" s="22" t="s">
        <v>31</v>
      </c>
      <c r="K32" s="22" t="s">
        <v>31</v>
      </c>
      <c r="L32" s="22" t="s">
        <v>31</v>
      </c>
      <c r="M32" s="22" t="s">
        <v>31</v>
      </c>
      <c r="N32" s="22" t="s">
        <v>31</v>
      </c>
      <c r="O32" s="22" t="s">
        <v>31</v>
      </c>
      <c r="P32" s="22" t="s">
        <v>31</v>
      </c>
      <c r="Q32" s="22" t="s">
        <v>31</v>
      </c>
      <c r="R32" s="22" t="s">
        <v>31</v>
      </c>
      <c r="S32" s="22" t="s">
        <v>31</v>
      </c>
      <c r="T32" s="8">
        <f t="shared" si="0"/>
        <v>0</v>
      </c>
      <c r="U32">
        <v>0</v>
      </c>
      <c r="V32" s="4">
        <f t="shared" si="1"/>
        <v>0</v>
      </c>
    </row>
    <row r="33" spans="1:22">
      <c r="A33" s="11">
        <v>40703</v>
      </c>
      <c r="B33" s="22" t="s">
        <v>31</v>
      </c>
      <c r="C33" s="22" t="s">
        <v>31</v>
      </c>
      <c r="D33" s="22" t="s">
        <v>31</v>
      </c>
      <c r="E33" s="22" t="s">
        <v>31</v>
      </c>
      <c r="F33" s="22" t="s">
        <v>31</v>
      </c>
      <c r="G33" s="22" t="s">
        <v>31</v>
      </c>
      <c r="H33" s="22" t="s">
        <v>31</v>
      </c>
      <c r="I33" s="22" t="s">
        <v>31</v>
      </c>
      <c r="J33" s="22" t="s">
        <v>31</v>
      </c>
      <c r="K33" s="22" t="s">
        <v>31</v>
      </c>
      <c r="L33" s="22" t="s">
        <v>31</v>
      </c>
      <c r="M33" s="22" t="s">
        <v>31</v>
      </c>
      <c r="N33" s="22" t="s">
        <v>31</v>
      </c>
      <c r="O33" s="22" t="s">
        <v>31</v>
      </c>
      <c r="P33" s="22" t="s">
        <v>31</v>
      </c>
      <c r="Q33" s="22" t="s">
        <v>31</v>
      </c>
      <c r="R33" s="22" t="s">
        <v>31</v>
      </c>
      <c r="S33" s="22" t="s">
        <v>31</v>
      </c>
      <c r="T33" s="8">
        <f t="shared" si="0"/>
        <v>0</v>
      </c>
      <c r="U33">
        <v>0</v>
      </c>
      <c r="V33" s="4">
        <f t="shared" si="1"/>
        <v>0</v>
      </c>
    </row>
    <row r="34" spans="1:22">
      <c r="A34" s="11">
        <v>40704</v>
      </c>
      <c r="B34" s="22" t="s">
        <v>31</v>
      </c>
      <c r="C34" s="22" t="s">
        <v>31</v>
      </c>
      <c r="D34" s="22" t="s">
        <v>31</v>
      </c>
      <c r="E34" s="22" t="s">
        <v>31</v>
      </c>
      <c r="F34" s="22" t="s">
        <v>31</v>
      </c>
      <c r="G34" s="22" t="s">
        <v>31</v>
      </c>
      <c r="H34" s="22" t="s">
        <v>31</v>
      </c>
      <c r="I34" s="22" t="s">
        <v>31</v>
      </c>
      <c r="J34" s="22" t="s">
        <v>31</v>
      </c>
      <c r="K34" s="22" t="s">
        <v>31</v>
      </c>
      <c r="L34" s="22" t="s">
        <v>31</v>
      </c>
      <c r="M34" s="22" t="s">
        <v>31</v>
      </c>
      <c r="N34" s="22" t="s">
        <v>31</v>
      </c>
      <c r="O34" s="22" t="s">
        <v>31</v>
      </c>
      <c r="P34" s="22" t="s">
        <v>31</v>
      </c>
      <c r="Q34" s="22" t="s">
        <v>31</v>
      </c>
      <c r="R34" s="22" t="s">
        <v>31</v>
      </c>
      <c r="S34" s="22" t="s">
        <v>31</v>
      </c>
      <c r="T34" s="8">
        <f t="shared" si="0"/>
        <v>0</v>
      </c>
      <c r="U34">
        <v>0</v>
      </c>
      <c r="V34" s="4">
        <f t="shared" si="1"/>
        <v>0</v>
      </c>
    </row>
    <row r="35" spans="1:22">
      <c r="A35" s="11">
        <v>40705</v>
      </c>
      <c r="B35" s="22" t="s">
        <v>31</v>
      </c>
      <c r="C35" s="22" t="s">
        <v>31</v>
      </c>
      <c r="D35" s="22" t="s">
        <v>31</v>
      </c>
      <c r="E35" s="22" t="s">
        <v>31</v>
      </c>
      <c r="F35" s="22" t="s">
        <v>31</v>
      </c>
      <c r="G35" s="22" t="s">
        <v>31</v>
      </c>
      <c r="H35" s="22" t="s">
        <v>31</v>
      </c>
      <c r="I35" s="22" t="s">
        <v>31</v>
      </c>
      <c r="J35" s="22" t="s">
        <v>31</v>
      </c>
      <c r="K35" s="22" t="s">
        <v>31</v>
      </c>
      <c r="L35" s="22" t="s">
        <v>31</v>
      </c>
      <c r="M35" s="22" t="s">
        <v>31</v>
      </c>
      <c r="N35" s="22" t="s">
        <v>31</v>
      </c>
      <c r="O35" s="22" t="s">
        <v>31</v>
      </c>
      <c r="P35" s="22" t="s">
        <v>31</v>
      </c>
      <c r="Q35" s="22" t="s">
        <v>31</v>
      </c>
      <c r="R35" s="22" t="s">
        <v>31</v>
      </c>
      <c r="S35" s="22" t="s">
        <v>31</v>
      </c>
      <c r="T35" s="8">
        <f t="shared" si="0"/>
        <v>0</v>
      </c>
      <c r="U35">
        <v>0</v>
      </c>
      <c r="V35" s="4">
        <f t="shared" si="1"/>
        <v>0</v>
      </c>
    </row>
    <row r="36" spans="1:22">
      <c r="A36" s="11">
        <v>40706</v>
      </c>
      <c r="B36" s="22" t="s">
        <v>31</v>
      </c>
      <c r="C36" s="22" t="s">
        <v>31</v>
      </c>
      <c r="D36" s="22" t="s">
        <v>31</v>
      </c>
      <c r="E36" s="22" t="s">
        <v>31</v>
      </c>
      <c r="F36" s="22" t="s">
        <v>31</v>
      </c>
      <c r="G36" s="22" t="s">
        <v>31</v>
      </c>
      <c r="H36" s="22" t="s">
        <v>31</v>
      </c>
      <c r="I36" s="22" t="s">
        <v>31</v>
      </c>
      <c r="J36" s="22" t="s">
        <v>31</v>
      </c>
      <c r="K36" s="22" t="s">
        <v>31</v>
      </c>
      <c r="L36" s="22" t="s">
        <v>31</v>
      </c>
      <c r="M36" s="22" t="s">
        <v>31</v>
      </c>
      <c r="N36" s="22" t="s">
        <v>31</v>
      </c>
      <c r="O36" s="22" t="s">
        <v>31</v>
      </c>
      <c r="P36" s="22" t="s">
        <v>31</v>
      </c>
      <c r="Q36" s="22" t="s">
        <v>31</v>
      </c>
      <c r="R36" s="22" t="s">
        <v>31</v>
      </c>
      <c r="S36" s="22" t="s">
        <v>31</v>
      </c>
      <c r="T36" s="8">
        <f t="shared" si="0"/>
        <v>0</v>
      </c>
      <c r="U36">
        <v>0</v>
      </c>
      <c r="V36" s="4">
        <f t="shared" si="1"/>
        <v>0</v>
      </c>
    </row>
    <row r="37" spans="1:22">
      <c r="A37" s="11">
        <v>40707</v>
      </c>
      <c r="B37" s="22" t="s">
        <v>31</v>
      </c>
      <c r="C37" s="22" t="s">
        <v>31</v>
      </c>
      <c r="D37" s="22" t="s">
        <v>31</v>
      </c>
      <c r="E37" s="22" t="s">
        <v>31</v>
      </c>
      <c r="F37" s="22" t="s">
        <v>31</v>
      </c>
      <c r="G37" s="22" t="s">
        <v>31</v>
      </c>
      <c r="H37" s="22" t="s">
        <v>31</v>
      </c>
      <c r="I37" s="22" t="s">
        <v>31</v>
      </c>
      <c r="J37" s="22" t="s">
        <v>31</v>
      </c>
      <c r="K37" s="22" t="s">
        <v>31</v>
      </c>
      <c r="L37" s="22" t="s">
        <v>31</v>
      </c>
      <c r="M37" s="22" t="s">
        <v>31</v>
      </c>
      <c r="N37" s="22" t="s">
        <v>31</v>
      </c>
      <c r="O37" s="22" t="s">
        <v>31</v>
      </c>
      <c r="P37" s="22" t="s">
        <v>31</v>
      </c>
      <c r="Q37" s="22" t="s">
        <v>31</v>
      </c>
      <c r="R37" s="22" t="s">
        <v>31</v>
      </c>
      <c r="S37" s="22" t="s">
        <v>31</v>
      </c>
      <c r="T37" s="8">
        <f t="shared" si="0"/>
        <v>0</v>
      </c>
      <c r="U37">
        <v>0</v>
      </c>
      <c r="V37" s="4">
        <f t="shared" si="1"/>
        <v>0</v>
      </c>
    </row>
    <row r="38" spans="1:22">
      <c r="A38" s="11">
        <v>40708</v>
      </c>
      <c r="B38">
        <v>163</v>
      </c>
      <c r="C38">
        <v>3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0</v>
      </c>
      <c r="N38">
        <v>0</v>
      </c>
      <c r="O38">
        <v>8</v>
      </c>
      <c r="P38">
        <v>0</v>
      </c>
      <c r="Q38">
        <v>0</v>
      </c>
      <c r="R38">
        <v>0</v>
      </c>
      <c r="S38">
        <v>2</v>
      </c>
      <c r="T38" s="8">
        <f t="shared" si="0"/>
        <v>185</v>
      </c>
      <c r="U38">
        <v>22</v>
      </c>
      <c r="V38" s="4">
        <f t="shared" si="1"/>
        <v>207</v>
      </c>
    </row>
    <row r="39" spans="1:22">
      <c r="A39" s="11">
        <v>40709</v>
      </c>
      <c r="B39">
        <v>27</v>
      </c>
      <c r="C39">
        <v>1.5</v>
      </c>
      <c r="D39">
        <v>0</v>
      </c>
      <c r="E39">
        <v>0.5</v>
      </c>
      <c r="F39">
        <v>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2</v>
      </c>
      <c r="T39" s="8">
        <f t="shared" si="0"/>
        <v>36</v>
      </c>
      <c r="U39">
        <v>1.5</v>
      </c>
      <c r="V39" s="4">
        <f t="shared" si="1"/>
        <v>37.5</v>
      </c>
    </row>
    <row r="40" spans="1:22">
      <c r="A40" s="11">
        <v>40710</v>
      </c>
      <c r="B40">
        <v>27</v>
      </c>
      <c r="C40">
        <v>1.5</v>
      </c>
      <c r="D40">
        <v>0</v>
      </c>
      <c r="E40">
        <v>0.5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2</v>
      </c>
      <c r="T40" s="8">
        <f t="shared" si="0"/>
        <v>36</v>
      </c>
      <c r="U40">
        <v>1.5</v>
      </c>
      <c r="V40" s="4">
        <f t="shared" si="1"/>
        <v>37.5</v>
      </c>
    </row>
    <row r="41" spans="1:22">
      <c r="A41" s="11">
        <v>40711</v>
      </c>
      <c r="B41">
        <v>25.67</v>
      </c>
      <c r="C41">
        <v>1.33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0.33</v>
      </c>
      <c r="M41">
        <v>0</v>
      </c>
      <c r="N41">
        <v>0</v>
      </c>
      <c r="O41">
        <v>1.33</v>
      </c>
      <c r="P41">
        <v>0</v>
      </c>
      <c r="Q41">
        <v>0</v>
      </c>
      <c r="R41">
        <v>0</v>
      </c>
      <c r="S41">
        <v>0.67</v>
      </c>
      <c r="T41" s="8">
        <f t="shared" si="0"/>
        <v>30.33</v>
      </c>
      <c r="U41" s="4">
        <v>1.33</v>
      </c>
      <c r="V41" s="4">
        <f t="shared" si="1"/>
        <v>31.659999999999997</v>
      </c>
    </row>
    <row r="42" spans="1:22">
      <c r="A42" s="11">
        <v>40712</v>
      </c>
      <c r="B42">
        <v>25.67</v>
      </c>
      <c r="C42">
        <v>1.33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0.33</v>
      </c>
      <c r="M42">
        <v>0</v>
      </c>
      <c r="N42">
        <v>0</v>
      </c>
      <c r="O42">
        <v>1.33</v>
      </c>
      <c r="P42">
        <v>0</v>
      </c>
      <c r="Q42">
        <v>0</v>
      </c>
      <c r="R42">
        <v>0</v>
      </c>
      <c r="S42">
        <v>0.67</v>
      </c>
      <c r="T42" s="8">
        <f t="shared" si="0"/>
        <v>30.33</v>
      </c>
      <c r="U42">
        <v>1.33</v>
      </c>
      <c r="V42" s="4">
        <f t="shared" si="1"/>
        <v>31.659999999999997</v>
      </c>
    </row>
    <row r="43" spans="1:22">
      <c r="A43" s="11">
        <v>40713</v>
      </c>
      <c r="B43">
        <v>25.67</v>
      </c>
      <c r="C43">
        <v>1.33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0.33</v>
      </c>
      <c r="M43">
        <v>0</v>
      </c>
      <c r="N43">
        <v>0</v>
      </c>
      <c r="O43">
        <v>1.33</v>
      </c>
      <c r="P43">
        <v>0</v>
      </c>
      <c r="Q43">
        <v>0</v>
      </c>
      <c r="R43">
        <v>0</v>
      </c>
      <c r="S43">
        <v>0.67</v>
      </c>
      <c r="T43" s="8">
        <f t="shared" si="0"/>
        <v>30.33</v>
      </c>
      <c r="U43">
        <v>1.33</v>
      </c>
      <c r="V43" s="4">
        <f t="shared" si="1"/>
        <v>31.659999999999997</v>
      </c>
    </row>
    <row r="44" spans="1:22">
      <c r="A44" s="11">
        <v>40714</v>
      </c>
      <c r="B44">
        <v>4.5</v>
      </c>
      <c r="C44">
        <v>0.5</v>
      </c>
      <c r="D44">
        <v>0</v>
      </c>
      <c r="E44">
        <v>0</v>
      </c>
      <c r="F44">
        <v>0.5</v>
      </c>
      <c r="G44">
        <v>0</v>
      </c>
      <c r="H44">
        <v>0</v>
      </c>
      <c r="I44">
        <v>0</v>
      </c>
      <c r="J44">
        <v>0</v>
      </c>
      <c r="K44">
        <v>0</v>
      </c>
      <c r="L44">
        <v>3</v>
      </c>
      <c r="M44">
        <v>0</v>
      </c>
      <c r="N44">
        <v>0</v>
      </c>
      <c r="O44">
        <v>0.5</v>
      </c>
      <c r="P44">
        <v>0</v>
      </c>
      <c r="Q44">
        <v>0</v>
      </c>
      <c r="R44">
        <v>0</v>
      </c>
      <c r="S44">
        <v>0</v>
      </c>
      <c r="T44" s="8">
        <f t="shared" si="0"/>
        <v>9</v>
      </c>
      <c r="U44">
        <v>0.5</v>
      </c>
      <c r="V44" s="4">
        <f t="shared" si="1"/>
        <v>9.5</v>
      </c>
    </row>
    <row r="45" spans="1:22">
      <c r="A45" s="11">
        <v>40715</v>
      </c>
      <c r="B45">
        <v>4.5</v>
      </c>
      <c r="C45">
        <v>0.5</v>
      </c>
      <c r="D45">
        <v>0</v>
      </c>
      <c r="E45">
        <v>0</v>
      </c>
      <c r="F45">
        <v>0.5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0.5</v>
      </c>
      <c r="P45">
        <v>0</v>
      </c>
      <c r="Q45">
        <v>0</v>
      </c>
      <c r="R45">
        <v>0</v>
      </c>
      <c r="S45">
        <v>0</v>
      </c>
      <c r="T45" s="8">
        <f t="shared" si="0"/>
        <v>9</v>
      </c>
      <c r="U45">
        <v>0.5</v>
      </c>
      <c r="V45" s="4">
        <f t="shared" si="1"/>
        <v>9.5</v>
      </c>
    </row>
    <row r="46" spans="1:22">
      <c r="A46" s="11">
        <v>40716</v>
      </c>
      <c r="B46">
        <v>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7.5</v>
      </c>
      <c r="M46">
        <v>0</v>
      </c>
      <c r="N46">
        <v>0</v>
      </c>
      <c r="O46">
        <v>0.5</v>
      </c>
      <c r="P46">
        <v>0</v>
      </c>
      <c r="Q46">
        <v>0</v>
      </c>
      <c r="R46">
        <v>0</v>
      </c>
      <c r="S46">
        <v>1</v>
      </c>
      <c r="T46" s="8">
        <f t="shared" si="0"/>
        <v>22</v>
      </c>
      <c r="U46">
        <v>5</v>
      </c>
      <c r="V46" s="4">
        <f t="shared" si="1"/>
        <v>27</v>
      </c>
    </row>
    <row r="47" spans="1:22">
      <c r="A47" s="11">
        <v>40717</v>
      </c>
      <c r="B47">
        <v>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7.5</v>
      </c>
      <c r="M47">
        <v>0</v>
      </c>
      <c r="N47">
        <v>0</v>
      </c>
      <c r="O47">
        <v>0.5</v>
      </c>
      <c r="P47">
        <v>0</v>
      </c>
      <c r="Q47">
        <v>0</v>
      </c>
      <c r="R47">
        <v>0</v>
      </c>
      <c r="S47">
        <v>1</v>
      </c>
      <c r="T47" s="8">
        <f t="shared" si="0"/>
        <v>22</v>
      </c>
      <c r="U47">
        <v>5</v>
      </c>
      <c r="V47" s="4">
        <f t="shared" si="1"/>
        <v>27</v>
      </c>
    </row>
    <row r="48" spans="1:22">
      <c r="A48" s="11">
        <v>40718</v>
      </c>
      <c r="B48">
        <v>12</v>
      </c>
      <c r="C48">
        <v>0.67</v>
      </c>
      <c r="D48">
        <v>0</v>
      </c>
      <c r="E48">
        <v>0</v>
      </c>
      <c r="F48">
        <v>0</v>
      </c>
      <c r="G48">
        <v>0</v>
      </c>
      <c r="H48">
        <v>0</v>
      </c>
      <c r="I48">
        <v>0.33</v>
      </c>
      <c r="J48">
        <v>0</v>
      </c>
      <c r="K48">
        <v>0</v>
      </c>
      <c r="L48">
        <v>2.67</v>
      </c>
      <c r="M48">
        <v>0</v>
      </c>
      <c r="N48">
        <v>0</v>
      </c>
      <c r="O48">
        <v>0.33</v>
      </c>
      <c r="P48">
        <v>0</v>
      </c>
      <c r="Q48">
        <v>0</v>
      </c>
      <c r="R48">
        <v>2.33</v>
      </c>
      <c r="S48">
        <v>0.67</v>
      </c>
      <c r="T48" s="8">
        <f t="shared" si="0"/>
        <v>19</v>
      </c>
      <c r="U48">
        <v>7</v>
      </c>
      <c r="V48" s="4">
        <f t="shared" si="1"/>
        <v>26</v>
      </c>
    </row>
    <row r="49" spans="1:22">
      <c r="A49" s="11">
        <v>40719</v>
      </c>
      <c r="B49">
        <v>12</v>
      </c>
      <c r="C49">
        <v>0.67</v>
      </c>
      <c r="D49">
        <v>0</v>
      </c>
      <c r="E49">
        <v>0</v>
      </c>
      <c r="F49">
        <v>0</v>
      </c>
      <c r="G49">
        <v>0</v>
      </c>
      <c r="H49">
        <v>0</v>
      </c>
      <c r="I49">
        <v>0.33</v>
      </c>
      <c r="J49">
        <v>0</v>
      </c>
      <c r="K49">
        <v>0</v>
      </c>
      <c r="L49">
        <v>2.67</v>
      </c>
      <c r="M49">
        <v>0</v>
      </c>
      <c r="N49">
        <v>0</v>
      </c>
      <c r="O49">
        <v>0.33</v>
      </c>
      <c r="P49">
        <v>0</v>
      </c>
      <c r="Q49">
        <v>0</v>
      </c>
      <c r="R49">
        <v>2.33</v>
      </c>
      <c r="S49">
        <v>0.67</v>
      </c>
      <c r="T49" s="8">
        <f t="shared" si="0"/>
        <v>19</v>
      </c>
      <c r="U49">
        <v>7</v>
      </c>
      <c r="V49" s="4">
        <f t="shared" si="1"/>
        <v>26</v>
      </c>
    </row>
    <row r="50" spans="1:22">
      <c r="A50" s="11">
        <v>40720</v>
      </c>
      <c r="B50">
        <v>12</v>
      </c>
      <c r="C50">
        <v>0.67</v>
      </c>
      <c r="D50">
        <v>0</v>
      </c>
      <c r="E50">
        <v>0</v>
      </c>
      <c r="F50">
        <v>0</v>
      </c>
      <c r="G50">
        <v>0</v>
      </c>
      <c r="H50">
        <v>0</v>
      </c>
      <c r="I50">
        <v>0.33</v>
      </c>
      <c r="J50">
        <v>0</v>
      </c>
      <c r="K50">
        <v>0</v>
      </c>
      <c r="L50">
        <v>2.67</v>
      </c>
      <c r="M50">
        <v>0</v>
      </c>
      <c r="N50">
        <v>0</v>
      </c>
      <c r="O50">
        <v>0.33</v>
      </c>
      <c r="P50">
        <v>0</v>
      </c>
      <c r="Q50">
        <v>0</v>
      </c>
      <c r="R50">
        <v>2.33</v>
      </c>
      <c r="S50">
        <v>0.67</v>
      </c>
      <c r="T50" s="8">
        <f t="shared" si="0"/>
        <v>19</v>
      </c>
      <c r="U50">
        <v>7</v>
      </c>
      <c r="V50" s="4">
        <f t="shared" si="1"/>
        <v>26</v>
      </c>
    </row>
    <row r="51" spans="1:22">
      <c r="A51" s="11">
        <v>40721</v>
      </c>
      <c r="B51">
        <v>20.5</v>
      </c>
      <c r="C51">
        <v>3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0</v>
      </c>
      <c r="O51">
        <v>1.5</v>
      </c>
      <c r="P51">
        <v>0</v>
      </c>
      <c r="Q51">
        <v>0</v>
      </c>
      <c r="R51">
        <v>9.5</v>
      </c>
      <c r="S51">
        <v>0.5</v>
      </c>
      <c r="T51" s="8">
        <f t="shared" si="0"/>
        <v>38</v>
      </c>
      <c r="U51">
        <v>11.5</v>
      </c>
      <c r="V51" s="4">
        <f t="shared" si="1"/>
        <v>49.5</v>
      </c>
    </row>
    <row r="52" spans="1:22">
      <c r="A52" s="11">
        <v>40722</v>
      </c>
      <c r="B52">
        <v>20.5</v>
      </c>
      <c r="C52">
        <v>3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1.5</v>
      </c>
      <c r="P52">
        <v>0</v>
      </c>
      <c r="Q52">
        <v>0</v>
      </c>
      <c r="R52">
        <v>9.5</v>
      </c>
      <c r="S52">
        <v>0.5</v>
      </c>
      <c r="T52" s="8">
        <f t="shared" si="0"/>
        <v>38</v>
      </c>
      <c r="U52">
        <v>11.5</v>
      </c>
      <c r="V52" s="4">
        <f t="shared" si="1"/>
        <v>49.5</v>
      </c>
    </row>
    <row r="53" spans="1:22">
      <c r="A53" s="11">
        <v>40723</v>
      </c>
      <c r="B53">
        <v>33.5</v>
      </c>
      <c r="C53">
        <v>42</v>
      </c>
      <c r="D53">
        <v>0</v>
      </c>
      <c r="E53">
        <v>0</v>
      </c>
      <c r="F53">
        <v>0.5</v>
      </c>
      <c r="G53">
        <v>0</v>
      </c>
      <c r="H53">
        <v>1.5</v>
      </c>
      <c r="I53">
        <v>1.5</v>
      </c>
      <c r="J53">
        <v>0</v>
      </c>
      <c r="K53">
        <v>0</v>
      </c>
      <c r="L53">
        <v>22</v>
      </c>
      <c r="M53">
        <v>0</v>
      </c>
      <c r="N53">
        <v>0</v>
      </c>
      <c r="O53">
        <v>8.5</v>
      </c>
      <c r="P53">
        <v>0</v>
      </c>
      <c r="Q53">
        <v>0</v>
      </c>
      <c r="R53">
        <v>0</v>
      </c>
      <c r="S53">
        <v>0</v>
      </c>
      <c r="T53" s="8">
        <f t="shared" si="0"/>
        <v>109.5</v>
      </c>
      <c r="U53">
        <v>16</v>
      </c>
      <c r="V53" s="4">
        <f t="shared" si="1"/>
        <v>125.5</v>
      </c>
    </row>
    <row r="54" spans="1:22">
      <c r="A54" s="11">
        <v>40724</v>
      </c>
      <c r="B54">
        <v>33.5</v>
      </c>
      <c r="C54">
        <v>42</v>
      </c>
      <c r="D54">
        <v>0</v>
      </c>
      <c r="E54">
        <v>0</v>
      </c>
      <c r="F54">
        <v>0.5</v>
      </c>
      <c r="G54">
        <v>0</v>
      </c>
      <c r="H54">
        <v>1.5</v>
      </c>
      <c r="I54">
        <v>1.5</v>
      </c>
      <c r="J54">
        <v>0</v>
      </c>
      <c r="K54">
        <v>0</v>
      </c>
      <c r="L54">
        <v>22</v>
      </c>
      <c r="M54">
        <v>0</v>
      </c>
      <c r="N54">
        <v>0</v>
      </c>
      <c r="O54">
        <v>8.5</v>
      </c>
      <c r="P54">
        <v>0</v>
      </c>
      <c r="Q54">
        <v>0</v>
      </c>
      <c r="R54">
        <v>0</v>
      </c>
      <c r="S54">
        <v>0</v>
      </c>
      <c r="T54" s="8">
        <f t="shared" si="0"/>
        <v>109.5</v>
      </c>
      <c r="U54">
        <v>16</v>
      </c>
      <c r="V54" s="4">
        <f t="shared" si="1"/>
        <v>125.5</v>
      </c>
    </row>
    <row r="55" spans="1:22">
      <c r="A55" s="11">
        <v>40725</v>
      </c>
      <c r="B55">
        <v>620</v>
      </c>
      <c r="C55">
        <v>17.5</v>
      </c>
      <c r="D55">
        <v>0</v>
      </c>
      <c r="E55">
        <v>2.5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7.5</v>
      </c>
      <c r="S55">
        <v>0</v>
      </c>
      <c r="T55" s="8">
        <f>SUM(B55:S55)</f>
        <v>647.5</v>
      </c>
      <c r="U55">
        <v>115</v>
      </c>
      <c r="V55" s="4">
        <f t="shared" si="1"/>
        <v>762.5</v>
      </c>
    </row>
    <row r="56" spans="1:22">
      <c r="A56" s="11">
        <v>40726</v>
      </c>
      <c r="B56">
        <v>620</v>
      </c>
      <c r="C56">
        <v>17.5</v>
      </c>
      <c r="D56">
        <v>0</v>
      </c>
      <c r="E56">
        <v>2.5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7.5</v>
      </c>
      <c r="S56">
        <v>0</v>
      </c>
      <c r="T56" s="8">
        <f t="shared" si="0"/>
        <v>647.5</v>
      </c>
      <c r="U56">
        <v>115</v>
      </c>
      <c r="V56" s="4">
        <f t="shared" si="1"/>
        <v>762.5</v>
      </c>
    </row>
    <row r="57" spans="1:22">
      <c r="A57" s="11">
        <v>40727</v>
      </c>
      <c r="B57">
        <v>620</v>
      </c>
      <c r="C57">
        <v>17.5</v>
      </c>
      <c r="D57">
        <v>0</v>
      </c>
      <c r="E57">
        <v>2.5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7.5</v>
      </c>
      <c r="S57">
        <v>0</v>
      </c>
      <c r="T57" s="8">
        <f t="shared" si="0"/>
        <v>647.5</v>
      </c>
      <c r="U57">
        <v>115</v>
      </c>
      <c r="V57" s="4">
        <f t="shared" si="1"/>
        <v>762.5</v>
      </c>
    </row>
    <row r="58" spans="1:22">
      <c r="A58" s="11">
        <v>40728</v>
      </c>
      <c r="B58">
        <v>620</v>
      </c>
      <c r="C58">
        <v>17.5</v>
      </c>
      <c r="D58">
        <v>0</v>
      </c>
      <c r="E58">
        <v>2.5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7.5</v>
      </c>
      <c r="S58">
        <v>0</v>
      </c>
      <c r="T58" s="8">
        <f t="shared" si="0"/>
        <v>647.5</v>
      </c>
      <c r="U58">
        <v>115</v>
      </c>
      <c r="V58" s="4">
        <f t="shared" si="1"/>
        <v>762.5</v>
      </c>
    </row>
    <row r="59" spans="1:22">
      <c r="A59" s="11">
        <v>40729</v>
      </c>
      <c r="B59">
        <v>637</v>
      </c>
      <c r="C59">
        <v>400</v>
      </c>
      <c r="D59">
        <v>0</v>
      </c>
      <c r="E59">
        <v>13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s="8">
        <f t="shared" si="0"/>
        <v>1053</v>
      </c>
      <c r="U59">
        <v>74</v>
      </c>
      <c r="V59" s="4">
        <f t="shared" si="1"/>
        <v>1127</v>
      </c>
    </row>
    <row r="60" spans="1:22">
      <c r="A60" s="11">
        <v>40730</v>
      </c>
      <c r="B60">
        <v>5408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8">
        <f t="shared" si="0"/>
        <v>5408</v>
      </c>
      <c r="U60">
        <v>64</v>
      </c>
      <c r="V60" s="4">
        <f t="shared" si="1"/>
        <v>5472</v>
      </c>
    </row>
    <row r="61" spans="1:22">
      <c r="A61" s="11">
        <v>40731</v>
      </c>
      <c r="B61">
        <v>5408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8">
        <f t="shared" si="0"/>
        <v>5408</v>
      </c>
      <c r="U61">
        <v>64</v>
      </c>
      <c r="V61" s="4">
        <f t="shared" si="1"/>
        <v>5472</v>
      </c>
    </row>
    <row r="62" spans="1:22">
      <c r="A62" s="11">
        <v>40732</v>
      </c>
      <c r="B62">
        <v>613.33000000000004</v>
      </c>
      <c r="C62">
        <v>7.66</v>
      </c>
      <c r="D62">
        <v>0</v>
      </c>
      <c r="E62">
        <v>0</v>
      </c>
      <c r="F62">
        <v>0</v>
      </c>
      <c r="G62">
        <v>0.66</v>
      </c>
      <c r="H62">
        <v>0</v>
      </c>
      <c r="I62">
        <v>0</v>
      </c>
      <c r="J62">
        <v>0</v>
      </c>
      <c r="K62">
        <v>0</v>
      </c>
      <c r="L62">
        <v>0</v>
      </c>
      <c r="M62">
        <v>4.66</v>
      </c>
      <c r="N62">
        <v>0</v>
      </c>
      <c r="O62">
        <v>3</v>
      </c>
      <c r="P62">
        <v>0</v>
      </c>
      <c r="Q62">
        <v>0</v>
      </c>
      <c r="R62">
        <v>8</v>
      </c>
      <c r="S62">
        <v>0</v>
      </c>
      <c r="T62" s="8">
        <f t="shared" si="0"/>
        <v>637.30999999999995</v>
      </c>
      <c r="U62">
        <v>15</v>
      </c>
      <c r="V62" s="4">
        <f t="shared" si="1"/>
        <v>652.30999999999995</v>
      </c>
    </row>
    <row r="63" spans="1:22">
      <c r="A63" s="11">
        <v>40733</v>
      </c>
      <c r="B63">
        <v>613.33000000000004</v>
      </c>
      <c r="C63">
        <v>7.66</v>
      </c>
      <c r="D63">
        <v>0</v>
      </c>
      <c r="E63">
        <v>0</v>
      </c>
      <c r="F63">
        <v>0</v>
      </c>
      <c r="G63">
        <v>0.66</v>
      </c>
      <c r="H63">
        <v>0</v>
      </c>
      <c r="I63">
        <v>0</v>
      </c>
      <c r="J63">
        <v>0</v>
      </c>
      <c r="K63">
        <v>0</v>
      </c>
      <c r="L63">
        <v>0</v>
      </c>
      <c r="M63">
        <v>4.66</v>
      </c>
      <c r="N63">
        <v>0</v>
      </c>
      <c r="O63">
        <v>3</v>
      </c>
      <c r="P63">
        <v>0</v>
      </c>
      <c r="Q63">
        <v>0</v>
      </c>
      <c r="R63">
        <v>8</v>
      </c>
      <c r="S63">
        <v>0</v>
      </c>
      <c r="T63" s="8">
        <f t="shared" si="0"/>
        <v>637.30999999999995</v>
      </c>
      <c r="U63">
        <v>15</v>
      </c>
      <c r="V63" s="4">
        <f t="shared" si="1"/>
        <v>652.30999999999995</v>
      </c>
    </row>
    <row r="64" spans="1:22">
      <c r="A64" s="11">
        <v>40734</v>
      </c>
      <c r="B64">
        <v>613.33000000000004</v>
      </c>
      <c r="C64">
        <v>7.66</v>
      </c>
      <c r="D64">
        <v>0</v>
      </c>
      <c r="E64">
        <v>0</v>
      </c>
      <c r="F64">
        <v>0</v>
      </c>
      <c r="G64">
        <v>0.66</v>
      </c>
      <c r="H64">
        <v>0</v>
      </c>
      <c r="I64">
        <v>0</v>
      </c>
      <c r="J64">
        <v>0</v>
      </c>
      <c r="K64">
        <v>0</v>
      </c>
      <c r="L64">
        <v>0</v>
      </c>
      <c r="M64">
        <v>4.66</v>
      </c>
      <c r="N64">
        <v>0</v>
      </c>
      <c r="O64">
        <v>3</v>
      </c>
      <c r="P64">
        <v>0</v>
      </c>
      <c r="Q64">
        <v>0</v>
      </c>
      <c r="R64">
        <v>8</v>
      </c>
      <c r="S64">
        <v>0</v>
      </c>
      <c r="T64" s="8">
        <f t="shared" si="0"/>
        <v>637.30999999999995</v>
      </c>
      <c r="U64">
        <v>15</v>
      </c>
      <c r="V64" s="4">
        <f t="shared" si="1"/>
        <v>652.30999999999995</v>
      </c>
    </row>
    <row r="65" spans="1:22">
      <c r="A65" s="11">
        <v>40735</v>
      </c>
      <c r="B65">
        <v>496</v>
      </c>
      <c r="C65">
        <v>56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8.5</v>
      </c>
      <c r="N65">
        <v>0</v>
      </c>
      <c r="O65">
        <v>0</v>
      </c>
      <c r="P65">
        <v>0</v>
      </c>
      <c r="Q65">
        <v>0</v>
      </c>
      <c r="R65">
        <v>8</v>
      </c>
      <c r="S65">
        <v>0</v>
      </c>
      <c r="T65" s="8">
        <f t="shared" si="0"/>
        <v>574.5</v>
      </c>
      <c r="U65">
        <v>36</v>
      </c>
      <c r="V65" s="4">
        <f t="shared" si="1"/>
        <v>610.5</v>
      </c>
    </row>
    <row r="66" spans="1:22">
      <c r="A66" s="11">
        <v>40736</v>
      </c>
      <c r="B66">
        <v>496</v>
      </c>
      <c r="C66">
        <v>56</v>
      </c>
      <c r="D66">
        <v>0</v>
      </c>
      <c r="E66">
        <v>0</v>
      </c>
      <c r="F66">
        <v>0</v>
      </c>
      <c r="G66">
        <v>6</v>
      </c>
      <c r="H66">
        <v>0</v>
      </c>
      <c r="I66">
        <v>0</v>
      </c>
      <c r="J66">
        <v>0</v>
      </c>
      <c r="K66">
        <v>0</v>
      </c>
      <c r="L66">
        <v>0</v>
      </c>
      <c r="M66">
        <v>8.5</v>
      </c>
      <c r="N66">
        <v>0</v>
      </c>
      <c r="O66">
        <v>0</v>
      </c>
      <c r="P66">
        <v>0</v>
      </c>
      <c r="Q66">
        <v>0</v>
      </c>
      <c r="R66">
        <v>8</v>
      </c>
      <c r="S66">
        <v>0</v>
      </c>
      <c r="T66" s="8">
        <f t="shared" si="0"/>
        <v>574.5</v>
      </c>
      <c r="U66">
        <v>36</v>
      </c>
      <c r="V66" s="4">
        <f t="shared" si="1"/>
        <v>610.5</v>
      </c>
    </row>
    <row r="67" spans="1:22">
      <c r="A67" s="11">
        <v>40737</v>
      </c>
      <c r="B67">
        <v>176.5</v>
      </c>
      <c r="C67">
        <v>4.5</v>
      </c>
      <c r="D67">
        <v>0</v>
      </c>
      <c r="E67">
        <v>0.5</v>
      </c>
      <c r="F67">
        <v>1</v>
      </c>
      <c r="G67">
        <v>0</v>
      </c>
      <c r="H67">
        <v>0</v>
      </c>
      <c r="I67">
        <v>8.5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6.5</v>
      </c>
      <c r="S67">
        <v>0</v>
      </c>
      <c r="T67" s="8">
        <f>SUM(B67:S67)</f>
        <v>198.5</v>
      </c>
      <c r="U67">
        <v>18</v>
      </c>
      <c r="V67" s="4">
        <f t="shared" si="1"/>
        <v>216.5</v>
      </c>
    </row>
    <row r="68" spans="1:22">
      <c r="A68" s="11">
        <v>40738</v>
      </c>
      <c r="B68">
        <v>176.5</v>
      </c>
      <c r="C68">
        <v>4.5</v>
      </c>
      <c r="D68">
        <v>0</v>
      </c>
      <c r="E68">
        <v>0.5</v>
      </c>
      <c r="F68">
        <v>1</v>
      </c>
      <c r="G68">
        <v>0</v>
      </c>
      <c r="H68">
        <v>0</v>
      </c>
      <c r="I68">
        <v>8.5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6.5</v>
      </c>
      <c r="S68">
        <v>0</v>
      </c>
      <c r="T68" s="8">
        <f>SUM(B68:S68)</f>
        <v>198.5</v>
      </c>
      <c r="U68">
        <v>18</v>
      </c>
      <c r="V68" s="4">
        <f t="shared" si="1"/>
        <v>216.5</v>
      </c>
    </row>
    <row r="69" spans="1:22">
      <c r="A69" s="11">
        <v>40739</v>
      </c>
      <c r="B69">
        <v>2330</v>
      </c>
      <c r="C69">
        <v>2.33</v>
      </c>
      <c r="D69">
        <v>0</v>
      </c>
      <c r="E69">
        <v>0.33</v>
      </c>
      <c r="F69">
        <v>0</v>
      </c>
      <c r="G69">
        <v>0</v>
      </c>
      <c r="H69" s="1">
        <v>0</v>
      </c>
      <c r="I69" s="4">
        <v>1.33</v>
      </c>
      <c r="J69" s="4">
        <v>0</v>
      </c>
      <c r="K69" s="4">
        <v>0</v>
      </c>
      <c r="L69" s="4">
        <v>0</v>
      </c>
      <c r="M69" s="4">
        <v>1</v>
      </c>
      <c r="N69" s="1">
        <v>0</v>
      </c>
      <c r="O69" s="4">
        <v>2</v>
      </c>
      <c r="P69" s="4">
        <v>0</v>
      </c>
      <c r="Q69" s="1">
        <v>0</v>
      </c>
      <c r="R69" s="4">
        <v>12.33</v>
      </c>
      <c r="S69" s="1">
        <v>0</v>
      </c>
      <c r="T69" s="8">
        <f t="shared" si="0"/>
        <v>2349.3199999999997</v>
      </c>
      <c r="U69">
        <v>0.66</v>
      </c>
      <c r="V69" s="4">
        <f t="shared" si="1"/>
        <v>2349.9799999999996</v>
      </c>
    </row>
    <row r="70" spans="1:22">
      <c r="A70" s="11">
        <v>40740</v>
      </c>
      <c r="B70">
        <v>2330</v>
      </c>
      <c r="C70">
        <v>2.33</v>
      </c>
      <c r="D70">
        <v>0</v>
      </c>
      <c r="E70">
        <v>0.33</v>
      </c>
      <c r="F70">
        <v>0</v>
      </c>
      <c r="G70">
        <v>0</v>
      </c>
      <c r="H70" s="1">
        <v>0</v>
      </c>
      <c r="I70" s="4">
        <v>1.33</v>
      </c>
      <c r="J70" s="4">
        <v>0</v>
      </c>
      <c r="K70" s="4">
        <v>0</v>
      </c>
      <c r="L70" s="4">
        <v>0</v>
      </c>
      <c r="M70" s="4">
        <v>1</v>
      </c>
      <c r="N70" s="1">
        <v>0</v>
      </c>
      <c r="O70" s="4">
        <v>2</v>
      </c>
      <c r="P70" s="4">
        <v>0</v>
      </c>
      <c r="Q70" s="1">
        <v>0</v>
      </c>
      <c r="R70" s="4">
        <v>12.33</v>
      </c>
      <c r="S70" s="1">
        <v>0</v>
      </c>
      <c r="T70" s="8">
        <f t="shared" si="0"/>
        <v>2349.3199999999997</v>
      </c>
      <c r="U70">
        <v>0.66</v>
      </c>
      <c r="V70" s="4">
        <f t="shared" si="1"/>
        <v>2349.9799999999996</v>
      </c>
    </row>
    <row r="71" spans="1:22">
      <c r="A71" s="11">
        <v>40741</v>
      </c>
      <c r="B71">
        <v>2330</v>
      </c>
      <c r="C71">
        <v>2.33</v>
      </c>
      <c r="D71">
        <v>0</v>
      </c>
      <c r="E71">
        <v>0.33</v>
      </c>
      <c r="F71">
        <v>0</v>
      </c>
      <c r="G71">
        <v>0</v>
      </c>
      <c r="H71" s="1">
        <v>0</v>
      </c>
      <c r="I71" s="4">
        <v>1.33</v>
      </c>
      <c r="J71" s="4">
        <v>0</v>
      </c>
      <c r="K71" s="4">
        <v>0</v>
      </c>
      <c r="L71" s="4">
        <v>0</v>
      </c>
      <c r="M71" s="4">
        <v>1</v>
      </c>
      <c r="N71" s="1">
        <v>0</v>
      </c>
      <c r="O71" s="4">
        <v>2</v>
      </c>
      <c r="P71" s="4">
        <v>0</v>
      </c>
      <c r="Q71" s="1">
        <v>0</v>
      </c>
      <c r="R71" s="4">
        <v>12.33</v>
      </c>
      <c r="S71" s="1">
        <v>0</v>
      </c>
      <c r="T71" s="8">
        <f t="shared" si="0"/>
        <v>2349.3199999999997</v>
      </c>
      <c r="U71">
        <v>0.66</v>
      </c>
      <c r="V71" s="4">
        <f t="shared" si="1"/>
        <v>2349.9799999999996</v>
      </c>
    </row>
    <row r="72" spans="1:22">
      <c r="A72" s="11">
        <v>40742</v>
      </c>
      <c r="B72">
        <v>636</v>
      </c>
      <c r="C72">
        <v>0</v>
      </c>
      <c r="D72">
        <v>0</v>
      </c>
      <c r="E72">
        <v>0</v>
      </c>
      <c r="F72">
        <v>0</v>
      </c>
      <c r="G72">
        <v>0</v>
      </c>
      <c r="H72" s="4">
        <v>0</v>
      </c>
      <c r="I72" s="4">
        <v>8</v>
      </c>
      <c r="J72" s="4">
        <v>0</v>
      </c>
      <c r="K72" s="4">
        <v>0</v>
      </c>
      <c r="L72" s="4">
        <v>1.5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21</v>
      </c>
      <c r="S72" s="12">
        <v>0</v>
      </c>
      <c r="T72" s="8">
        <f t="shared" si="0"/>
        <v>666.5</v>
      </c>
      <c r="U72">
        <v>5.5</v>
      </c>
      <c r="V72" s="4">
        <f t="shared" si="1"/>
        <v>672</v>
      </c>
    </row>
    <row r="73" spans="1:22">
      <c r="A73" s="11">
        <v>40743</v>
      </c>
      <c r="B73">
        <v>636</v>
      </c>
      <c r="C73">
        <v>0</v>
      </c>
      <c r="D73">
        <v>0</v>
      </c>
      <c r="E73">
        <v>0</v>
      </c>
      <c r="F73">
        <v>0</v>
      </c>
      <c r="G73">
        <v>0</v>
      </c>
      <c r="H73" s="4">
        <v>0</v>
      </c>
      <c r="I73" s="4">
        <v>8</v>
      </c>
      <c r="J73" s="4">
        <v>0</v>
      </c>
      <c r="K73" s="4">
        <v>0</v>
      </c>
      <c r="L73" s="4">
        <v>1.5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21</v>
      </c>
      <c r="S73" s="12">
        <v>0</v>
      </c>
      <c r="T73" s="8">
        <f t="shared" ref="T73:T136" si="2">SUM(B73:S73)</f>
        <v>666.5</v>
      </c>
      <c r="U73">
        <v>5.5</v>
      </c>
      <c r="V73" s="4">
        <f t="shared" si="1"/>
        <v>672</v>
      </c>
    </row>
    <row r="74" spans="1:22">
      <c r="A74" s="11">
        <v>40744</v>
      </c>
      <c r="B74">
        <v>240</v>
      </c>
      <c r="C74">
        <v>4</v>
      </c>
      <c r="D74">
        <v>0</v>
      </c>
      <c r="E74">
        <v>4</v>
      </c>
      <c r="F74">
        <v>0</v>
      </c>
      <c r="G74">
        <v>0</v>
      </c>
      <c r="H74" s="4">
        <v>0</v>
      </c>
      <c r="I74" s="4">
        <v>20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18</v>
      </c>
      <c r="S74" s="12">
        <v>10</v>
      </c>
      <c r="T74" s="8">
        <f t="shared" si="2"/>
        <v>296</v>
      </c>
      <c r="U74">
        <v>16</v>
      </c>
      <c r="V74" s="4">
        <f t="shared" ref="V74:V137" si="3">T74+U74</f>
        <v>312</v>
      </c>
    </row>
    <row r="75" spans="1:22">
      <c r="A75" s="11">
        <v>40745</v>
      </c>
      <c r="B75">
        <v>240</v>
      </c>
      <c r="C75">
        <v>4</v>
      </c>
      <c r="D75">
        <v>0</v>
      </c>
      <c r="E75">
        <v>4</v>
      </c>
      <c r="F75">
        <v>0</v>
      </c>
      <c r="G75">
        <v>0</v>
      </c>
      <c r="H75" s="4">
        <v>0</v>
      </c>
      <c r="I75" s="4">
        <v>20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18</v>
      </c>
      <c r="S75" s="12">
        <v>10</v>
      </c>
      <c r="T75" s="8">
        <f t="shared" si="2"/>
        <v>296</v>
      </c>
      <c r="U75">
        <v>16</v>
      </c>
      <c r="V75" s="4">
        <f t="shared" si="3"/>
        <v>312</v>
      </c>
    </row>
    <row r="76" spans="1:22">
      <c r="A76" s="11">
        <v>40746</v>
      </c>
      <c r="B76">
        <v>93.66</v>
      </c>
      <c r="C76">
        <v>0</v>
      </c>
      <c r="D76">
        <v>0</v>
      </c>
      <c r="E76">
        <v>0</v>
      </c>
      <c r="F76">
        <v>0</v>
      </c>
      <c r="G76">
        <v>0</v>
      </c>
      <c r="H76" s="4">
        <v>0</v>
      </c>
      <c r="I76" s="4">
        <v>3</v>
      </c>
      <c r="J76" s="4">
        <v>0</v>
      </c>
      <c r="K76" s="4">
        <v>0</v>
      </c>
      <c r="L76" s="4">
        <v>2.33</v>
      </c>
      <c r="M76" s="4">
        <v>0</v>
      </c>
      <c r="N76" s="4">
        <v>0</v>
      </c>
      <c r="O76" s="4">
        <v>0.66</v>
      </c>
      <c r="P76" s="4">
        <v>0</v>
      </c>
      <c r="Q76" s="4">
        <v>0</v>
      </c>
      <c r="R76" s="4">
        <v>4</v>
      </c>
      <c r="S76" s="12">
        <v>0</v>
      </c>
      <c r="T76" s="8">
        <f t="shared" si="2"/>
        <v>103.64999999999999</v>
      </c>
      <c r="U76">
        <v>13</v>
      </c>
      <c r="V76" s="4">
        <f t="shared" si="3"/>
        <v>116.64999999999999</v>
      </c>
    </row>
    <row r="77" spans="1:22">
      <c r="A77" s="11">
        <v>40747</v>
      </c>
      <c r="B77">
        <v>93.66</v>
      </c>
      <c r="C77">
        <v>0</v>
      </c>
      <c r="D77">
        <v>0</v>
      </c>
      <c r="E77">
        <v>0</v>
      </c>
      <c r="F77">
        <v>0</v>
      </c>
      <c r="G77">
        <v>0</v>
      </c>
      <c r="H77" s="4">
        <v>0</v>
      </c>
      <c r="I77" s="4">
        <v>3</v>
      </c>
      <c r="J77" s="4">
        <v>0</v>
      </c>
      <c r="K77" s="4">
        <v>0</v>
      </c>
      <c r="L77" s="4">
        <v>2.33</v>
      </c>
      <c r="M77" s="4">
        <v>0</v>
      </c>
      <c r="N77" s="4">
        <v>0</v>
      </c>
      <c r="O77" s="4">
        <v>0.66</v>
      </c>
      <c r="P77" s="4">
        <v>0</v>
      </c>
      <c r="Q77" s="4">
        <v>0</v>
      </c>
      <c r="R77" s="4">
        <v>4</v>
      </c>
      <c r="S77" s="12">
        <v>0</v>
      </c>
      <c r="T77" s="8">
        <f t="shared" si="2"/>
        <v>103.64999999999999</v>
      </c>
      <c r="U77">
        <v>13</v>
      </c>
      <c r="V77" s="4">
        <f t="shared" si="3"/>
        <v>116.64999999999999</v>
      </c>
    </row>
    <row r="78" spans="1:22">
      <c r="A78" s="11">
        <v>40748</v>
      </c>
      <c r="B78">
        <v>93.66</v>
      </c>
      <c r="C78">
        <v>0</v>
      </c>
      <c r="D78">
        <v>0</v>
      </c>
      <c r="E78">
        <v>0</v>
      </c>
      <c r="F78">
        <v>0</v>
      </c>
      <c r="G78">
        <v>0</v>
      </c>
      <c r="H78" s="4">
        <v>0</v>
      </c>
      <c r="I78" s="4">
        <v>3</v>
      </c>
      <c r="J78" s="4">
        <v>0</v>
      </c>
      <c r="K78" s="4">
        <v>0</v>
      </c>
      <c r="L78" s="4">
        <v>2.33</v>
      </c>
      <c r="M78" s="4">
        <v>0</v>
      </c>
      <c r="N78" s="4">
        <v>0</v>
      </c>
      <c r="O78" s="4">
        <v>0.66</v>
      </c>
      <c r="P78" s="4">
        <v>0</v>
      </c>
      <c r="Q78" s="4">
        <v>0</v>
      </c>
      <c r="R78" s="4">
        <v>4</v>
      </c>
      <c r="S78" s="12">
        <v>0</v>
      </c>
      <c r="T78" s="8">
        <f t="shared" si="2"/>
        <v>103.64999999999999</v>
      </c>
      <c r="U78">
        <v>13</v>
      </c>
      <c r="V78" s="4">
        <f t="shared" si="3"/>
        <v>116.64999999999999</v>
      </c>
    </row>
    <row r="79" spans="1:22">
      <c r="A79" s="11">
        <v>40749</v>
      </c>
      <c r="B79">
        <v>188</v>
      </c>
      <c r="C79">
        <v>2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2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44</v>
      </c>
      <c r="S79" s="12">
        <v>0</v>
      </c>
      <c r="T79" s="8">
        <f t="shared" si="2"/>
        <v>236</v>
      </c>
      <c r="U79">
        <v>42</v>
      </c>
      <c r="V79" s="4">
        <f t="shared" si="3"/>
        <v>278</v>
      </c>
    </row>
    <row r="80" spans="1:22">
      <c r="A80" s="11">
        <v>40750</v>
      </c>
      <c r="B80">
        <v>188</v>
      </c>
      <c r="C80">
        <v>2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2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44</v>
      </c>
      <c r="S80" s="12">
        <v>0</v>
      </c>
      <c r="T80" s="8">
        <f t="shared" si="2"/>
        <v>236</v>
      </c>
      <c r="U80">
        <v>42</v>
      </c>
      <c r="V80" s="4">
        <f t="shared" si="3"/>
        <v>278</v>
      </c>
    </row>
    <row r="81" spans="1:22">
      <c r="A81" s="11">
        <v>40751</v>
      </c>
      <c r="B81">
        <v>60.5</v>
      </c>
      <c r="C81">
        <v>15</v>
      </c>
      <c r="D81">
        <v>0</v>
      </c>
      <c r="E81">
        <v>0</v>
      </c>
      <c r="F81">
        <v>0</v>
      </c>
      <c r="G81">
        <v>0</v>
      </c>
      <c r="H81" s="1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16</v>
      </c>
      <c r="S81" s="12">
        <v>0</v>
      </c>
      <c r="T81" s="8">
        <f t="shared" si="2"/>
        <v>91.5</v>
      </c>
      <c r="U81">
        <v>30</v>
      </c>
      <c r="V81" s="4">
        <f t="shared" si="3"/>
        <v>121.5</v>
      </c>
    </row>
    <row r="82" spans="1:22">
      <c r="A82" s="11">
        <v>40752</v>
      </c>
      <c r="B82">
        <v>60.5</v>
      </c>
      <c r="C82">
        <v>15</v>
      </c>
      <c r="D82">
        <v>0</v>
      </c>
      <c r="E82">
        <v>0</v>
      </c>
      <c r="F82">
        <v>0</v>
      </c>
      <c r="G82">
        <v>0</v>
      </c>
      <c r="H82" s="1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16</v>
      </c>
      <c r="S82" s="12">
        <v>0</v>
      </c>
      <c r="T82" s="8">
        <f t="shared" si="2"/>
        <v>91.5</v>
      </c>
      <c r="U82">
        <v>30</v>
      </c>
      <c r="V82" s="4">
        <f t="shared" si="3"/>
        <v>121.5</v>
      </c>
    </row>
    <row r="83" spans="1:22">
      <c r="A83" s="11">
        <v>40753</v>
      </c>
      <c r="B83">
        <v>90</v>
      </c>
      <c r="C83">
        <v>0</v>
      </c>
      <c r="D83">
        <v>0</v>
      </c>
      <c r="E83">
        <v>0</v>
      </c>
      <c r="F83">
        <v>0</v>
      </c>
      <c r="G83">
        <v>0</v>
      </c>
      <c r="H83" s="4">
        <v>0</v>
      </c>
      <c r="I83" s="4">
        <v>20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1.33</v>
      </c>
      <c r="S83" s="12">
        <v>4</v>
      </c>
      <c r="T83" s="8">
        <f t="shared" si="2"/>
        <v>115.33</v>
      </c>
      <c r="U83">
        <v>6.66</v>
      </c>
      <c r="V83" s="4">
        <f t="shared" si="3"/>
        <v>121.99</v>
      </c>
    </row>
    <row r="84" spans="1:22">
      <c r="A84" s="11">
        <v>40754</v>
      </c>
      <c r="B84">
        <v>90</v>
      </c>
      <c r="C84">
        <v>0</v>
      </c>
      <c r="D84">
        <v>0</v>
      </c>
      <c r="E84">
        <v>0</v>
      </c>
      <c r="F84">
        <v>0</v>
      </c>
      <c r="G84">
        <v>0</v>
      </c>
      <c r="H84" s="4">
        <v>0</v>
      </c>
      <c r="I84" s="4">
        <v>20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1.33</v>
      </c>
      <c r="S84" s="12">
        <v>4</v>
      </c>
      <c r="T84" s="8">
        <f t="shared" si="2"/>
        <v>115.33</v>
      </c>
      <c r="U84">
        <v>6.66</v>
      </c>
      <c r="V84" s="4">
        <f t="shared" si="3"/>
        <v>121.99</v>
      </c>
    </row>
    <row r="85" spans="1:22">
      <c r="A85" s="11">
        <v>40755</v>
      </c>
      <c r="B85">
        <v>90</v>
      </c>
      <c r="C85">
        <v>0</v>
      </c>
      <c r="D85">
        <v>0</v>
      </c>
      <c r="E85">
        <v>0</v>
      </c>
      <c r="F85">
        <v>0</v>
      </c>
      <c r="G85">
        <v>0</v>
      </c>
      <c r="H85" s="4">
        <v>0</v>
      </c>
      <c r="I85" s="4">
        <v>20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1.33</v>
      </c>
      <c r="S85" s="12">
        <v>4</v>
      </c>
      <c r="T85" s="8">
        <f t="shared" si="2"/>
        <v>115.33</v>
      </c>
      <c r="U85">
        <v>6.66</v>
      </c>
      <c r="V85" s="4">
        <f t="shared" si="3"/>
        <v>121.99</v>
      </c>
    </row>
    <row r="86" spans="1:22">
      <c r="A86" s="11">
        <v>40756</v>
      </c>
      <c r="B86">
        <v>50</v>
      </c>
      <c r="C86">
        <v>2.5</v>
      </c>
      <c r="D86">
        <v>0</v>
      </c>
      <c r="E86">
        <v>0</v>
      </c>
      <c r="F86">
        <v>0</v>
      </c>
      <c r="G86">
        <v>0</v>
      </c>
      <c r="H86" s="4">
        <v>0</v>
      </c>
      <c r="I86" s="4">
        <v>9.5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2.5</v>
      </c>
      <c r="S86" s="12">
        <v>2</v>
      </c>
      <c r="T86" s="8">
        <f t="shared" si="2"/>
        <v>66.5</v>
      </c>
      <c r="U86">
        <v>2</v>
      </c>
      <c r="V86" s="4">
        <f t="shared" si="3"/>
        <v>68.5</v>
      </c>
    </row>
    <row r="87" spans="1:22">
      <c r="A87" s="11">
        <v>40757</v>
      </c>
      <c r="B87">
        <v>50</v>
      </c>
      <c r="C87">
        <v>2.5</v>
      </c>
      <c r="D87">
        <v>0</v>
      </c>
      <c r="E87">
        <v>0</v>
      </c>
      <c r="F87">
        <v>0</v>
      </c>
      <c r="G87">
        <v>0</v>
      </c>
      <c r="H87" s="4">
        <v>0</v>
      </c>
      <c r="I87" s="4">
        <v>9.5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2.5</v>
      </c>
      <c r="S87" s="12">
        <v>2</v>
      </c>
      <c r="T87" s="8">
        <f t="shared" si="2"/>
        <v>66.5</v>
      </c>
      <c r="U87">
        <v>2</v>
      </c>
      <c r="V87" s="4">
        <f t="shared" si="3"/>
        <v>68.5</v>
      </c>
    </row>
    <row r="88" spans="1:22">
      <c r="A88" s="11">
        <v>40758</v>
      </c>
      <c r="B88">
        <v>106</v>
      </c>
      <c r="C88">
        <v>4</v>
      </c>
      <c r="D88">
        <v>0</v>
      </c>
      <c r="E88">
        <v>0</v>
      </c>
      <c r="F88">
        <v>0</v>
      </c>
      <c r="G88">
        <v>0</v>
      </c>
      <c r="H88" s="4">
        <v>0</v>
      </c>
      <c r="I88" s="4">
        <v>52</v>
      </c>
      <c r="J88" s="4">
        <v>0</v>
      </c>
      <c r="K88" s="4">
        <v>0</v>
      </c>
      <c r="L88" s="4">
        <v>6</v>
      </c>
      <c r="M88" s="4">
        <v>0</v>
      </c>
      <c r="N88" s="4">
        <v>0</v>
      </c>
      <c r="O88" s="4">
        <v>2</v>
      </c>
      <c r="P88" s="4">
        <v>0</v>
      </c>
      <c r="Q88" s="4">
        <v>0</v>
      </c>
      <c r="R88" s="4">
        <v>0</v>
      </c>
      <c r="S88" s="12">
        <v>0</v>
      </c>
      <c r="T88" s="8">
        <f t="shared" si="2"/>
        <v>170</v>
      </c>
      <c r="U88">
        <v>24</v>
      </c>
      <c r="V88" s="4">
        <f t="shared" si="3"/>
        <v>194</v>
      </c>
    </row>
    <row r="89" spans="1:22">
      <c r="A89" s="11">
        <v>40759</v>
      </c>
      <c r="B89">
        <v>15.25</v>
      </c>
      <c r="C89">
        <v>0.75</v>
      </c>
      <c r="D89">
        <v>0</v>
      </c>
      <c r="E89">
        <v>0</v>
      </c>
      <c r="F89">
        <v>0</v>
      </c>
      <c r="G89">
        <v>0</v>
      </c>
      <c r="H89" s="4">
        <v>0</v>
      </c>
      <c r="I89" s="4">
        <v>5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0.75</v>
      </c>
      <c r="S89" s="12">
        <v>2.75</v>
      </c>
      <c r="T89" s="8">
        <f t="shared" si="2"/>
        <v>25.5</v>
      </c>
      <c r="U89">
        <v>4.25</v>
      </c>
      <c r="V89" s="4">
        <f t="shared" si="3"/>
        <v>29.75</v>
      </c>
    </row>
    <row r="90" spans="1:22">
      <c r="A90" s="11">
        <v>40760</v>
      </c>
      <c r="B90">
        <v>15.25</v>
      </c>
      <c r="C90">
        <v>0.75</v>
      </c>
      <c r="D90">
        <v>0</v>
      </c>
      <c r="E90">
        <v>0</v>
      </c>
      <c r="F90">
        <v>0</v>
      </c>
      <c r="G90">
        <v>0</v>
      </c>
      <c r="H90" s="4">
        <v>0</v>
      </c>
      <c r="I90" s="4">
        <v>5</v>
      </c>
      <c r="J90" s="4">
        <v>0</v>
      </c>
      <c r="K90" s="4">
        <v>0</v>
      </c>
      <c r="L90" s="4">
        <v>1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0.75</v>
      </c>
      <c r="S90" s="12">
        <v>2.75</v>
      </c>
      <c r="T90" s="8">
        <f t="shared" si="2"/>
        <v>25.5</v>
      </c>
      <c r="U90">
        <v>4.25</v>
      </c>
      <c r="V90" s="4">
        <f t="shared" si="3"/>
        <v>29.75</v>
      </c>
    </row>
    <row r="91" spans="1:22">
      <c r="A91" s="11">
        <v>40761</v>
      </c>
      <c r="B91">
        <v>15.25</v>
      </c>
      <c r="C91">
        <v>0.75</v>
      </c>
      <c r="D91">
        <v>0</v>
      </c>
      <c r="E91">
        <v>0</v>
      </c>
      <c r="F91">
        <v>0</v>
      </c>
      <c r="G91">
        <v>0</v>
      </c>
      <c r="H91" s="4">
        <v>0</v>
      </c>
      <c r="I91" s="4">
        <v>5</v>
      </c>
      <c r="J91" s="4">
        <v>0</v>
      </c>
      <c r="K91" s="4">
        <v>0</v>
      </c>
      <c r="L91" s="4">
        <v>1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0.75</v>
      </c>
      <c r="S91" s="12">
        <v>2.75</v>
      </c>
      <c r="T91" s="8">
        <f t="shared" si="2"/>
        <v>25.5</v>
      </c>
      <c r="U91">
        <v>4.25</v>
      </c>
      <c r="V91" s="4">
        <f t="shared" si="3"/>
        <v>29.75</v>
      </c>
    </row>
    <row r="92" spans="1:22">
      <c r="A92" s="11">
        <v>40762</v>
      </c>
      <c r="B92">
        <v>15.25</v>
      </c>
      <c r="C92">
        <v>0.75</v>
      </c>
      <c r="D92">
        <v>0</v>
      </c>
      <c r="E92">
        <v>0</v>
      </c>
      <c r="F92">
        <v>0</v>
      </c>
      <c r="G92">
        <v>0</v>
      </c>
      <c r="H92" s="4">
        <v>0</v>
      </c>
      <c r="I92" s="4">
        <v>5</v>
      </c>
      <c r="J92" s="4">
        <v>0</v>
      </c>
      <c r="K92" s="4">
        <v>0</v>
      </c>
      <c r="L92" s="4">
        <v>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0.75</v>
      </c>
      <c r="S92" s="12">
        <v>2.75</v>
      </c>
      <c r="T92" s="8">
        <f t="shared" si="2"/>
        <v>25.5</v>
      </c>
      <c r="U92">
        <v>4.25</v>
      </c>
      <c r="V92" s="4">
        <f t="shared" si="3"/>
        <v>29.75</v>
      </c>
    </row>
    <row r="93" spans="1:22">
      <c r="A93" s="11">
        <v>40763</v>
      </c>
      <c r="B93">
        <v>49</v>
      </c>
      <c r="C93">
        <v>0</v>
      </c>
      <c r="D93">
        <v>0</v>
      </c>
      <c r="E93">
        <v>0</v>
      </c>
      <c r="F93">
        <v>0</v>
      </c>
      <c r="G93">
        <v>0</v>
      </c>
      <c r="H93" s="4">
        <v>0</v>
      </c>
      <c r="I93" s="4">
        <v>3.5</v>
      </c>
      <c r="J93" s="4">
        <v>0</v>
      </c>
      <c r="K93" s="4">
        <v>0</v>
      </c>
      <c r="L93" s="4">
        <v>0.5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12">
        <v>0</v>
      </c>
      <c r="T93" s="8">
        <f t="shared" si="2"/>
        <v>53</v>
      </c>
      <c r="U93">
        <v>13</v>
      </c>
      <c r="V93" s="4">
        <f t="shared" si="3"/>
        <v>66</v>
      </c>
    </row>
    <row r="94" spans="1:22">
      <c r="A94" s="11">
        <v>40764</v>
      </c>
      <c r="B94">
        <v>49</v>
      </c>
      <c r="C94">
        <v>0</v>
      </c>
      <c r="D94">
        <v>0</v>
      </c>
      <c r="E94">
        <v>0</v>
      </c>
      <c r="F94">
        <v>0</v>
      </c>
      <c r="G94">
        <v>0</v>
      </c>
      <c r="H94" s="4">
        <v>0</v>
      </c>
      <c r="I94" s="4">
        <v>3.5</v>
      </c>
      <c r="J94" s="4">
        <v>0</v>
      </c>
      <c r="K94" s="4">
        <v>0</v>
      </c>
      <c r="L94" s="4">
        <v>0.5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12">
        <v>0</v>
      </c>
      <c r="T94" s="8">
        <f t="shared" si="2"/>
        <v>53</v>
      </c>
      <c r="U94">
        <v>13</v>
      </c>
      <c r="V94" s="4">
        <f t="shared" si="3"/>
        <v>66</v>
      </c>
    </row>
    <row r="95" spans="1:22">
      <c r="A95" s="11">
        <v>40765</v>
      </c>
      <c r="B95">
        <v>198.5</v>
      </c>
      <c r="C95">
        <v>9.5</v>
      </c>
      <c r="D95">
        <v>0</v>
      </c>
      <c r="E95">
        <v>0</v>
      </c>
      <c r="F95">
        <v>0</v>
      </c>
      <c r="G95">
        <v>0</v>
      </c>
      <c r="H95" s="1">
        <v>0</v>
      </c>
      <c r="I95" s="4">
        <v>12</v>
      </c>
      <c r="J95" s="4">
        <v>1.5</v>
      </c>
      <c r="K95" s="4">
        <v>0</v>
      </c>
      <c r="L95" s="4">
        <v>9</v>
      </c>
      <c r="M95" s="4">
        <v>0</v>
      </c>
      <c r="N95" s="4">
        <v>0</v>
      </c>
      <c r="O95" s="4">
        <v>1</v>
      </c>
      <c r="P95" s="4">
        <v>0</v>
      </c>
      <c r="Q95" s="4">
        <v>0</v>
      </c>
      <c r="R95" s="4">
        <v>0</v>
      </c>
      <c r="S95" s="12">
        <v>1</v>
      </c>
      <c r="T95" s="8">
        <f t="shared" si="2"/>
        <v>232.5</v>
      </c>
      <c r="U95">
        <v>39.5</v>
      </c>
      <c r="V95" s="4">
        <f t="shared" si="3"/>
        <v>272</v>
      </c>
    </row>
    <row r="96" spans="1:22">
      <c r="A96" s="11">
        <v>40766</v>
      </c>
      <c r="B96">
        <v>198.5</v>
      </c>
      <c r="C96">
        <v>9.5</v>
      </c>
      <c r="D96">
        <v>0</v>
      </c>
      <c r="E96">
        <v>0</v>
      </c>
      <c r="F96">
        <v>0</v>
      </c>
      <c r="G96">
        <v>0</v>
      </c>
      <c r="H96" s="1">
        <v>0</v>
      </c>
      <c r="I96" s="4">
        <v>12</v>
      </c>
      <c r="J96" s="4">
        <v>1.5</v>
      </c>
      <c r="K96" s="4">
        <v>0</v>
      </c>
      <c r="L96" s="4">
        <v>9</v>
      </c>
      <c r="M96" s="4">
        <v>0</v>
      </c>
      <c r="N96" s="4">
        <v>0</v>
      </c>
      <c r="O96" s="4">
        <v>1</v>
      </c>
      <c r="P96" s="4">
        <v>0</v>
      </c>
      <c r="Q96" s="4">
        <v>0</v>
      </c>
      <c r="R96" s="4">
        <v>0</v>
      </c>
      <c r="S96" s="12">
        <v>1</v>
      </c>
      <c r="T96" s="8">
        <f t="shared" si="2"/>
        <v>232.5</v>
      </c>
      <c r="U96">
        <v>39.5</v>
      </c>
      <c r="V96" s="4">
        <f t="shared" si="3"/>
        <v>272</v>
      </c>
    </row>
    <row r="97" spans="1:22">
      <c r="A97" s="11">
        <v>40767</v>
      </c>
      <c r="B97">
        <v>73.66</v>
      </c>
      <c r="C97">
        <v>0</v>
      </c>
      <c r="D97">
        <v>0</v>
      </c>
      <c r="E97">
        <v>0</v>
      </c>
      <c r="F97">
        <v>0</v>
      </c>
      <c r="G97">
        <v>0</v>
      </c>
      <c r="H97" s="4">
        <v>0</v>
      </c>
      <c r="I97" s="4">
        <v>3.66</v>
      </c>
      <c r="J97" s="4">
        <v>0</v>
      </c>
      <c r="K97" s="4">
        <v>0</v>
      </c>
      <c r="L97" s="4">
        <v>0.33</v>
      </c>
      <c r="M97" s="4">
        <v>0.33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12">
        <v>0.66</v>
      </c>
      <c r="T97" s="8">
        <f t="shared" si="2"/>
        <v>78.639999999999986</v>
      </c>
      <c r="U97">
        <v>5.33</v>
      </c>
      <c r="V97" s="4">
        <f t="shared" si="3"/>
        <v>83.969999999999985</v>
      </c>
    </row>
    <row r="98" spans="1:22">
      <c r="A98" s="11">
        <v>40768</v>
      </c>
      <c r="B98">
        <v>73.66</v>
      </c>
      <c r="C98">
        <v>0</v>
      </c>
      <c r="D98">
        <v>0</v>
      </c>
      <c r="E98">
        <v>0</v>
      </c>
      <c r="F98">
        <v>0</v>
      </c>
      <c r="G98">
        <v>0</v>
      </c>
      <c r="H98" s="4">
        <v>0</v>
      </c>
      <c r="I98" s="4">
        <v>3.66</v>
      </c>
      <c r="J98" s="4">
        <v>0</v>
      </c>
      <c r="K98" s="4">
        <v>0</v>
      </c>
      <c r="L98" s="4">
        <v>0.33</v>
      </c>
      <c r="M98" s="4">
        <v>0.33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12">
        <v>0.66</v>
      </c>
      <c r="T98" s="8">
        <f t="shared" si="2"/>
        <v>78.639999999999986</v>
      </c>
      <c r="U98">
        <v>5.33</v>
      </c>
      <c r="V98" s="4">
        <f t="shared" si="3"/>
        <v>83.969999999999985</v>
      </c>
    </row>
    <row r="99" spans="1:22">
      <c r="A99" s="11">
        <v>40769</v>
      </c>
      <c r="B99">
        <v>73.66</v>
      </c>
      <c r="C99">
        <v>0</v>
      </c>
      <c r="D99">
        <v>0</v>
      </c>
      <c r="E99">
        <v>0</v>
      </c>
      <c r="F99">
        <v>0</v>
      </c>
      <c r="G99">
        <v>0</v>
      </c>
      <c r="H99" s="4">
        <v>0</v>
      </c>
      <c r="I99" s="4">
        <v>3.66</v>
      </c>
      <c r="J99" s="4">
        <v>0</v>
      </c>
      <c r="K99" s="4">
        <v>0</v>
      </c>
      <c r="L99" s="4">
        <v>0.33</v>
      </c>
      <c r="M99" s="4">
        <v>0.33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12">
        <v>0.66</v>
      </c>
      <c r="T99" s="8">
        <f t="shared" si="2"/>
        <v>78.639999999999986</v>
      </c>
      <c r="U99">
        <v>5.33</v>
      </c>
      <c r="V99" s="4">
        <f t="shared" si="3"/>
        <v>83.969999999999985</v>
      </c>
    </row>
    <row r="100" spans="1:22">
      <c r="A100" s="11">
        <v>40770</v>
      </c>
      <c r="B100">
        <v>59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7.5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</v>
      </c>
      <c r="T100" s="8">
        <f t="shared" si="2"/>
        <v>69</v>
      </c>
      <c r="U100">
        <v>21.5</v>
      </c>
      <c r="V100" s="4">
        <f t="shared" si="3"/>
        <v>90.5</v>
      </c>
    </row>
    <row r="101" spans="1:22">
      <c r="A101" s="11">
        <v>40771</v>
      </c>
      <c r="B101">
        <v>59</v>
      </c>
      <c r="C101">
        <v>0.5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7.5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 s="8">
        <f t="shared" si="2"/>
        <v>69</v>
      </c>
      <c r="U101">
        <v>21.5</v>
      </c>
      <c r="V101" s="4">
        <f t="shared" si="3"/>
        <v>90.5</v>
      </c>
    </row>
    <row r="102" spans="1:22">
      <c r="A102" s="11">
        <v>40772</v>
      </c>
      <c r="B102">
        <v>72</v>
      </c>
      <c r="C102">
        <v>0</v>
      </c>
      <c r="D102">
        <v>0</v>
      </c>
      <c r="E102">
        <v>2</v>
      </c>
      <c r="F102">
        <v>0</v>
      </c>
      <c r="G102">
        <v>0</v>
      </c>
      <c r="H102">
        <v>0</v>
      </c>
      <c r="I102">
        <v>14.5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 s="8">
        <f t="shared" si="2"/>
        <v>89.5</v>
      </c>
      <c r="U102">
        <v>30.5</v>
      </c>
      <c r="V102" s="4">
        <f t="shared" si="3"/>
        <v>120</v>
      </c>
    </row>
    <row r="103" spans="1:22">
      <c r="A103" s="11">
        <v>40773</v>
      </c>
      <c r="B103">
        <v>72</v>
      </c>
      <c r="C103">
        <v>0</v>
      </c>
      <c r="D103">
        <v>0</v>
      </c>
      <c r="E103">
        <v>2</v>
      </c>
      <c r="F103">
        <v>0</v>
      </c>
      <c r="G103">
        <v>0</v>
      </c>
      <c r="H103">
        <v>0</v>
      </c>
      <c r="I103">
        <v>14.5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 s="8">
        <f t="shared" si="2"/>
        <v>89.5</v>
      </c>
      <c r="U103">
        <v>30.5</v>
      </c>
      <c r="V103" s="4">
        <f t="shared" si="3"/>
        <v>120</v>
      </c>
    </row>
    <row r="104" spans="1:22">
      <c r="A104" s="11">
        <v>40774</v>
      </c>
      <c r="B104">
        <v>32.33</v>
      </c>
      <c r="C104">
        <v>0</v>
      </c>
      <c r="D104">
        <v>0</v>
      </c>
      <c r="E104">
        <v>0</v>
      </c>
      <c r="F104">
        <v>0</v>
      </c>
      <c r="G104">
        <v>0</v>
      </c>
      <c r="H104" s="12">
        <v>0</v>
      </c>
      <c r="I104" s="8">
        <v>0</v>
      </c>
      <c r="J104" s="4">
        <v>0</v>
      </c>
      <c r="K104" s="4">
        <v>0</v>
      </c>
      <c r="L104" s="4">
        <v>0</v>
      </c>
      <c r="M104" s="4">
        <v>0</v>
      </c>
      <c r="N104" s="12">
        <v>0</v>
      </c>
      <c r="O104" s="8">
        <v>0</v>
      </c>
      <c r="P104" s="4">
        <v>0</v>
      </c>
      <c r="Q104" s="12">
        <v>0</v>
      </c>
      <c r="R104" s="8">
        <v>0</v>
      </c>
      <c r="S104" s="12">
        <v>0</v>
      </c>
      <c r="T104" s="8">
        <f t="shared" si="2"/>
        <v>32.33</v>
      </c>
      <c r="U104">
        <v>5</v>
      </c>
      <c r="V104" s="4">
        <f t="shared" si="3"/>
        <v>37.33</v>
      </c>
    </row>
    <row r="105" spans="1:22">
      <c r="A105" s="11">
        <v>40775</v>
      </c>
      <c r="B105">
        <v>32.33</v>
      </c>
      <c r="C105">
        <v>0</v>
      </c>
      <c r="D105">
        <v>0</v>
      </c>
      <c r="E105">
        <v>0</v>
      </c>
      <c r="F105">
        <v>0</v>
      </c>
      <c r="G105">
        <v>0</v>
      </c>
      <c r="H105" s="12">
        <v>0</v>
      </c>
      <c r="I105" s="8">
        <v>0</v>
      </c>
      <c r="J105" s="4">
        <v>0</v>
      </c>
      <c r="K105" s="4">
        <v>0</v>
      </c>
      <c r="L105" s="4">
        <v>0</v>
      </c>
      <c r="M105" s="4">
        <v>0</v>
      </c>
      <c r="N105" s="12">
        <v>0</v>
      </c>
      <c r="O105" s="8">
        <v>0</v>
      </c>
      <c r="P105" s="4">
        <v>0</v>
      </c>
      <c r="Q105" s="12">
        <v>0</v>
      </c>
      <c r="R105" s="8">
        <v>0</v>
      </c>
      <c r="S105" s="12">
        <v>0</v>
      </c>
      <c r="T105" s="8">
        <f t="shared" si="2"/>
        <v>32.33</v>
      </c>
      <c r="U105">
        <v>5</v>
      </c>
      <c r="V105" s="4">
        <f t="shared" si="3"/>
        <v>37.33</v>
      </c>
    </row>
    <row r="106" spans="1:22">
      <c r="A106" s="11">
        <v>40776</v>
      </c>
      <c r="B106">
        <v>32.33</v>
      </c>
      <c r="C106">
        <v>0</v>
      </c>
      <c r="D106">
        <v>0</v>
      </c>
      <c r="E106">
        <v>0</v>
      </c>
      <c r="F106">
        <v>0</v>
      </c>
      <c r="G106">
        <v>0</v>
      </c>
      <c r="H106" s="12">
        <v>0</v>
      </c>
      <c r="I106" s="8">
        <v>0</v>
      </c>
      <c r="J106" s="4">
        <v>0</v>
      </c>
      <c r="K106" s="4">
        <v>0</v>
      </c>
      <c r="L106" s="4">
        <v>0</v>
      </c>
      <c r="M106" s="4">
        <v>0</v>
      </c>
      <c r="N106" s="12">
        <v>0</v>
      </c>
      <c r="O106" s="8">
        <v>0</v>
      </c>
      <c r="P106" s="4">
        <v>0</v>
      </c>
      <c r="Q106" s="12">
        <v>0</v>
      </c>
      <c r="R106" s="8">
        <v>0</v>
      </c>
      <c r="S106" s="12">
        <v>0</v>
      </c>
      <c r="T106" s="8">
        <f t="shared" si="2"/>
        <v>32.33</v>
      </c>
      <c r="U106">
        <v>5</v>
      </c>
      <c r="V106" s="4">
        <f t="shared" si="3"/>
        <v>37.33</v>
      </c>
    </row>
    <row r="107" spans="1:22">
      <c r="A107" s="11">
        <v>40777</v>
      </c>
      <c r="B107">
        <v>50</v>
      </c>
      <c r="C107">
        <v>0</v>
      </c>
      <c r="D107">
        <v>0</v>
      </c>
      <c r="E107">
        <v>0</v>
      </c>
      <c r="F107">
        <v>0</v>
      </c>
      <c r="G107">
        <v>0</v>
      </c>
      <c r="H107" s="12">
        <v>0</v>
      </c>
      <c r="I107" s="8">
        <v>20</v>
      </c>
      <c r="J107" s="4">
        <v>0</v>
      </c>
      <c r="K107" s="4">
        <v>0</v>
      </c>
      <c r="L107" s="4">
        <v>0.5</v>
      </c>
      <c r="M107" s="4">
        <v>0</v>
      </c>
      <c r="N107" s="12">
        <v>0</v>
      </c>
      <c r="O107" s="8">
        <v>2.5</v>
      </c>
      <c r="P107" s="4">
        <v>0</v>
      </c>
      <c r="Q107" s="12">
        <v>0</v>
      </c>
      <c r="R107" s="8">
        <v>0.5</v>
      </c>
      <c r="S107" s="12">
        <v>1.5</v>
      </c>
      <c r="T107" s="8">
        <f t="shared" si="2"/>
        <v>75</v>
      </c>
      <c r="U107">
        <v>13.5</v>
      </c>
      <c r="V107" s="4">
        <f t="shared" si="3"/>
        <v>88.5</v>
      </c>
    </row>
    <row r="108" spans="1:22">
      <c r="A108" s="11">
        <v>40778</v>
      </c>
      <c r="B108">
        <v>50</v>
      </c>
      <c r="C108">
        <v>0</v>
      </c>
      <c r="D108">
        <v>0</v>
      </c>
      <c r="E108">
        <v>0</v>
      </c>
      <c r="F108">
        <v>0</v>
      </c>
      <c r="G108">
        <v>0</v>
      </c>
      <c r="H108" s="12">
        <v>0</v>
      </c>
      <c r="I108" s="8">
        <v>20</v>
      </c>
      <c r="J108" s="4">
        <v>0</v>
      </c>
      <c r="K108" s="4">
        <v>0</v>
      </c>
      <c r="L108" s="4">
        <v>0.5</v>
      </c>
      <c r="M108" s="4">
        <v>0</v>
      </c>
      <c r="N108" s="12">
        <v>0</v>
      </c>
      <c r="O108" s="8">
        <v>2.5</v>
      </c>
      <c r="P108" s="4">
        <v>0</v>
      </c>
      <c r="Q108" s="12">
        <v>0</v>
      </c>
      <c r="R108" s="8">
        <v>0.5</v>
      </c>
      <c r="S108" s="12">
        <v>1.5</v>
      </c>
      <c r="T108" s="8">
        <f t="shared" si="2"/>
        <v>75</v>
      </c>
      <c r="U108">
        <v>13.5</v>
      </c>
      <c r="V108" s="4">
        <f t="shared" si="3"/>
        <v>88.5</v>
      </c>
    </row>
    <row r="109" spans="1:22">
      <c r="A109" s="11">
        <v>40779</v>
      </c>
      <c r="B109">
        <v>40</v>
      </c>
      <c r="C109">
        <v>1.5</v>
      </c>
      <c r="D109">
        <v>0</v>
      </c>
      <c r="E109">
        <v>0</v>
      </c>
      <c r="F109">
        <v>0</v>
      </c>
      <c r="G109">
        <v>0</v>
      </c>
      <c r="H109" s="12">
        <v>0</v>
      </c>
      <c r="I109" s="8">
        <v>12.5</v>
      </c>
      <c r="J109" s="4">
        <v>0.5</v>
      </c>
      <c r="K109" s="4">
        <v>0</v>
      </c>
      <c r="L109" s="4">
        <v>0</v>
      </c>
      <c r="M109" s="4">
        <v>0</v>
      </c>
      <c r="N109" s="12">
        <v>0</v>
      </c>
      <c r="O109" s="8">
        <v>4.5</v>
      </c>
      <c r="P109" s="4">
        <v>0</v>
      </c>
      <c r="Q109" s="12">
        <v>0</v>
      </c>
      <c r="R109" s="8">
        <v>5.5</v>
      </c>
      <c r="S109" s="12">
        <v>0.5</v>
      </c>
      <c r="T109" s="8">
        <f t="shared" si="2"/>
        <v>65</v>
      </c>
      <c r="U109">
        <v>5</v>
      </c>
      <c r="V109" s="4">
        <f t="shared" si="3"/>
        <v>70</v>
      </c>
    </row>
    <row r="110" spans="1:22">
      <c r="A110" s="11">
        <v>40780</v>
      </c>
      <c r="B110">
        <v>40</v>
      </c>
      <c r="C110">
        <v>1.5</v>
      </c>
      <c r="D110">
        <v>0</v>
      </c>
      <c r="E110">
        <v>0</v>
      </c>
      <c r="F110">
        <v>0</v>
      </c>
      <c r="G110">
        <v>0</v>
      </c>
      <c r="H110" s="12">
        <v>0</v>
      </c>
      <c r="I110" s="8">
        <v>12.5</v>
      </c>
      <c r="J110" s="4">
        <v>0.5</v>
      </c>
      <c r="K110" s="4">
        <v>0</v>
      </c>
      <c r="L110" s="4">
        <v>0</v>
      </c>
      <c r="M110" s="4">
        <v>0</v>
      </c>
      <c r="N110" s="12">
        <v>0</v>
      </c>
      <c r="O110" s="8">
        <v>4.5</v>
      </c>
      <c r="P110" s="4">
        <v>0</v>
      </c>
      <c r="Q110" s="12">
        <v>0</v>
      </c>
      <c r="R110" s="8">
        <v>5.5</v>
      </c>
      <c r="S110" s="12">
        <v>0.5</v>
      </c>
      <c r="T110" s="8">
        <f t="shared" si="2"/>
        <v>65</v>
      </c>
      <c r="U110">
        <v>5</v>
      </c>
      <c r="V110" s="4">
        <f t="shared" si="3"/>
        <v>70</v>
      </c>
    </row>
    <row r="111" spans="1:22">
      <c r="A111" s="11">
        <v>40781</v>
      </c>
      <c r="B111">
        <v>104</v>
      </c>
      <c r="C111">
        <v>0</v>
      </c>
      <c r="D111">
        <v>0</v>
      </c>
      <c r="E111">
        <v>0</v>
      </c>
      <c r="F111">
        <v>0</v>
      </c>
      <c r="G111">
        <v>0</v>
      </c>
      <c r="H111" s="12">
        <v>0</v>
      </c>
      <c r="I111" s="8">
        <v>6</v>
      </c>
      <c r="J111" s="4">
        <v>0</v>
      </c>
      <c r="K111" s="4">
        <v>0</v>
      </c>
      <c r="L111" s="4">
        <v>0</v>
      </c>
      <c r="M111" s="4">
        <v>0</v>
      </c>
      <c r="N111" s="12">
        <v>0</v>
      </c>
      <c r="O111" s="8">
        <v>4</v>
      </c>
      <c r="P111" s="4">
        <v>0</v>
      </c>
      <c r="Q111" s="12">
        <v>0</v>
      </c>
      <c r="R111" s="8">
        <v>0</v>
      </c>
      <c r="S111" s="12">
        <v>0</v>
      </c>
      <c r="T111" s="8">
        <f t="shared" si="2"/>
        <v>114</v>
      </c>
      <c r="U111">
        <v>9.33</v>
      </c>
      <c r="V111" s="4">
        <f t="shared" si="3"/>
        <v>123.33</v>
      </c>
    </row>
    <row r="112" spans="1:22">
      <c r="A112" s="11">
        <v>40782</v>
      </c>
      <c r="B112">
        <v>104</v>
      </c>
      <c r="C112">
        <v>0</v>
      </c>
      <c r="D112">
        <v>0</v>
      </c>
      <c r="E112">
        <v>0</v>
      </c>
      <c r="F112">
        <v>0</v>
      </c>
      <c r="G112">
        <v>0</v>
      </c>
      <c r="H112" s="12">
        <v>0</v>
      </c>
      <c r="I112" s="8">
        <v>6</v>
      </c>
      <c r="J112" s="4">
        <v>0</v>
      </c>
      <c r="K112" s="4">
        <v>0</v>
      </c>
      <c r="L112" s="4">
        <v>0</v>
      </c>
      <c r="M112" s="4">
        <v>0</v>
      </c>
      <c r="N112" s="12">
        <v>0</v>
      </c>
      <c r="O112" s="8">
        <v>4</v>
      </c>
      <c r="P112" s="4">
        <v>0</v>
      </c>
      <c r="Q112" s="12">
        <v>0</v>
      </c>
      <c r="R112" s="8">
        <v>0</v>
      </c>
      <c r="S112" s="12">
        <v>0</v>
      </c>
      <c r="T112" s="8">
        <f t="shared" si="2"/>
        <v>114</v>
      </c>
      <c r="U112">
        <v>9.33</v>
      </c>
      <c r="V112" s="4">
        <f t="shared" si="3"/>
        <v>123.33</v>
      </c>
    </row>
    <row r="113" spans="1:22">
      <c r="A113" s="11">
        <v>40783</v>
      </c>
      <c r="B113">
        <v>104</v>
      </c>
      <c r="C113">
        <v>0</v>
      </c>
      <c r="D113">
        <v>0</v>
      </c>
      <c r="E113">
        <v>0</v>
      </c>
      <c r="F113">
        <v>0</v>
      </c>
      <c r="G113">
        <v>0</v>
      </c>
      <c r="H113" s="12">
        <v>0</v>
      </c>
      <c r="I113" s="8">
        <v>6</v>
      </c>
      <c r="J113" s="4">
        <v>0</v>
      </c>
      <c r="K113" s="4">
        <v>0</v>
      </c>
      <c r="L113" s="4">
        <v>0</v>
      </c>
      <c r="M113" s="4">
        <v>0</v>
      </c>
      <c r="N113" s="12">
        <v>0</v>
      </c>
      <c r="O113" s="8">
        <v>4</v>
      </c>
      <c r="P113" s="4">
        <v>0</v>
      </c>
      <c r="Q113" s="12">
        <v>0</v>
      </c>
      <c r="R113" s="8">
        <v>0</v>
      </c>
      <c r="S113" s="12">
        <v>0</v>
      </c>
      <c r="T113" s="8">
        <f t="shared" si="2"/>
        <v>114</v>
      </c>
      <c r="U113">
        <v>9.33</v>
      </c>
      <c r="V113" s="4">
        <f t="shared" si="3"/>
        <v>123.33</v>
      </c>
    </row>
    <row r="114" spans="1:22">
      <c r="A114" s="11">
        <v>40784</v>
      </c>
      <c r="B114" s="3">
        <v>13.5</v>
      </c>
      <c r="C114">
        <v>1</v>
      </c>
      <c r="D114">
        <v>0</v>
      </c>
      <c r="E114">
        <v>0</v>
      </c>
      <c r="F114">
        <v>0</v>
      </c>
      <c r="G114">
        <v>0</v>
      </c>
      <c r="H114" s="12">
        <v>0</v>
      </c>
      <c r="I114" s="8">
        <v>7</v>
      </c>
      <c r="J114" s="4">
        <v>2</v>
      </c>
      <c r="K114" s="4">
        <v>0</v>
      </c>
      <c r="L114" s="4">
        <v>0.5</v>
      </c>
      <c r="M114" s="4">
        <v>0</v>
      </c>
      <c r="N114" s="12">
        <v>0</v>
      </c>
      <c r="O114" s="8">
        <v>1</v>
      </c>
      <c r="P114" s="4">
        <v>0</v>
      </c>
      <c r="Q114" s="12">
        <v>0</v>
      </c>
      <c r="R114" s="8">
        <v>0.5</v>
      </c>
      <c r="S114" s="12">
        <v>0</v>
      </c>
      <c r="T114" s="8">
        <f t="shared" si="2"/>
        <v>25.5</v>
      </c>
      <c r="U114">
        <v>7.5</v>
      </c>
      <c r="V114" s="4">
        <f t="shared" si="3"/>
        <v>33</v>
      </c>
    </row>
    <row r="115" spans="1:22">
      <c r="A115" s="11">
        <v>40785</v>
      </c>
      <c r="B115" s="3">
        <v>13.5</v>
      </c>
      <c r="C115">
        <v>1</v>
      </c>
      <c r="D115">
        <v>0</v>
      </c>
      <c r="E115">
        <v>0</v>
      </c>
      <c r="F115">
        <v>0</v>
      </c>
      <c r="G115">
        <v>0</v>
      </c>
      <c r="H115" s="12">
        <v>0</v>
      </c>
      <c r="I115" s="8">
        <v>7</v>
      </c>
      <c r="J115" s="4">
        <v>2</v>
      </c>
      <c r="K115" s="4">
        <v>0</v>
      </c>
      <c r="L115" s="4">
        <v>0.5</v>
      </c>
      <c r="M115" s="4">
        <v>0</v>
      </c>
      <c r="N115" s="12">
        <v>0</v>
      </c>
      <c r="O115" s="8">
        <v>1</v>
      </c>
      <c r="P115" s="4">
        <v>0</v>
      </c>
      <c r="Q115" s="12">
        <v>0</v>
      </c>
      <c r="R115" s="8">
        <v>0.5</v>
      </c>
      <c r="S115" s="12">
        <v>0</v>
      </c>
      <c r="T115" s="8">
        <f t="shared" si="2"/>
        <v>25.5</v>
      </c>
      <c r="U115">
        <v>7.5</v>
      </c>
      <c r="V115" s="4">
        <f t="shared" si="3"/>
        <v>33</v>
      </c>
    </row>
    <row r="116" spans="1:22">
      <c r="A116" s="11">
        <v>40786</v>
      </c>
      <c r="B116" s="4" t="s">
        <v>31</v>
      </c>
      <c r="C116" s="4" t="s">
        <v>31</v>
      </c>
      <c r="D116" s="4" t="s">
        <v>31</v>
      </c>
      <c r="E116" s="4" t="s">
        <v>31</v>
      </c>
      <c r="F116" s="4" t="s">
        <v>31</v>
      </c>
      <c r="G116" s="4" t="s">
        <v>31</v>
      </c>
      <c r="H116" s="4" t="s">
        <v>31</v>
      </c>
      <c r="I116" s="4" t="s">
        <v>31</v>
      </c>
      <c r="J116" s="4" t="s">
        <v>31</v>
      </c>
      <c r="K116" s="4" t="s">
        <v>31</v>
      </c>
      <c r="L116" s="4" t="s">
        <v>31</v>
      </c>
      <c r="M116" s="4" t="s">
        <v>31</v>
      </c>
      <c r="N116" s="4" t="s">
        <v>31</v>
      </c>
      <c r="O116" s="4" t="s">
        <v>31</v>
      </c>
      <c r="P116" s="4" t="s">
        <v>31</v>
      </c>
      <c r="Q116" s="4" t="s">
        <v>31</v>
      </c>
      <c r="R116" s="4" t="s">
        <v>31</v>
      </c>
      <c r="S116" s="4" t="s">
        <v>31</v>
      </c>
      <c r="T116" s="8">
        <f t="shared" si="2"/>
        <v>0</v>
      </c>
      <c r="U116">
        <v>0</v>
      </c>
      <c r="V116" s="4">
        <f t="shared" si="3"/>
        <v>0</v>
      </c>
    </row>
    <row r="117" spans="1:22">
      <c r="A117" s="11">
        <v>40787</v>
      </c>
      <c r="B117" s="4">
        <v>13.2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1">
        <v>0</v>
      </c>
      <c r="I117" s="8">
        <v>2</v>
      </c>
      <c r="J117" s="4">
        <v>0</v>
      </c>
      <c r="K117" s="4">
        <v>0</v>
      </c>
      <c r="L117" s="4">
        <v>0</v>
      </c>
      <c r="M117" s="4">
        <v>0</v>
      </c>
      <c r="N117" s="1">
        <v>0</v>
      </c>
      <c r="O117" s="8">
        <v>1.8</v>
      </c>
      <c r="P117" s="4">
        <v>0</v>
      </c>
      <c r="Q117" s="1">
        <v>0</v>
      </c>
      <c r="R117" s="8">
        <v>0</v>
      </c>
      <c r="S117" s="1">
        <v>0</v>
      </c>
      <c r="T117" s="8">
        <f t="shared" si="2"/>
        <v>17</v>
      </c>
      <c r="U117">
        <v>1</v>
      </c>
      <c r="V117" s="4">
        <f t="shared" si="3"/>
        <v>18</v>
      </c>
    </row>
    <row r="118" spans="1:22">
      <c r="A118" s="11">
        <v>40788</v>
      </c>
      <c r="B118" s="4">
        <v>13.2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1">
        <v>0</v>
      </c>
      <c r="I118" s="8">
        <v>2</v>
      </c>
      <c r="J118" s="4">
        <v>0</v>
      </c>
      <c r="K118" s="4">
        <v>0</v>
      </c>
      <c r="L118" s="4">
        <v>0</v>
      </c>
      <c r="M118" s="4">
        <v>0</v>
      </c>
      <c r="N118" s="1">
        <v>0</v>
      </c>
      <c r="O118" s="8">
        <v>1.8</v>
      </c>
      <c r="P118" s="4">
        <v>0</v>
      </c>
      <c r="Q118" s="1">
        <v>0</v>
      </c>
      <c r="R118" s="8">
        <v>0</v>
      </c>
      <c r="S118" s="1">
        <v>0</v>
      </c>
      <c r="T118" s="8">
        <f t="shared" si="2"/>
        <v>17</v>
      </c>
      <c r="U118">
        <v>1</v>
      </c>
      <c r="V118" s="4">
        <f t="shared" si="3"/>
        <v>18</v>
      </c>
    </row>
    <row r="119" spans="1:22">
      <c r="A119" s="11">
        <v>40789</v>
      </c>
      <c r="B119" s="4">
        <v>13.2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1">
        <v>0</v>
      </c>
      <c r="I119" s="8">
        <v>2</v>
      </c>
      <c r="J119" s="4">
        <v>0</v>
      </c>
      <c r="K119" s="4">
        <v>0</v>
      </c>
      <c r="L119" s="4">
        <v>0</v>
      </c>
      <c r="M119" s="4">
        <v>0</v>
      </c>
      <c r="N119" s="1">
        <v>0</v>
      </c>
      <c r="O119" s="8">
        <v>1.8</v>
      </c>
      <c r="P119" s="4">
        <v>0</v>
      </c>
      <c r="Q119" s="1">
        <v>0</v>
      </c>
      <c r="R119" s="8">
        <v>0</v>
      </c>
      <c r="S119" s="1">
        <v>0</v>
      </c>
      <c r="T119" s="8">
        <f t="shared" si="2"/>
        <v>17</v>
      </c>
      <c r="U119">
        <v>1</v>
      </c>
      <c r="V119" s="4">
        <f t="shared" si="3"/>
        <v>18</v>
      </c>
    </row>
    <row r="120" spans="1:22">
      <c r="A120" s="11">
        <v>40790</v>
      </c>
      <c r="B120" s="4">
        <v>13.2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1">
        <v>0</v>
      </c>
      <c r="I120" s="8">
        <v>2</v>
      </c>
      <c r="J120" s="4">
        <v>0</v>
      </c>
      <c r="K120" s="4">
        <v>0</v>
      </c>
      <c r="L120" s="4">
        <v>0</v>
      </c>
      <c r="M120" s="4">
        <v>0</v>
      </c>
      <c r="N120" s="1">
        <v>0</v>
      </c>
      <c r="O120" s="8">
        <v>1.8</v>
      </c>
      <c r="P120" s="4">
        <v>0</v>
      </c>
      <c r="Q120" s="1">
        <v>0</v>
      </c>
      <c r="R120" s="8">
        <v>0</v>
      </c>
      <c r="S120" s="1">
        <v>0</v>
      </c>
      <c r="T120" s="8">
        <f t="shared" si="2"/>
        <v>17</v>
      </c>
      <c r="U120">
        <v>1</v>
      </c>
      <c r="V120" s="4">
        <f t="shared" si="3"/>
        <v>18</v>
      </c>
    </row>
    <row r="121" spans="1:22">
      <c r="A121" s="11">
        <v>40791</v>
      </c>
      <c r="B121" s="4">
        <v>13.2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1">
        <v>0</v>
      </c>
      <c r="I121" s="8">
        <v>2</v>
      </c>
      <c r="J121" s="4">
        <v>0</v>
      </c>
      <c r="K121" s="4">
        <v>0</v>
      </c>
      <c r="L121" s="4">
        <v>0</v>
      </c>
      <c r="M121" s="4">
        <v>0</v>
      </c>
      <c r="N121" s="1">
        <v>0</v>
      </c>
      <c r="O121" s="8">
        <v>1.8</v>
      </c>
      <c r="P121" s="4">
        <v>0</v>
      </c>
      <c r="Q121" s="1">
        <v>0</v>
      </c>
      <c r="R121" s="8">
        <v>0</v>
      </c>
      <c r="S121" s="1">
        <v>0</v>
      </c>
      <c r="T121" s="8">
        <f t="shared" si="2"/>
        <v>17</v>
      </c>
      <c r="U121">
        <v>1</v>
      </c>
      <c r="V121" s="4">
        <f t="shared" si="3"/>
        <v>18</v>
      </c>
    </row>
    <row r="122" spans="1:22">
      <c r="A122" s="11">
        <v>40792</v>
      </c>
      <c r="B122" s="4">
        <v>7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1">
        <v>0</v>
      </c>
      <c r="I122" s="8">
        <v>0</v>
      </c>
      <c r="J122" s="4">
        <v>0</v>
      </c>
      <c r="K122" s="4">
        <v>0</v>
      </c>
      <c r="L122" s="4">
        <v>0</v>
      </c>
      <c r="M122" s="4">
        <v>0</v>
      </c>
      <c r="N122" s="1">
        <v>0</v>
      </c>
      <c r="O122" s="8">
        <v>1</v>
      </c>
      <c r="P122" s="4">
        <v>0</v>
      </c>
      <c r="Q122" s="1">
        <v>0</v>
      </c>
      <c r="R122" s="8">
        <v>1</v>
      </c>
      <c r="S122" s="1">
        <v>1</v>
      </c>
      <c r="T122" s="8">
        <f t="shared" si="2"/>
        <v>10</v>
      </c>
      <c r="U122">
        <v>2</v>
      </c>
      <c r="V122" s="4">
        <f t="shared" si="3"/>
        <v>12</v>
      </c>
    </row>
    <row r="123" spans="1:22">
      <c r="A123" s="11">
        <v>40793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1">
        <v>0</v>
      </c>
      <c r="I123" s="8">
        <v>1</v>
      </c>
      <c r="J123" s="4">
        <v>0</v>
      </c>
      <c r="K123" s="4">
        <v>0</v>
      </c>
      <c r="L123" s="4">
        <v>0</v>
      </c>
      <c r="M123" s="4">
        <v>0</v>
      </c>
      <c r="N123" s="1">
        <v>0</v>
      </c>
      <c r="O123" s="8">
        <v>1</v>
      </c>
      <c r="P123" s="4">
        <v>0</v>
      </c>
      <c r="Q123" s="1">
        <v>0</v>
      </c>
      <c r="R123" s="8">
        <v>0</v>
      </c>
      <c r="S123" s="1">
        <v>0</v>
      </c>
      <c r="T123" s="8">
        <f t="shared" si="2"/>
        <v>8</v>
      </c>
      <c r="U123">
        <v>3.5</v>
      </c>
      <c r="V123" s="4">
        <f t="shared" si="3"/>
        <v>11.5</v>
      </c>
    </row>
    <row r="124" spans="1:22">
      <c r="A124" s="11">
        <v>40794</v>
      </c>
      <c r="B124" s="4">
        <v>6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1">
        <v>0</v>
      </c>
      <c r="I124" s="8">
        <v>1</v>
      </c>
      <c r="J124" s="4">
        <v>0</v>
      </c>
      <c r="K124" s="4">
        <v>0</v>
      </c>
      <c r="L124" s="4">
        <v>0</v>
      </c>
      <c r="M124" s="4">
        <v>0</v>
      </c>
      <c r="N124" s="1">
        <v>0</v>
      </c>
      <c r="O124" s="8">
        <v>1</v>
      </c>
      <c r="P124" s="4">
        <v>0</v>
      </c>
      <c r="Q124" s="1">
        <v>0</v>
      </c>
      <c r="R124" s="8">
        <v>0</v>
      </c>
      <c r="S124" s="1">
        <v>0</v>
      </c>
      <c r="T124" s="8">
        <f t="shared" si="2"/>
        <v>8</v>
      </c>
      <c r="U124">
        <v>3.5</v>
      </c>
      <c r="V124" s="4">
        <f t="shared" si="3"/>
        <v>11.5</v>
      </c>
    </row>
    <row r="125" spans="1:22">
      <c r="A125" s="11">
        <v>40795</v>
      </c>
      <c r="B125" s="3">
        <v>5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12">
        <v>0</v>
      </c>
      <c r="I125" s="3">
        <v>0.33</v>
      </c>
      <c r="J125" s="4">
        <v>0.33</v>
      </c>
      <c r="K125" s="4">
        <v>0</v>
      </c>
      <c r="L125" s="4">
        <v>0</v>
      </c>
      <c r="M125" s="4">
        <v>1</v>
      </c>
      <c r="N125" s="12">
        <v>0</v>
      </c>
      <c r="O125" s="3">
        <v>0</v>
      </c>
      <c r="P125" s="4">
        <v>0</v>
      </c>
      <c r="Q125" s="12">
        <v>0</v>
      </c>
      <c r="R125" s="3">
        <v>0</v>
      </c>
      <c r="S125" s="12">
        <v>1</v>
      </c>
      <c r="T125" s="8">
        <f t="shared" si="2"/>
        <v>7.66</v>
      </c>
      <c r="U125">
        <v>1.33</v>
      </c>
      <c r="V125" s="4">
        <f t="shared" si="3"/>
        <v>8.99</v>
      </c>
    </row>
    <row r="126" spans="1:22">
      <c r="A126" s="11">
        <v>40796</v>
      </c>
      <c r="B126" s="3">
        <v>5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12">
        <v>0</v>
      </c>
      <c r="I126" s="3">
        <v>0.33</v>
      </c>
      <c r="J126" s="4">
        <v>0.33</v>
      </c>
      <c r="K126" s="4">
        <v>0</v>
      </c>
      <c r="L126" s="4">
        <v>0</v>
      </c>
      <c r="M126" s="4">
        <v>1</v>
      </c>
      <c r="N126" s="12">
        <v>0</v>
      </c>
      <c r="O126" s="3">
        <v>0</v>
      </c>
      <c r="P126" s="4">
        <v>0</v>
      </c>
      <c r="Q126" s="12">
        <v>0</v>
      </c>
      <c r="R126" s="3">
        <v>0</v>
      </c>
      <c r="S126" s="12">
        <v>1</v>
      </c>
      <c r="T126" s="8">
        <f t="shared" si="2"/>
        <v>7.66</v>
      </c>
      <c r="U126">
        <v>1.33</v>
      </c>
      <c r="V126" s="4">
        <f t="shared" si="3"/>
        <v>8.99</v>
      </c>
    </row>
    <row r="127" spans="1:22">
      <c r="A127" s="11">
        <v>40797</v>
      </c>
      <c r="B127" s="3">
        <v>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12">
        <v>0</v>
      </c>
      <c r="I127" s="3">
        <v>0.33</v>
      </c>
      <c r="J127" s="4">
        <v>0.33</v>
      </c>
      <c r="K127" s="4">
        <v>0</v>
      </c>
      <c r="L127" s="4">
        <v>0</v>
      </c>
      <c r="M127" s="4">
        <v>1</v>
      </c>
      <c r="N127" s="12">
        <v>0</v>
      </c>
      <c r="O127" s="3">
        <v>0</v>
      </c>
      <c r="P127" s="4">
        <v>0</v>
      </c>
      <c r="Q127" s="12">
        <v>0</v>
      </c>
      <c r="R127" s="3">
        <v>0</v>
      </c>
      <c r="S127" s="12">
        <v>1</v>
      </c>
      <c r="T127" s="8">
        <f t="shared" si="2"/>
        <v>7.66</v>
      </c>
      <c r="U127">
        <v>1.33</v>
      </c>
      <c r="V127" s="4">
        <f t="shared" si="3"/>
        <v>8.99</v>
      </c>
    </row>
    <row r="128" spans="1:22">
      <c r="A128" s="11">
        <v>40798</v>
      </c>
      <c r="B128" s="3">
        <v>0.5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12">
        <v>0</v>
      </c>
      <c r="I128" s="3">
        <v>0.5</v>
      </c>
      <c r="J128" s="4">
        <v>0</v>
      </c>
      <c r="K128" s="4">
        <v>0</v>
      </c>
      <c r="L128" s="4">
        <v>0</v>
      </c>
      <c r="M128" s="4">
        <v>0</v>
      </c>
      <c r="N128" s="12">
        <v>0</v>
      </c>
      <c r="O128" s="3">
        <v>1</v>
      </c>
      <c r="P128" s="4">
        <v>0</v>
      </c>
      <c r="Q128" s="12">
        <v>0</v>
      </c>
      <c r="R128" s="3">
        <v>0</v>
      </c>
      <c r="S128" s="12">
        <v>0</v>
      </c>
      <c r="T128" s="8">
        <f t="shared" si="2"/>
        <v>2</v>
      </c>
      <c r="U128">
        <v>0</v>
      </c>
      <c r="V128" s="4">
        <f t="shared" si="3"/>
        <v>2</v>
      </c>
    </row>
    <row r="129" spans="1:22">
      <c r="A129" s="11">
        <v>40799</v>
      </c>
      <c r="B129" s="3">
        <v>0.5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12">
        <v>0</v>
      </c>
      <c r="I129" s="3">
        <v>0.5</v>
      </c>
      <c r="J129" s="4">
        <v>0</v>
      </c>
      <c r="K129" s="4">
        <v>0</v>
      </c>
      <c r="L129" s="4">
        <v>0</v>
      </c>
      <c r="M129" s="4">
        <v>0</v>
      </c>
      <c r="N129" s="12">
        <v>0</v>
      </c>
      <c r="O129" s="3">
        <v>1</v>
      </c>
      <c r="P129" s="4">
        <v>0</v>
      </c>
      <c r="Q129" s="12">
        <v>0</v>
      </c>
      <c r="R129" s="3">
        <v>0</v>
      </c>
      <c r="S129" s="12">
        <v>0</v>
      </c>
      <c r="T129" s="8">
        <f t="shared" si="2"/>
        <v>2</v>
      </c>
      <c r="U129">
        <v>0</v>
      </c>
      <c r="V129" s="4">
        <f t="shared" si="3"/>
        <v>2</v>
      </c>
    </row>
    <row r="130" spans="1:22">
      <c r="A130" s="11">
        <v>40800</v>
      </c>
      <c r="B130" s="3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12">
        <v>0</v>
      </c>
      <c r="I130" s="3">
        <v>0</v>
      </c>
      <c r="J130" s="4">
        <v>0</v>
      </c>
      <c r="K130" s="4">
        <v>0</v>
      </c>
      <c r="L130" s="4">
        <v>0</v>
      </c>
      <c r="M130" s="4">
        <v>0.5</v>
      </c>
      <c r="N130" s="12">
        <v>0</v>
      </c>
      <c r="O130" s="3">
        <v>0.5</v>
      </c>
      <c r="P130" s="4">
        <v>0</v>
      </c>
      <c r="Q130" s="12">
        <v>0</v>
      </c>
      <c r="R130" s="3">
        <v>0</v>
      </c>
      <c r="S130" s="12">
        <v>0</v>
      </c>
      <c r="T130" s="8">
        <f t="shared" si="2"/>
        <v>1</v>
      </c>
      <c r="U130">
        <v>0</v>
      </c>
      <c r="V130" s="4">
        <f t="shared" si="3"/>
        <v>1</v>
      </c>
    </row>
    <row r="131" spans="1:22">
      <c r="A131" s="11">
        <v>40801</v>
      </c>
      <c r="B131" s="3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12">
        <v>0</v>
      </c>
      <c r="I131" s="3">
        <v>0</v>
      </c>
      <c r="J131" s="4">
        <v>0</v>
      </c>
      <c r="K131" s="4">
        <v>0</v>
      </c>
      <c r="L131" s="4">
        <v>0</v>
      </c>
      <c r="M131" s="4">
        <v>0.5</v>
      </c>
      <c r="N131" s="12">
        <v>0</v>
      </c>
      <c r="O131" s="3">
        <v>0.5</v>
      </c>
      <c r="P131" s="4">
        <v>0</v>
      </c>
      <c r="Q131" s="12">
        <v>0</v>
      </c>
      <c r="R131" s="3">
        <v>0</v>
      </c>
      <c r="S131" s="12">
        <v>0</v>
      </c>
      <c r="T131" s="8">
        <f t="shared" si="2"/>
        <v>1</v>
      </c>
      <c r="U131">
        <v>0</v>
      </c>
      <c r="V131" s="4">
        <f t="shared" si="3"/>
        <v>1</v>
      </c>
    </row>
    <row r="132" spans="1:22">
      <c r="A132" s="11">
        <v>40802</v>
      </c>
      <c r="B132" s="8"/>
      <c r="H132" s="12"/>
      <c r="I132" s="8"/>
      <c r="J132" s="4"/>
      <c r="K132" s="4"/>
      <c r="L132" s="4"/>
      <c r="M132" s="4"/>
      <c r="N132" s="12"/>
      <c r="O132" s="8"/>
      <c r="P132" s="4"/>
      <c r="Q132" s="12"/>
      <c r="R132" s="8"/>
      <c r="S132" s="12"/>
      <c r="T132" s="8">
        <f t="shared" si="2"/>
        <v>0</v>
      </c>
      <c r="U132">
        <v>0</v>
      </c>
      <c r="V132" s="4">
        <f t="shared" si="3"/>
        <v>0</v>
      </c>
    </row>
    <row r="133" spans="1:22">
      <c r="A133" s="11">
        <v>40803</v>
      </c>
      <c r="B133" s="8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 s="8">
        <f t="shared" si="2"/>
        <v>0</v>
      </c>
      <c r="U133">
        <v>0</v>
      </c>
      <c r="V133" s="4">
        <f t="shared" si="3"/>
        <v>0</v>
      </c>
    </row>
    <row r="134" spans="1:22">
      <c r="A134" s="11">
        <v>40804</v>
      </c>
      <c r="B134" s="8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 s="8">
        <f t="shared" si="2"/>
        <v>0</v>
      </c>
      <c r="U134">
        <v>0</v>
      </c>
      <c r="V134" s="4">
        <f t="shared" si="3"/>
        <v>0</v>
      </c>
    </row>
    <row r="135" spans="1:22">
      <c r="A135" s="11">
        <v>40805</v>
      </c>
      <c r="B135" s="8"/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8"/>
      <c r="S135" s="12"/>
      <c r="T135" s="8">
        <f t="shared" si="2"/>
        <v>0</v>
      </c>
      <c r="U135">
        <v>0</v>
      </c>
      <c r="V135" s="4">
        <f t="shared" si="3"/>
        <v>0</v>
      </c>
    </row>
    <row r="136" spans="1:22">
      <c r="A136" s="11">
        <v>40806</v>
      </c>
      <c r="B136" s="8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 s="8">
        <f t="shared" si="2"/>
        <v>0</v>
      </c>
      <c r="U136">
        <v>0</v>
      </c>
      <c r="V136" s="4">
        <f t="shared" si="3"/>
        <v>0</v>
      </c>
    </row>
    <row r="137" spans="1:22">
      <c r="A137" s="11">
        <v>40807</v>
      </c>
      <c r="B137" s="8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 s="8">
        <f>SUM(B137:S137)</f>
        <v>0</v>
      </c>
      <c r="V137" s="4">
        <f t="shared" si="3"/>
        <v>0</v>
      </c>
    </row>
    <row r="138" spans="1:22">
      <c r="A138" s="11">
        <v>40808</v>
      </c>
      <c r="B138" s="6"/>
      <c r="I138" s="6"/>
      <c r="O138" s="6"/>
      <c r="R138" s="6"/>
      <c r="T138" s="6"/>
      <c r="V138" s="4"/>
    </row>
    <row r="139" spans="1:22">
      <c r="B139" s="71" t="s">
        <v>43</v>
      </c>
      <c r="C139" s="71"/>
      <c r="D139" s="71"/>
      <c r="E139" s="71"/>
      <c r="F139" s="71"/>
      <c r="G139" s="71"/>
      <c r="H139" s="71"/>
      <c r="I139" s="71" t="s">
        <v>44</v>
      </c>
      <c r="J139" s="71"/>
      <c r="K139" s="71"/>
      <c r="L139" s="71"/>
      <c r="M139" s="71"/>
      <c r="N139" s="71"/>
      <c r="O139" s="71" t="s">
        <v>45</v>
      </c>
      <c r="P139" s="71"/>
      <c r="Q139" s="71"/>
      <c r="R139" s="71" t="s">
        <v>46</v>
      </c>
      <c r="S139" s="71"/>
      <c r="T139" s="69" t="s">
        <v>47</v>
      </c>
      <c r="U139" t="s">
        <v>48</v>
      </c>
    </row>
    <row r="140" spans="1:22">
      <c r="B140" t="s">
        <v>50</v>
      </c>
      <c r="C140" t="s">
        <v>51</v>
      </c>
      <c r="D140" t="s">
        <v>52</v>
      </c>
      <c r="E140" t="s">
        <v>53</v>
      </c>
      <c r="F140" t="s">
        <v>54</v>
      </c>
      <c r="G140" t="s">
        <v>55</v>
      </c>
      <c r="H140" s="1" t="s">
        <v>56</v>
      </c>
      <c r="I140" t="s">
        <v>57</v>
      </c>
      <c r="J140" t="s">
        <v>58</v>
      </c>
      <c r="K140" t="s">
        <v>59</v>
      </c>
      <c r="L140" t="s">
        <v>60</v>
      </c>
      <c r="M140" t="s">
        <v>66</v>
      </c>
      <c r="N140" s="1" t="s">
        <v>56</v>
      </c>
      <c r="O140" t="s">
        <v>62</v>
      </c>
      <c r="P140" t="s">
        <v>63</v>
      </c>
      <c r="Q140" s="1" t="s">
        <v>56</v>
      </c>
      <c r="R140" t="s">
        <v>67</v>
      </c>
      <c r="S140" s="1" t="s">
        <v>65</v>
      </c>
      <c r="T140" s="70"/>
    </row>
    <row r="141" spans="1:22">
      <c r="A141" t="s">
        <v>68</v>
      </c>
      <c r="B141">
        <f t="shared" ref="B141:V141" si="4">SUM(B9:B110)</f>
        <v>28902.950000000004</v>
      </c>
      <c r="C141">
        <f t="shared" si="4"/>
        <v>800.97</v>
      </c>
      <c r="D141">
        <f t="shared" si="4"/>
        <v>0</v>
      </c>
      <c r="E141">
        <f t="shared" si="4"/>
        <v>37.989999999999995</v>
      </c>
      <c r="F141">
        <f t="shared" si="4"/>
        <v>23</v>
      </c>
      <c r="G141">
        <f t="shared" si="4"/>
        <v>13.98</v>
      </c>
      <c r="H141">
        <f t="shared" si="4"/>
        <v>3</v>
      </c>
      <c r="I141">
        <f t="shared" si="4"/>
        <v>395.96000000000009</v>
      </c>
      <c r="J141">
        <f t="shared" si="4"/>
        <v>4</v>
      </c>
      <c r="K141">
        <f t="shared" si="4"/>
        <v>0</v>
      </c>
      <c r="L141">
        <f t="shared" si="4"/>
        <v>121.97999999999999</v>
      </c>
      <c r="M141">
        <f t="shared" si="4"/>
        <v>34.97</v>
      </c>
      <c r="N141">
        <f t="shared" si="4"/>
        <v>0</v>
      </c>
      <c r="O141">
        <f t="shared" si="4"/>
        <v>75.95999999999998</v>
      </c>
      <c r="P141">
        <f t="shared" si="4"/>
        <v>0</v>
      </c>
      <c r="Q141">
        <f t="shared" si="4"/>
        <v>0</v>
      </c>
      <c r="R141">
        <f t="shared" si="4"/>
        <v>379.96999999999997</v>
      </c>
      <c r="S141">
        <f t="shared" si="4"/>
        <v>74.999999999999986</v>
      </c>
      <c r="T141">
        <f t="shared" si="4"/>
        <v>30869.730000000014</v>
      </c>
      <c r="U141">
        <f t="shared" si="4"/>
        <v>1500.9399999999998</v>
      </c>
      <c r="V141">
        <f t="shared" si="4"/>
        <v>32370.67000000002</v>
      </c>
    </row>
  </sheetData>
  <mergeCells count="18">
    <mergeCell ref="V7:V8"/>
    <mergeCell ref="E3:F3"/>
    <mergeCell ref="D5:G5"/>
    <mergeCell ref="A1:C1"/>
    <mergeCell ref="A2:C2"/>
    <mergeCell ref="A3:C3"/>
    <mergeCell ref="A4:D4"/>
    <mergeCell ref="A5:C5"/>
    <mergeCell ref="T7:T8"/>
    <mergeCell ref="T139:T140"/>
    <mergeCell ref="B7:H7"/>
    <mergeCell ref="I7:N7"/>
    <mergeCell ref="O7:Q7"/>
    <mergeCell ref="R7:S7"/>
    <mergeCell ref="I139:N139"/>
    <mergeCell ref="B139:H139"/>
    <mergeCell ref="O139:Q139"/>
    <mergeCell ref="R139:S139"/>
  </mergeCells>
  <phoneticPr fontId="2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3"/>
  </sheetPr>
  <dimension ref="A1:Z150"/>
  <sheetViews>
    <sheetView zoomScale="80" zoomScaleNormal="80" workbookViewId="0">
      <pane ySplit="8" topLeftCell="A104" activePane="bottomLeft" state="frozen"/>
      <selection pane="bottomLeft" activeCell="B130" sqref="B130:S131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226</v>
      </c>
      <c r="B1" s="68"/>
      <c r="C1" s="68"/>
      <c r="D1" s="10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227</v>
      </c>
      <c r="B3" s="73"/>
      <c r="C3" s="73"/>
      <c r="I3" s="66" t="s">
        <v>228</v>
      </c>
      <c r="J3" s="66"/>
      <c r="L3" s="1"/>
      <c r="N3" s="1"/>
      <c r="O3"/>
      <c r="Q3" s="1"/>
      <c r="R3"/>
      <c r="S3" s="1"/>
      <c r="T3"/>
    </row>
    <row r="4" spans="1:22">
      <c r="A4" s="73" t="s">
        <v>229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/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40679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>
        <f t="shared" ref="T9:T72" si="0">SUM(B9:S9)</f>
        <v>0</v>
      </c>
      <c r="U9">
        <v>0</v>
      </c>
      <c r="V9">
        <f t="shared" ref="V9:V72" si="1">T9+U9</f>
        <v>0</v>
      </c>
    </row>
    <row r="10" spans="1:22">
      <c r="A10" s="11">
        <v>40680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>
        <v>0</v>
      </c>
      <c r="V10">
        <f t="shared" si="1"/>
        <v>0</v>
      </c>
    </row>
    <row r="11" spans="1:22">
      <c r="A11" s="11">
        <v>40681</v>
      </c>
      <c r="B11">
        <v>0</v>
      </c>
      <c r="C11">
        <v>0.8</v>
      </c>
      <c r="D11">
        <v>0</v>
      </c>
      <c r="E11">
        <v>0</v>
      </c>
      <c r="F11">
        <v>0</v>
      </c>
      <c r="G11">
        <v>0</v>
      </c>
      <c r="H11" s="1">
        <v>0</v>
      </c>
      <c r="I11" s="4">
        <v>0.4</v>
      </c>
      <c r="J11" s="4">
        <v>0</v>
      </c>
      <c r="K11" s="4">
        <v>0</v>
      </c>
      <c r="L11" s="4">
        <v>0.2</v>
      </c>
      <c r="M11" s="4">
        <v>0</v>
      </c>
      <c r="N11" s="1">
        <v>0</v>
      </c>
      <c r="O11" s="4">
        <v>1.6</v>
      </c>
      <c r="P11" s="4">
        <v>0</v>
      </c>
      <c r="Q11" s="1">
        <v>0</v>
      </c>
      <c r="R11" s="4">
        <v>0</v>
      </c>
      <c r="S11" s="1">
        <v>0</v>
      </c>
      <c r="T11">
        <f t="shared" si="0"/>
        <v>3</v>
      </c>
      <c r="U11">
        <v>0.2</v>
      </c>
      <c r="V11">
        <f t="shared" si="1"/>
        <v>3.2</v>
      </c>
    </row>
    <row r="12" spans="1:22">
      <c r="A12" s="11">
        <v>40682</v>
      </c>
      <c r="B12">
        <v>0</v>
      </c>
      <c r="C12">
        <v>0.8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0.4</v>
      </c>
      <c r="J12" s="4">
        <v>0</v>
      </c>
      <c r="K12" s="4">
        <v>0</v>
      </c>
      <c r="L12" s="4">
        <v>0.2</v>
      </c>
      <c r="M12" s="4">
        <v>0</v>
      </c>
      <c r="N12" s="1">
        <v>0</v>
      </c>
      <c r="O12" s="4">
        <v>1.6</v>
      </c>
      <c r="P12" s="4">
        <v>0</v>
      </c>
      <c r="Q12" s="1">
        <v>0</v>
      </c>
      <c r="R12" s="4">
        <v>0</v>
      </c>
      <c r="S12" s="1">
        <v>0</v>
      </c>
      <c r="T12">
        <f t="shared" si="0"/>
        <v>3</v>
      </c>
      <c r="U12">
        <v>0.2</v>
      </c>
      <c r="V12">
        <f t="shared" si="1"/>
        <v>3.2</v>
      </c>
    </row>
    <row r="13" spans="1:22">
      <c r="A13" s="11">
        <v>40683</v>
      </c>
      <c r="B13">
        <v>0</v>
      </c>
      <c r="C13">
        <v>0.8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0.4</v>
      </c>
      <c r="J13" s="4">
        <v>0</v>
      </c>
      <c r="K13" s="4">
        <v>0</v>
      </c>
      <c r="L13" s="4">
        <v>0.2</v>
      </c>
      <c r="M13" s="4">
        <v>0</v>
      </c>
      <c r="N13" s="1">
        <v>0</v>
      </c>
      <c r="O13" s="4">
        <v>1.6</v>
      </c>
      <c r="P13" s="4">
        <v>0</v>
      </c>
      <c r="Q13" s="1">
        <v>0</v>
      </c>
      <c r="R13" s="4">
        <v>0</v>
      </c>
      <c r="S13" s="1">
        <v>0</v>
      </c>
      <c r="T13">
        <f t="shared" si="0"/>
        <v>3</v>
      </c>
      <c r="U13">
        <v>0.2</v>
      </c>
      <c r="V13">
        <f t="shared" si="1"/>
        <v>3.2</v>
      </c>
    </row>
    <row r="14" spans="1:22">
      <c r="A14" s="11">
        <v>40684</v>
      </c>
      <c r="B14">
        <v>0</v>
      </c>
      <c r="C14">
        <v>0.8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0.4</v>
      </c>
      <c r="J14" s="4">
        <v>0</v>
      </c>
      <c r="K14" s="4">
        <v>0</v>
      </c>
      <c r="L14" s="4">
        <v>0.2</v>
      </c>
      <c r="M14" s="4">
        <v>0</v>
      </c>
      <c r="N14" s="1">
        <v>0</v>
      </c>
      <c r="O14" s="4">
        <v>1.6</v>
      </c>
      <c r="P14" s="4">
        <v>0</v>
      </c>
      <c r="Q14" s="1">
        <v>0</v>
      </c>
      <c r="R14" s="4">
        <v>0</v>
      </c>
      <c r="S14" s="1">
        <v>0</v>
      </c>
      <c r="T14">
        <f t="shared" si="0"/>
        <v>3</v>
      </c>
      <c r="U14">
        <v>0.2</v>
      </c>
      <c r="V14">
        <f t="shared" si="1"/>
        <v>3.2</v>
      </c>
    </row>
    <row r="15" spans="1:22">
      <c r="A15" s="11">
        <v>40685</v>
      </c>
      <c r="B15">
        <v>0</v>
      </c>
      <c r="C15">
        <v>0.8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0.4</v>
      </c>
      <c r="J15" s="4">
        <v>0</v>
      </c>
      <c r="K15" s="4">
        <v>0</v>
      </c>
      <c r="L15" s="4">
        <v>0.2</v>
      </c>
      <c r="M15" s="4">
        <v>0</v>
      </c>
      <c r="N15" s="1">
        <v>0</v>
      </c>
      <c r="O15" s="4">
        <v>1.6</v>
      </c>
      <c r="P15" s="4">
        <v>0</v>
      </c>
      <c r="Q15" s="1">
        <v>0</v>
      </c>
      <c r="R15" s="4">
        <v>0</v>
      </c>
      <c r="S15" s="1">
        <v>0</v>
      </c>
      <c r="T15">
        <f t="shared" si="0"/>
        <v>3</v>
      </c>
      <c r="U15">
        <v>0.2</v>
      </c>
      <c r="V15">
        <f t="shared" si="1"/>
        <v>3.2</v>
      </c>
    </row>
    <row r="16" spans="1:22">
      <c r="A16" s="11">
        <v>40686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v>0</v>
      </c>
      <c r="V16">
        <f>T16+U16</f>
        <v>0</v>
      </c>
    </row>
    <row r="17" spans="1:22">
      <c r="A17" s="11">
        <v>40687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  <c r="U17">
        <v>0</v>
      </c>
      <c r="V17">
        <f>T17+U17</f>
        <v>0</v>
      </c>
    </row>
    <row r="18" spans="1:22">
      <c r="A18" s="11">
        <v>40688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</v>
      </c>
      <c r="U18">
        <v>0</v>
      </c>
      <c r="V18">
        <f>T18+U18</f>
        <v>0</v>
      </c>
    </row>
    <row r="19" spans="1:22">
      <c r="A19" s="11">
        <v>40689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  <c r="U19">
        <v>0</v>
      </c>
      <c r="V19">
        <f>T19+U19</f>
        <v>0</v>
      </c>
    </row>
    <row r="20" spans="1:22">
      <c r="A20" s="11">
        <v>40690</v>
      </c>
      <c r="B20">
        <v>0</v>
      </c>
      <c r="C20">
        <v>0.5</v>
      </c>
      <c r="D20">
        <v>0</v>
      </c>
      <c r="E20">
        <v>0</v>
      </c>
      <c r="F20">
        <v>0</v>
      </c>
      <c r="G20">
        <v>0</v>
      </c>
      <c r="H20" s="1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">
        <v>0</v>
      </c>
      <c r="O20" s="4">
        <v>1.25</v>
      </c>
      <c r="P20" s="4">
        <v>0</v>
      </c>
      <c r="Q20" s="1">
        <v>0</v>
      </c>
      <c r="R20" s="4">
        <v>0</v>
      </c>
      <c r="S20" s="1">
        <v>0</v>
      </c>
      <c r="T20">
        <f t="shared" si="0"/>
        <v>1.75</v>
      </c>
      <c r="U20">
        <v>0.5</v>
      </c>
      <c r="V20">
        <f t="shared" si="1"/>
        <v>2.25</v>
      </c>
    </row>
    <row r="21" spans="1:22">
      <c r="A21" s="11">
        <v>40691</v>
      </c>
      <c r="B21">
        <v>0</v>
      </c>
      <c r="C21">
        <v>0.5</v>
      </c>
      <c r="D21">
        <v>0</v>
      </c>
      <c r="E21">
        <v>0</v>
      </c>
      <c r="F21">
        <v>0</v>
      </c>
      <c r="G21">
        <v>0</v>
      </c>
      <c r="H21" s="1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">
        <v>0</v>
      </c>
      <c r="O21" s="4">
        <v>1.25</v>
      </c>
      <c r="P21" s="4">
        <v>0</v>
      </c>
      <c r="Q21" s="1">
        <v>0</v>
      </c>
      <c r="R21" s="4">
        <v>0</v>
      </c>
      <c r="S21" s="1">
        <v>0</v>
      </c>
      <c r="T21">
        <f t="shared" si="0"/>
        <v>1.75</v>
      </c>
      <c r="U21">
        <v>0.5</v>
      </c>
      <c r="V21">
        <f t="shared" si="1"/>
        <v>2.25</v>
      </c>
    </row>
    <row r="22" spans="1:22">
      <c r="A22" s="11">
        <v>40692</v>
      </c>
      <c r="B22">
        <v>0</v>
      </c>
      <c r="C22">
        <v>0.5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1.25</v>
      </c>
      <c r="P22" s="4">
        <v>0</v>
      </c>
      <c r="Q22" s="1">
        <v>0</v>
      </c>
      <c r="R22" s="4">
        <v>0</v>
      </c>
      <c r="S22" s="1">
        <v>0</v>
      </c>
      <c r="T22">
        <f t="shared" si="0"/>
        <v>1.75</v>
      </c>
      <c r="U22">
        <v>0.5</v>
      </c>
      <c r="V22">
        <f t="shared" si="1"/>
        <v>2.25</v>
      </c>
    </row>
    <row r="23" spans="1:22">
      <c r="A23" s="11">
        <v>40693</v>
      </c>
      <c r="B23">
        <v>0</v>
      </c>
      <c r="C23">
        <v>0.5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1.25</v>
      </c>
      <c r="P23" s="4">
        <v>0</v>
      </c>
      <c r="Q23" s="1">
        <v>0</v>
      </c>
      <c r="R23" s="4">
        <v>0</v>
      </c>
      <c r="S23" s="1">
        <v>0</v>
      </c>
      <c r="T23">
        <f t="shared" si="0"/>
        <v>1.75</v>
      </c>
      <c r="U23">
        <v>0.5</v>
      </c>
      <c r="V23">
        <f t="shared" si="1"/>
        <v>2.25</v>
      </c>
    </row>
    <row r="24" spans="1:22">
      <c r="A24" s="11">
        <v>40694</v>
      </c>
      <c r="B24">
        <v>0</v>
      </c>
      <c r="C24">
        <v>2</v>
      </c>
      <c r="D24">
        <v>0</v>
      </c>
      <c r="E24">
        <v>0</v>
      </c>
      <c r="F24">
        <v>1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>
        <f t="shared" si="0"/>
        <v>3</v>
      </c>
      <c r="U24">
        <v>0</v>
      </c>
      <c r="V24">
        <f>T24+U24</f>
        <v>3</v>
      </c>
    </row>
    <row r="25" spans="1:22">
      <c r="A25" s="11">
        <v>40695</v>
      </c>
      <c r="B25">
        <v>1</v>
      </c>
      <c r="C25">
        <v>0.5</v>
      </c>
      <c r="D25">
        <v>0</v>
      </c>
      <c r="E25">
        <v>0</v>
      </c>
      <c r="F25">
        <v>0.5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0.5</v>
      </c>
      <c r="M25" s="4">
        <v>0</v>
      </c>
      <c r="N25" s="1">
        <v>0</v>
      </c>
      <c r="O25" s="4">
        <v>1</v>
      </c>
      <c r="P25" s="4">
        <v>0</v>
      </c>
      <c r="Q25" s="1">
        <v>0</v>
      </c>
      <c r="R25" s="4">
        <v>0</v>
      </c>
      <c r="S25" s="1">
        <v>0</v>
      </c>
      <c r="T25">
        <f t="shared" si="0"/>
        <v>3.5</v>
      </c>
      <c r="U25">
        <v>0</v>
      </c>
      <c r="V25">
        <f>T25+U25</f>
        <v>3.5</v>
      </c>
    </row>
    <row r="26" spans="1:22">
      <c r="A26" s="11">
        <v>40696</v>
      </c>
      <c r="B26">
        <v>1</v>
      </c>
      <c r="C26">
        <v>0.5</v>
      </c>
      <c r="D26">
        <v>0</v>
      </c>
      <c r="E26">
        <v>0</v>
      </c>
      <c r="F26">
        <v>0.5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0.5</v>
      </c>
      <c r="M26" s="4">
        <v>0</v>
      </c>
      <c r="N26" s="1">
        <v>0</v>
      </c>
      <c r="O26" s="4">
        <v>1</v>
      </c>
      <c r="P26" s="4">
        <v>0</v>
      </c>
      <c r="Q26" s="1">
        <v>0</v>
      </c>
      <c r="R26" s="4">
        <v>0</v>
      </c>
      <c r="S26" s="1">
        <v>0</v>
      </c>
      <c r="T26">
        <f t="shared" si="0"/>
        <v>3.5</v>
      </c>
      <c r="U26">
        <v>0</v>
      </c>
      <c r="V26">
        <f t="shared" si="1"/>
        <v>3.5</v>
      </c>
    </row>
    <row r="27" spans="1:22">
      <c r="A27" s="11">
        <v>40697</v>
      </c>
      <c r="B27">
        <v>11.33</v>
      </c>
      <c r="C27">
        <v>4.67</v>
      </c>
      <c r="D27">
        <v>0</v>
      </c>
      <c r="E27">
        <v>0</v>
      </c>
      <c r="F27">
        <v>0.33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1.67</v>
      </c>
      <c r="M27" s="4">
        <v>0</v>
      </c>
      <c r="N27" s="1">
        <v>0</v>
      </c>
      <c r="O27" s="4">
        <v>14.33</v>
      </c>
      <c r="P27" s="4">
        <v>0</v>
      </c>
      <c r="Q27" s="1">
        <v>0</v>
      </c>
      <c r="R27" s="4">
        <v>0</v>
      </c>
      <c r="S27" s="1">
        <v>0.33</v>
      </c>
      <c r="T27">
        <f t="shared" si="0"/>
        <v>32.659999999999997</v>
      </c>
      <c r="U27">
        <v>3</v>
      </c>
      <c r="V27">
        <f>T27+U27</f>
        <v>35.659999999999997</v>
      </c>
    </row>
    <row r="28" spans="1:22">
      <c r="A28" s="11">
        <v>40698</v>
      </c>
      <c r="B28">
        <v>11.33</v>
      </c>
      <c r="C28">
        <v>4.67</v>
      </c>
      <c r="D28">
        <v>0</v>
      </c>
      <c r="E28">
        <v>0</v>
      </c>
      <c r="F28">
        <v>0.33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1.67</v>
      </c>
      <c r="M28" s="4">
        <v>0</v>
      </c>
      <c r="N28" s="1">
        <v>0</v>
      </c>
      <c r="O28" s="4">
        <v>14.33</v>
      </c>
      <c r="P28" s="4">
        <v>0</v>
      </c>
      <c r="Q28" s="1">
        <v>0</v>
      </c>
      <c r="R28" s="4">
        <v>0</v>
      </c>
      <c r="S28" s="1">
        <v>0.33</v>
      </c>
      <c r="T28">
        <f t="shared" si="0"/>
        <v>32.659999999999997</v>
      </c>
      <c r="U28">
        <v>3</v>
      </c>
      <c r="V28">
        <f t="shared" si="1"/>
        <v>35.659999999999997</v>
      </c>
    </row>
    <row r="29" spans="1:22">
      <c r="A29" s="11">
        <v>40699</v>
      </c>
      <c r="B29">
        <v>11.33</v>
      </c>
      <c r="C29">
        <v>4.67</v>
      </c>
      <c r="D29">
        <v>0</v>
      </c>
      <c r="E29">
        <v>0</v>
      </c>
      <c r="F29">
        <v>0.33</v>
      </c>
      <c r="G29">
        <v>0</v>
      </c>
      <c r="H29" s="1">
        <v>0</v>
      </c>
      <c r="I29" s="4">
        <v>0</v>
      </c>
      <c r="J29" s="4">
        <v>0</v>
      </c>
      <c r="K29" s="4">
        <v>0</v>
      </c>
      <c r="L29" s="4">
        <v>1.67</v>
      </c>
      <c r="M29" s="4">
        <v>0</v>
      </c>
      <c r="N29" s="1">
        <v>0</v>
      </c>
      <c r="O29" s="4">
        <v>14.33</v>
      </c>
      <c r="P29" s="4">
        <v>0</v>
      </c>
      <c r="Q29" s="1">
        <v>0</v>
      </c>
      <c r="R29" s="4">
        <v>0</v>
      </c>
      <c r="S29" s="1">
        <v>0.33</v>
      </c>
      <c r="T29">
        <f t="shared" si="0"/>
        <v>32.659999999999997</v>
      </c>
      <c r="U29">
        <v>3</v>
      </c>
      <c r="V29">
        <f>T29+U29</f>
        <v>35.659999999999997</v>
      </c>
    </row>
    <row r="30" spans="1:22">
      <c r="A30" s="11">
        <v>40700</v>
      </c>
      <c r="B30">
        <v>14.5</v>
      </c>
      <c r="C30">
        <v>0.5</v>
      </c>
      <c r="D30">
        <v>0</v>
      </c>
      <c r="E30">
        <v>0</v>
      </c>
      <c r="F30">
        <v>2</v>
      </c>
      <c r="G30">
        <v>0</v>
      </c>
      <c r="H30" s="12">
        <v>0</v>
      </c>
      <c r="I30" s="4">
        <v>0.5</v>
      </c>
      <c r="J30" s="4">
        <v>0</v>
      </c>
      <c r="K30" s="4">
        <v>0</v>
      </c>
      <c r="L30" s="4">
        <v>1</v>
      </c>
      <c r="M30" s="4">
        <v>0</v>
      </c>
      <c r="N30" s="12">
        <v>0</v>
      </c>
      <c r="O30" s="4">
        <v>0.5</v>
      </c>
      <c r="P30" s="4">
        <v>0</v>
      </c>
      <c r="Q30" s="12">
        <v>0</v>
      </c>
      <c r="R30" s="4">
        <v>0</v>
      </c>
      <c r="S30" s="12">
        <v>0</v>
      </c>
      <c r="T30">
        <f t="shared" si="0"/>
        <v>19</v>
      </c>
      <c r="U30">
        <v>2</v>
      </c>
      <c r="V30">
        <f t="shared" si="1"/>
        <v>21</v>
      </c>
    </row>
    <row r="31" spans="1:22">
      <c r="A31" s="11">
        <v>40701</v>
      </c>
      <c r="B31">
        <v>14.5</v>
      </c>
      <c r="C31">
        <v>0.5</v>
      </c>
      <c r="D31">
        <v>0</v>
      </c>
      <c r="E31">
        <v>0</v>
      </c>
      <c r="F31">
        <v>2</v>
      </c>
      <c r="G31">
        <v>0</v>
      </c>
      <c r="H31" s="12">
        <v>0</v>
      </c>
      <c r="I31" s="4">
        <v>0.5</v>
      </c>
      <c r="J31" s="4">
        <v>0</v>
      </c>
      <c r="K31" s="4">
        <v>0</v>
      </c>
      <c r="L31" s="4">
        <v>1</v>
      </c>
      <c r="M31" s="4">
        <v>0</v>
      </c>
      <c r="N31" s="12">
        <v>0</v>
      </c>
      <c r="O31" s="4">
        <v>0.5</v>
      </c>
      <c r="P31" s="4">
        <v>0</v>
      </c>
      <c r="Q31" s="12">
        <v>0</v>
      </c>
      <c r="R31" s="4">
        <v>0</v>
      </c>
      <c r="S31" s="12">
        <v>0</v>
      </c>
      <c r="T31">
        <f t="shared" si="0"/>
        <v>19</v>
      </c>
      <c r="U31">
        <v>2</v>
      </c>
      <c r="V31">
        <f t="shared" si="1"/>
        <v>21</v>
      </c>
    </row>
    <row r="32" spans="1:22">
      <c r="A32" s="11">
        <v>40702</v>
      </c>
      <c r="B32">
        <v>22</v>
      </c>
      <c r="C32">
        <v>1</v>
      </c>
      <c r="D32">
        <v>0</v>
      </c>
      <c r="E32">
        <v>0</v>
      </c>
      <c r="F32">
        <v>0</v>
      </c>
      <c r="G32">
        <v>0</v>
      </c>
      <c r="H32" s="12">
        <v>0</v>
      </c>
      <c r="I32" s="4">
        <v>0</v>
      </c>
      <c r="J32" s="4">
        <v>0</v>
      </c>
      <c r="K32" s="4">
        <v>0</v>
      </c>
      <c r="L32" s="4">
        <v>2</v>
      </c>
      <c r="M32" s="4">
        <v>0</v>
      </c>
      <c r="N32" s="12">
        <v>0</v>
      </c>
      <c r="O32" s="4">
        <v>1.5</v>
      </c>
      <c r="P32" s="4">
        <v>0</v>
      </c>
      <c r="Q32" s="12">
        <v>0</v>
      </c>
      <c r="R32" s="4">
        <v>0</v>
      </c>
      <c r="S32" s="12">
        <v>0</v>
      </c>
      <c r="T32">
        <f t="shared" si="0"/>
        <v>26.5</v>
      </c>
      <c r="U32">
        <v>35</v>
      </c>
      <c r="V32">
        <f t="shared" si="1"/>
        <v>61.5</v>
      </c>
    </row>
    <row r="33" spans="1:22">
      <c r="A33" s="11">
        <v>40703</v>
      </c>
      <c r="B33">
        <v>22</v>
      </c>
      <c r="C33">
        <v>1</v>
      </c>
      <c r="D33">
        <v>0</v>
      </c>
      <c r="E33">
        <v>0</v>
      </c>
      <c r="F33">
        <v>0</v>
      </c>
      <c r="G33">
        <v>0</v>
      </c>
      <c r="H33" s="12">
        <v>0</v>
      </c>
      <c r="I33" s="4">
        <v>0</v>
      </c>
      <c r="J33" s="4">
        <v>0</v>
      </c>
      <c r="K33" s="4">
        <v>0</v>
      </c>
      <c r="L33" s="4">
        <v>2</v>
      </c>
      <c r="M33" s="4">
        <v>0</v>
      </c>
      <c r="N33" s="12">
        <v>0</v>
      </c>
      <c r="O33" s="4">
        <v>1.5</v>
      </c>
      <c r="P33" s="4">
        <v>0</v>
      </c>
      <c r="Q33" s="12">
        <v>0</v>
      </c>
      <c r="R33" s="4">
        <v>0</v>
      </c>
      <c r="S33" s="12">
        <v>0</v>
      </c>
      <c r="T33">
        <f t="shared" si="0"/>
        <v>26.5</v>
      </c>
      <c r="U33">
        <v>35</v>
      </c>
      <c r="V33">
        <f t="shared" si="1"/>
        <v>61.5</v>
      </c>
    </row>
    <row r="34" spans="1:22">
      <c r="A34" s="11">
        <v>40704</v>
      </c>
      <c r="B34">
        <v>29</v>
      </c>
      <c r="C34">
        <v>0.67</v>
      </c>
      <c r="D34">
        <v>0</v>
      </c>
      <c r="E34">
        <v>0</v>
      </c>
      <c r="F34">
        <v>0</v>
      </c>
      <c r="G34">
        <v>0</v>
      </c>
      <c r="H34" s="12">
        <v>0</v>
      </c>
      <c r="I34" s="4">
        <v>0</v>
      </c>
      <c r="J34" s="4">
        <v>0</v>
      </c>
      <c r="K34" s="4">
        <v>0</v>
      </c>
      <c r="L34" s="4">
        <v>1</v>
      </c>
      <c r="M34" s="4">
        <v>0</v>
      </c>
      <c r="N34" s="12">
        <v>0</v>
      </c>
      <c r="O34" s="4">
        <v>2.33</v>
      </c>
      <c r="P34" s="4">
        <v>0</v>
      </c>
      <c r="Q34" s="12">
        <v>0</v>
      </c>
      <c r="R34" s="4">
        <v>0</v>
      </c>
      <c r="S34" s="12">
        <v>0</v>
      </c>
      <c r="T34">
        <f t="shared" si="0"/>
        <v>33</v>
      </c>
      <c r="U34">
        <v>38</v>
      </c>
      <c r="V34">
        <f>T34+U34</f>
        <v>71</v>
      </c>
    </row>
    <row r="35" spans="1:22">
      <c r="A35" s="11">
        <v>40705</v>
      </c>
      <c r="B35">
        <v>29</v>
      </c>
      <c r="C35">
        <v>0.67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12">
        <v>0</v>
      </c>
      <c r="O35" s="4">
        <v>2.33</v>
      </c>
      <c r="P35" s="4">
        <v>0</v>
      </c>
      <c r="Q35" s="12">
        <v>0</v>
      </c>
      <c r="R35" s="4">
        <v>0</v>
      </c>
      <c r="S35" s="12">
        <v>0</v>
      </c>
      <c r="T35">
        <f t="shared" si="0"/>
        <v>33</v>
      </c>
      <c r="U35">
        <v>38</v>
      </c>
      <c r="V35">
        <f t="shared" si="1"/>
        <v>71</v>
      </c>
    </row>
    <row r="36" spans="1:22">
      <c r="A36" s="11">
        <v>40706</v>
      </c>
      <c r="B36">
        <v>29</v>
      </c>
      <c r="C36">
        <v>0.67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12">
        <v>0</v>
      </c>
      <c r="O36" s="4">
        <v>2.33</v>
      </c>
      <c r="P36" s="4">
        <v>0</v>
      </c>
      <c r="Q36" s="12">
        <v>0</v>
      </c>
      <c r="R36" s="4">
        <v>0</v>
      </c>
      <c r="S36" s="12">
        <v>0</v>
      </c>
      <c r="T36">
        <f t="shared" si="0"/>
        <v>33</v>
      </c>
      <c r="U36">
        <v>38</v>
      </c>
      <c r="V36">
        <f>T36+U36</f>
        <v>71</v>
      </c>
    </row>
    <row r="37" spans="1:22">
      <c r="A37" s="11">
        <v>40707</v>
      </c>
      <c r="B37">
        <v>46.5</v>
      </c>
      <c r="C37">
        <v>1.5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1.5</v>
      </c>
      <c r="M37" s="4">
        <v>0</v>
      </c>
      <c r="N37" s="12">
        <v>0</v>
      </c>
      <c r="O37" s="4">
        <v>4</v>
      </c>
      <c r="P37" s="4">
        <v>0</v>
      </c>
      <c r="Q37" s="12">
        <v>0</v>
      </c>
      <c r="R37" s="4">
        <v>0</v>
      </c>
      <c r="S37" s="12">
        <v>0</v>
      </c>
      <c r="T37">
        <f t="shared" si="0"/>
        <v>53.5</v>
      </c>
      <c r="U37">
        <v>16.5</v>
      </c>
      <c r="V37">
        <f t="shared" si="1"/>
        <v>70</v>
      </c>
    </row>
    <row r="38" spans="1:22">
      <c r="A38" s="11">
        <v>40708</v>
      </c>
      <c r="B38">
        <v>46.5</v>
      </c>
      <c r="C38">
        <v>1.5</v>
      </c>
      <c r="D38">
        <v>0</v>
      </c>
      <c r="E38">
        <v>0</v>
      </c>
      <c r="F38">
        <v>0</v>
      </c>
      <c r="G38">
        <v>0</v>
      </c>
      <c r="H38" s="12">
        <v>0</v>
      </c>
      <c r="I38" s="4">
        <v>0</v>
      </c>
      <c r="J38" s="4">
        <v>0</v>
      </c>
      <c r="K38" s="4">
        <v>0</v>
      </c>
      <c r="L38" s="4">
        <v>1.5</v>
      </c>
      <c r="M38" s="4">
        <v>0</v>
      </c>
      <c r="N38" s="12">
        <v>0</v>
      </c>
      <c r="O38" s="4">
        <v>4</v>
      </c>
      <c r="P38" s="4">
        <v>0</v>
      </c>
      <c r="Q38" s="12">
        <v>0</v>
      </c>
      <c r="R38" s="4">
        <v>0</v>
      </c>
      <c r="S38" s="12">
        <v>0</v>
      </c>
      <c r="T38">
        <f t="shared" si="0"/>
        <v>53.5</v>
      </c>
      <c r="U38">
        <v>16.5</v>
      </c>
      <c r="V38">
        <f t="shared" si="1"/>
        <v>70</v>
      </c>
    </row>
    <row r="39" spans="1:22">
      <c r="A39" s="11">
        <v>40709</v>
      </c>
      <c r="B39" t="s">
        <v>31</v>
      </c>
      <c r="C39" t="s">
        <v>31</v>
      </c>
      <c r="D39" t="s">
        <v>31</v>
      </c>
      <c r="E39" t="s">
        <v>31</v>
      </c>
      <c r="F39" t="s">
        <v>31</v>
      </c>
      <c r="G39" t="s">
        <v>31</v>
      </c>
      <c r="H39" t="s">
        <v>31</v>
      </c>
      <c r="I39" t="s">
        <v>31</v>
      </c>
      <c r="J39" t="s">
        <v>31</v>
      </c>
      <c r="K39" t="s">
        <v>31</v>
      </c>
      <c r="L39" t="s">
        <v>31</v>
      </c>
      <c r="M39" t="s">
        <v>31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T39">
        <f t="shared" si="0"/>
        <v>0</v>
      </c>
      <c r="U39">
        <v>0</v>
      </c>
      <c r="V39">
        <f t="shared" si="1"/>
        <v>0</v>
      </c>
    </row>
    <row r="40" spans="1:22">
      <c r="A40" s="11">
        <v>40710</v>
      </c>
      <c r="B40" t="s">
        <v>31</v>
      </c>
      <c r="C40" t="s">
        <v>31</v>
      </c>
      <c r="D40" t="s">
        <v>31</v>
      </c>
      <c r="E40" t="s">
        <v>31</v>
      </c>
      <c r="F40" t="s">
        <v>31</v>
      </c>
      <c r="G40" t="s">
        <v>31</v>
      </c>
      <c r="H40" t="s">
        <v>31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>
        <f t="shared" si="0"/>
        <v>0</v>
      </c>
      <c r="U40">
        <v>0</v>
      </c>
      <c r="V40">
        <f t="shared" si="1"/>
        <v>0</v>
      </c>
    </row>
    <row r="41" spans="1:22">
      <c r="A41" s="11">
        <v>40711</v>
      </c>
      <c r="B41">
        <v>38</v>
      </c>
      <c r="C41">
        <v>1.33</v>
      </c>
      <c r="D41">
        <v>0</v>
      </c>
      <c r="E41">
        <v>0</v>
      </c>
      <c r="F41">
        <v>0.67</v>
      </c>
      <c r="G41">
        <v>0</v>
      </c>
      <c r="H41">
        <v>0</v>
      </c>
      <c r="I41">
        <v>0.67</v>
      </c>
      <c r="J41">
        <v>0</v>
      </c>
      <c r="K41">
        <v>0</v>
      </c>
      <c r="L41">
        <v>2.67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>
        <f t="shared" si="0"/>
        <v>45.34</v>
      </c>
      <c r="U41">
        <v>25.33</v>
      </c>
      <c r="V41">
        <f>T41+U41</f>
        <v>70.67</v>
      </c>
    </row>
    <row r="42" spans="1:22">
      <c r="A42" s="11">
        <v>40712</v>
      </c>
      <c r="B42">
        <v>38</v>
      </c>
      <c r="C42">
        <v>1.33</v>
      </c>
      <c r="D42">
        <v>0</v>
      </c>
      <c r="E42">
        <v>0</v>
      </c>
      <c r="F42">
        <v>0.67</v>
      </c>
      <c r="G42">
        <v>0</v>
      </c>
      <c r="H42">
        <v>0</v>
      </c>
      <c r="I42">
        <v>0.67</v>
      </c>
      <c r="J42">
        <v>0</v>
      </c>
      <c r="K42">
        <v>0</v>
      </c>
      <c r="L42">
        <v>2.67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0</v>
      </c>
      <c r="T42">
        <f t="shared" si="0"/>
        <v>45.34</v>
      </c>
      <c r="U42">
        <v>25.33</v>
      </c>
      <c r="V42">
        <f t="shared" si="1"/>
        <v>70.67</v>
      </c>
    </row>
    <row r="43" spans="1:22">
      <c r="A43" s="11">
        <v>40713</v>
      </c>
      <c r="B43">
        <v>38</v>
      </c>
      <c r="C43">
        <v>1.33</v>
      </c>
      <c r="D43">
        <v>0</v>
      </c>
      <c r="E43">
        <v>0</v>
      </c>
      <c r="F43">
        <v>0.67</v>
      </c>
      <c r="G43">
        <v>0</v>
      </c>
      <c r="H43">
        <v>0</v>
      </c>
      <c r="I43">
        <v>0.67</v>
      </c>
      <c r="J43">
        <v>0</v>
      </c>
      <c r="K43">
        <v>0</v>
      </c>
      <c r="L43">
        <v>2.67</v>
      </c>
      <c r="M43">
        <v>0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>
        <f t="shared" si="0"/>
        <v>45.34</v>
      </c>
      <c r="U43">
        <v>25.33</v>
      </c>
      <c r="V43">
        <f>T43+U43</f>
        <v>70.67</v>
      </c>
    </row>
    <row r="44" spans="1:22">
      <c r="A44" s="11">
        <v>40714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2</v>
      </c>
      <c r="U44">
        <v>0</v>
      </c>
      <c r="V44">
        <f t="shared" si="1"/>
        <v>2</v>
      </c>
    </row>
    <row r="45" spans="1:22">
      <c r="A45" s="11">
        <v>40715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2</v>
      </c>
      <c r="U45">
        <v>0</v>
      </c>
      <c r="V45">
        <f t="shared" si="1"/>
        <v>2</v>
      </c>
    </row>
    <row r="46" spans="1:22">
      <c r="A46" s="11">
        <v>40716</v>
      </c>
      <c r="B46">
        <v>38.5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1.5</v>
      </c>
      <c r="M46">
        <v>0</v>
      </c>
      <c r="N46">
        <v>0</v>
      </c>
      <c r="O46">
        <v>0</v>
      </c>
      <c r="P46">
        <v>0</v>
      </c>
      <c r="Q46">
        <v>0</v>
      </c>
      <c r="R46">
        <v>0.5</v>
      </c>
      <c r="S46">
        <v>0</v>
      </c>
      <c r="T46">
        <f t="shared" si="0"/>
        <v>40.5</v>
      </c>
      <c r="U46">
        <v>1.5</v>
      </c>
      <c r="V46">
        <f t="shared" si="1"/>
        <v>42</v>
      </c>
    </row>
    <row r="47" spans="1:22">
      <c r="A47" s="11">
        <v>40717</v>
      </c>
      <c r="B47">
        <v>38.5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1.5</v>
      </c>
      <c r="M47">
        <v>0</v>
      </c>
      <c r="N47">
        <v>0</v>
      </c>
      <c r="O47">
        <v>0</v>
      </c>
      <c r="P47">
        <v>0</v>
      </c>
      <c r="Q47">
        <v>0</v>
      </c>
      <c r="R47">
        <v>0.5</v>
      </c>
      <c r="S47">
        <v>0</v>
      </c>
      <c r="T47">
        <f t="shared" si="0"/>
        <v>40.5</v>
      </c>
      <c r="U47">
        <v>1.5</v>
      </c>
      <c r="V47">
        <f t="shared" si="1"/>
        <v>42</v>
      </c>
    </row>
    <row r="48" spans="1:22">
      <c r="A48" s="11">
        <v>40718</v>
      </c>
      <c r="B48">
        <v>48</v>
      </c>
      <c r="C48">
        <v>0</v>
      </c>
      <c r="D48">
        <v>0</v>
      </c>
      <c r="E48">
        <v>0</v>
      </c>
      <c r="F48">
        <v>0.67</v>
      </c>
      <c r="G48">
        <v>0</v>
      </c>
      <c r="H48">
        <v>0</v>
      </c>
      <c r="I48">
        <v>0.33</v>
      </c>
      <c r="J48">
        <v>0</v>
      </c>
      <c r="K48">
        <v>0</v>
      </c>
      <c r="L48">
        <v>0.67</v>
      </c>
      <c r="M48">
        <v>0.33</v>
      </c>
      <c r="N48">
        <v>0</v>
      </c>
      <c r="O48">
        <v>2.67</v>
      </c>
      <c r="P48">
        <v>0</v>
      </c>
      <c r="Q48">
        <v>0</v>
      </c>
      <c r="R48">
        <v>0.33</v>
      </c>
      <c r="S48">
        <v>1</v>
      </c>
      <c r="T48">
        <f t="shared" si="0"/>
        <v>54</v>
      </c>
      <c r="U48">
        <v>20.67</v>
      </c>
      <c r="V48">
        <f t="shared" si="1"/>
        <v>74.67</v>
      </c>
    </row>
    <row r="49" spans="1:22">
      <c r="A49" s="11">
        <v>40719</v>
      </c>
      <c r="B49">
        <v>48</v>
      </c>
      <c r="C49">
        <v>0</v>
      </c>
      <c r="D49">
        <v>0</v>
      </c>
      <c r="E49">
        <v>0</v>
      </c>
      <c r="F49">
        <v>0.67</v>
      </c>
      <c r="G49">
        <v>0</v>
      </c>
      <c r="H49">
        <v>0</v>
      </c>
      <c r="I49">
        <v>0.33</v>
      </c>
      <c r="J49">
        <v>0</v>
      </c>
      <c r="K49">
        <v>0</v>
      </c>
      <c r="L49">
        <v>0.67</v>
      </c>
      <c r="M49">
        <v>0.33</v>
      </c>
      <c r="N49">
        <v>0</v>
      </c>
      <c r="O49">
        <v>2.67</v>
      </c>
      <c r="P49">
        <v>0</v>
      </c>
      <c r="Q49">
        <v>0</v>
      </c>
      <c r="R49">
        <v>0.33</v>
      </c>
      <c r="S49">
        <v>1</v>
      </c>
      <c r="T49">
        <f t="shared" si="0"/>
        <v>54</v>
      </c>
      <c r="U49">
        <v>20.67</v>
      </c>
      <c r="V49">
        <f t="shared" si="1"/>
        <v>74.67</v>
      </c>
    </row>
    <row r="50" spans="1:22">
      <c r="A50" s="11">
        <v>40720</v>
      </c>
      <c r="B50">
        <v>48</v>
      </c>
      <c r="C50">
        <v>0</v>
      </c>
      <c r="D50">
        <v>0</v>
      </c>
      <c r="E50">
        <v>0</v>
      </c>
      <c r="F50">
        <v>0.67</v>
      </c>
      <c r="G50">
        <v>0</v>
      </c>
      <c r="H50">
        <v>0</v>
      </c>
      <c r="I50">
        <v>0.33</v>
      </c>
      <c r="J50">
        <v>0</v>
      </c>
      <c r="K50">
        <v>0</v>
      </c>
      <c r="L50">
        <v>0.67</v>
      </c>
      <c r="M50">
        <v>0.33</v>
      </c>
      <c r="N50">
        <v>0</v>
      </c>
      <c r="O50">
        <v>2.67</v>
      </c>
      <c r="P50">
        <v>0</v>
      </c>
      <c r="Q50">
        <v>0</v>
      </c>
      <c r="R50">
        <v>0.33</v>
      </c>
      <c r="S50">
        <v>1</v>
      </c>
      <c r="T50">
        <f t="shared" si="0"/>
        <v>54</v>
      </c>
      <c r="U50">
        <v>20.67</v>
      </c>
      <c r="V50">
        <f t="shared" si="1"/>
        <v>74.67</v>
      </c>
    </row>
    <row r="51" spans="1:22">
      <c r="A51" s="11">
        <v>40721</v>
      </c>
      <c r="B51">
        <v>66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2</v>
      </c>
      <c r="P51">
        <v>0</v>
      </c>
      <c r="Q51">
        <v>0</v>
      </c>
      <c r="R51">
        <v>0</v>
      </c>
      <c r="S51">
        <v>0.5</v>
      </c>
      <c r="T51">
        <f t="shared" si="0"/>
        <v>69.5</v>
      </c>
      <c r="U51">
        <v>67</v>
      </c>
      <c r="V51">
        <f t="shared" si="1"/>
        <v>136.5</v>
      </c>
    </row>
    <row r="52" spans="1:22">
      <c r="A52" s="11">
        <v>40722</v>
      </c>
      <c r="B52">
        <v>66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0.5</v>
      </c>
      <c r="T52">
        <f t="shared" si="0"/>
        <v>69.5</v>
      </c>
      <c r="U52">
        <v>67</v>
      </c>
      <c r="V52">
        <f>T52+U52</f>
        <v>136.5</v>
      </c>
    </row>
    <row r="53" spans="1:22">
      <c r="A53" s="11">
        <v>40723</v>
      </c>
      <c r="B53">
        <v>66</v>
      </c>
      <c r="C53">
        <v>5.5</v>
      </c>
      <c r="D53">
        <v>0</v>
      </c>
      <c r="E53">
        <v>0</v>
      </c>
      <c r="F53">
        <v>0</v>
      </c>
      <c r="G53">
        <v>0</v>
      </c>
      <c r="H53">
        <v>1</v>
      </c>
      <c r="I53" t="s">
        <v>230</v>
      </c>
      <c r="J53">
        <v>0</v>
      </c>
      <c r="K53">
        <v>0</v>
      </c>
      <c r="L53">
        <v>18.5</v>
      </c>
      <c r="M53">
        <v>0</v>
      </c>
      <c r="N53">
        <v>0</v>
      </c>
      <c r="O53">
        <v>0</v>
      </c>
      <c r="P53">
        <v>0</v>
      </c>
      <c r="Q53">
        <v>0</v>
      </c>
      <c r="R53">
        <v>7.5</v>
      </c>
      <c r="S53">
        <v>0</v>
      </c>
      <c r="T53">
        <f t="shared" si="0"/>
        <v>98.5</v>
      </c>
      <c r="U53">
        <v>18</v>
      </c>
      <c r="V53">
        <f>T53+U53</f>
        <v>116.5</v>
      </c>
    </row>
    <row r="54" spans="1:22">
      <c r="A54" s="11">
        <v>40724</v>
      </c>
      <c r="B54">
        <v>66</v>
      </c>
      <c r="C54">
        <v>5.5</v>
      </c>
      <c r="D54">
        <v>0</v>
      </c>
      <c r="E54">
        <v>0</v>
      </c>
      <c r="F54">
        <v>0</v>
      </c>
      <c r="G54">
        <v>0</v>
      </c>
      <c r="H54">
        <v>1</v>
      </c>
      <c r="I54" t="s">
        <v>231</v>
      </c>
      <c r="J54">
        <v>0</v>
      </c>
      <c r="K54">
        <v>0</v>
      </c>
      <c r="L54">
        <v>18.5</v>
      </c>
      <c r="M54">
        <v>0</v>
      </c>
      <c r="N54">
        <v>0</v>
      </c>
      <c r="O54">
        <v>0</v>
      </c>
      <c r="P54">
        <v>0</v>
      </c>
      <c r="Q54">
        <v>0</v>
      </c>
      <c r="R54">
        <v>7.5</v>
      </c>
      <c r="S54">
        <v>0</v>
      </c>
      <c r="T54">
        <f t="shared" si="0"/>
        <v>98.5</v>
      </c>
      <c r="U54">
        <v>18</v>
      </c>
      <c r="V54">
        <f t="shared" si="1"/>
        <v>116.5</v>
      </c>
    </row>
    <row r="55" spans="1:22">
      <c r="A55" s="11">
        <v>40725</v>
      </c>
      <c r="B55">
        <v>848</v>
      </c>
      <c r="C55">
        <v>20</v>
      </c>
      <c r="D55">
        <v>0</v>
      </c>
      <c r="E55">
        <v>8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12</v>
      </c>
      <c r="M55">
        <v>0</v>
      </c>
      <c r="N55">
        <v>0</v>
      </c>
      <c r="O55">
        <v>0</v>
      </c>
      <c r="P55">
        <v>0</v>
      </c>
      <c r="Q55">
        <v>0</v>
      </c>
      <c r="R55">
        <v>4</v>
      </c>
      <c r="S55">
        <v>0</v>
      </c>
      <c r="T55">
        <f t="shared" si="0"/>
        <v>896</v>
      </c>
      <c r="U55">
        <v>211.5</v>
      </c>
      <c r="V55">
        <f>T55+U55</f>
        <v>1107.5</v>
      </c>
    </row>
    <row r="56" spans="1:22">
      <c r="A56" s="11">
        <v>40726</v>
      </c>
      <c r="B56">
        <v>848</v>
      </c>
      <c r="C56">
        <v>20</v>
      </c>
      <c r="D56">
        <v>0</v>
      </c>
      <c r="E56">
        <v>8</v>
      </c>
      <c r="F56">
        <v>4</v>
      </c>
      <c r="G56">
        <v>0</v>
      </c>
      <c r="H56">
        <v>0</v>
      </c>
      <c r="I56">
        <v>0</v>
      </c>
      <c r="J56">
        <v>0</v>
      </c>
      <c r="K56">
        <v>0</v>
      </c>
      <c r="L56">
        <v>12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f t="shared" si="0"/>
        <v>896</v>
      </c>
      <c r="U56">
        <v>211.5</v>
      </c>
      <c r="V56">
        <f t="shared" si="1"/>
        <v>1107.5</v>
      </c>
    </row>
    <row r="57" spans="1:22">
      <c r="A57" s="11">
        <v>40727</v>
      </c>
      <c r="B57">
        <v>848</v>
      </c>
      <c r="C57">
        <v>20</v>
      </c>
      <c r="D57">
        <v>0</v>
      </c>
      <c r="E57">
        <v>8</v>
      </c>
      <c r="F57">
        <v>4</v>
      </c>
      <c r="G57">
        <v>0</v>
      </c>
      <c r="H57">
        <v>0</v>
      </c>
      <c r="I57">
        <v>0</v>
      </c>
      <c r="J57">
        <v>0</v>
      </c>
      <c r="K57">
        <v>0</v>
      </c>
      <c r="L57">
        <v>12</v>
      </c>
      <c r="M57">
        <v>0</v>
      </c>
      <c r="N57">
        <v>0</v>
      </c>
      <c r="O57">
        <v>0</v>
      </c>
      <c r="P57">
        <v>0</v>
      </c>
      <c r="Q57">
        <v>0</v>
      </c>
      <c r="R57">
        <v>4</v>
      </c>
      <c r="S57">
        <v>0</v>
      </c>
      <c r="T57">
        <f t="shared" si="0"/>
        <v>896</v>
      </c>
      <c r="U57">
        <v>211.5</v>
      </c>
      <c r="V57">
        <f t="shared" si="1"/>
        <v>1107.5</v>
      </c>
    </row>
    <row r="58" spans="1:22">
      <c r="A58" s="11">
        <v>40728</v>
      </c>
      <c r="B58">
        <v>848</v>
      </c>
      <c r="C58">
        <v>20</v>
      </c>
      <c r="D58">
        <v>0</v>
      </c>
      <c r="E58">
        <v>8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  <c r="L58">
        <v>12</v>
      </c>
      <c r="M58">
        <v>0</v>
      </c>
      <c r="N58">
        <v>0</v>
      </c>
      <c r="O58">
        <v>0</v>
      </c>
      <c r="P58">
        <v>0</v>
      </c>
      <c r="Q58">
        <v>0</v>
      </c>
      <c r="R58">
        <v>4</v>
      </c>
      <c r="S58">
        <v>0</v>
      </c>
      <c r="T58">
        <f t="shared" si="0"/>
        <v>896</v>
      </c>
      <c r="U58">
        <v>211.5</v>
      </c>
      <c r="V58">
        <f t="shared" si="1"/>
        <v>1107.5</v>
      </c>
    </row>
    <row r="59" spans="1:22">
      <c r="A59" s="11">
        <v>40729</v>
      </c>
      <c r="B59">
        <v>368</v>
      </c>
      <c r="C59">
        <v>15</v>
      </c>
      <c r="D59">
        <v>0</v>
      </c>
      <c r="E59">
        <v>0</v>
      </c>
      <c r="F59">
        <v>0</v>
      </c>
      <c r="G59">
        <v>4</v>
      </c>
      <c r="H59">
        <v>0</v>
      </c>
      <c r="I59">
        <v>12</v>
      </c>
      <c r="J59">
        <v>0</v>
      </c>
      <c r="K59">
        <v>0</v>
      </c>
      <c r="L59">
        <v>0</v>
      </c>
      <c r="M59">
        <v>10</v>
      </c>
      <c r="N59">
        <v>0</v>
      </c>
      <c r="O59">
        <v>9</v>
      </c>
      <c r="P59">
        <v>0</v>
      </c>
      <c r="Q59">
        <v>0</v>
      </c>
      <c r="R59">
        <v>0</v>
      </c>
      <c r="S59">
        <v>0</v>
      </c>
      <c r="T59">
        <f t="shared" si="0"/>
        <v>418</v>
      </c>
      <c r="U59">
        <v>141</v>
      </c>
      <c r="V59">
        <f t="shared" si="1"/>
        <v>559</v>
      </c>
    </row>
    <row r="60" spans="1:22">
      <c r="A60" s="11">
        <v>40730</v>
      </c>
      <c r="B60">
        <v>184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184</v>
      </c>
      <c r="U60">
        <v>12</v>
      </c>
      <c r="V60">
        <f t="shared" si="1"/>
        <v>196</v>
      </c>
    </row>
    <row r="61" spans="1:22">
      <c r="A61" s="11">
        <v>40731</v>
      </c>
      <c r="B61">
        <v>184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184</v>
      </c>
      <c r="U61">
        <v>12</v>
      </c>
      <c r="V61">
        <f t="shared" si="1"/>
        <v>196</v>
      </c>
    </row>
    <row r="62" spans="1:22">
      <c r="A62" s="11">
        <v>40732</v>
      </c>
      <c r="B62">
        <v>1290.6600000000001</v>
      </c>
      <c r="C62">
        <v>10.33</v>
      </c>
      <c r="D62">
        <v>0</v>
      </c>
      <c r="E62">
        <v>1.66</v>
      </c>
      <c r="F62">
        <v>0</v>
      </c>
      <c r="G62">
        <v>0</v>
      </c>
      <c r="H62">
        <v>0</v>
      </c>
      <c r="I62">
        <v>1.33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10.66</v>
      </c>
      <c r="S62">
        <v>0</v>
      </c>
      <c r="T62">
        <f t="shared" si="0"/>
        <v>1314.64</v>
      </c>
      <c r="U62">
        <v>128</v>
      </c>
      <c r="V62">
        <f t="shared" si="1"/>
        <v>1442.64</v>
      </c>
    </row>
    <row r="63" spans="1:22">
      <c r="A63" s="11">
        <v>40733</v>
      </c>
      <c r="B63">
        <v>1290.6600000000001</v>
      </c>
      <c r="C63">
        <v>10.33</v>
      </c>
      <c r="D63">
        <v>0</v>
      </c>
      <c r="E63">
        <v>1.66</v>
      </c>
      <c r="F63">
        <v>0</v>
      </c>
      <c r="G63">
        <v>0</v>
      </c>
      <c r="H63">
        <v>0</v>
      </c>
      <c r="I63">
        <v>1.33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10.66</v>
      </c>
      <c r="S63">
        <v>0</v>
      </c>
      <c r="T63">
        <f t="shared" si="0"/>
        <v>1314.64</v>
      </c>
      <c r="U63">
        <v>128</v>
      </c>
      <c r="V63">
        <f t="shared" si="1"/>
        <v>1442.64</v>
      </c>
    </row>
    <row r="64" spans="1:22">
      <c r="A64" s="11">
        <v>40734</v>
      </c>
      <c r="B64">
        <v>1290.6600000000001</v>
      </c>
      <c r="C64">
        <v>10.33</v>
      </c>
      <c r="D64">
        <v>0</v>
      </c>
      <c r="E64">
        <v>1.66</v>
      </c>
      <c r="F64">
        <v>0</v>
      </c>
      <c r="G64">
        <v>0</v>
      </c>
      <c r="H64">
        <v>0</v>
      </c>
      <c r="I64">
        <v>1.33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10.66</v>
      </c>
      <c r="S64">
        <v>0</v>
      </c>
      <c r="T64">
        <f t="shared" si="0"/>
        <v>1314.64</v>
      </c>
      <c r="U64">
        <v>128</v>
      </c>
      <c r="V64">
        <f t="shared" si="1"/>
        <v>1442.64</v>
      </c>
    </row>
    <row r="65" spans="1:22">
      <c r="A65" s="11">
        <v>40735</v>
      </c>
      <c r="B65">
        <v>110</v>
      </c>
      <c r="C65">
        <v>0.5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0.5</v>
      </c>
      <c r="N65">
        <v>0</v>
      </c>
      <c r="O65">
        <v>0</v>
      </c>
      <c r="P65">
        <v>0</v>
      </c>
      <c r="Q65">
        <v>0</v>
      </c>
      <c r="R65">
        <v>0.5</v>
      </c>
      <c r="S65">
        <v>0</v>
      </c>
      <c r="T65">
        <f t="shared" si="0"/>
        <v>112.5</v>
      </c>
      <c r="U65">
        <v>9.5</v>
      </c>
      <c r="V65">
        <f t="shared" si="1"/>
        <v>122</v>
      </c>
    </row>
    <row r="66" spans="1:22">
      <c r="A66" s="11">
        <v>40736</v>
      </c>
      <c r="B66">
        <v>110</v>
      </c>
      <c r="C66">
        <v>0.5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0.5</v>
      </c>
      <c r="N66">
        <v>0</v>
      </c>
      <c r="O66">
        <v>0</v>
      </c>
      <c r="P66">
        <v>0</v>
      </c>
      <c r="Q66">
        <v>0</v>
      </c>
      <c r="R66">
        <v>0.5</v>
      </c>
      <c r="S66">
        <v>0</v>
      </c>
      <c r="T66">
        <f t="shared" si="0"/>
        <v>112.5</v>
      </c>
      <c r="U66">
        <v>9.5</v>
      </c>
      <c r="V66">
        <f>T66+U66</f>
        <v>122</v>
      </c>
    </row>
    <row r="67" spans="1:22">
      <c r="A67" s="11">
        <v>40737</v>
      </c>
      <c r="B67" t="s">
        <v>31</v>
      </c>
      <c r="C67" t="s">
        <v>31</v>
      </c>
      <c r="D67" t="s">
        <v>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>
        <f t="shared" si="0"/>
        <v>0</v>
      </c>
      <c r="U67">
        <v>0</v>
      </c>
      <c r="V67">
        <f>T67+U67</f>
        <v>0</v>
      </c>
    </row>
    <row r="68" spans="1:22">
      <c r="A68" s="11">
        <v>40738</v>
      </c>
      <c r="B68" t="s">
        <v>31</v>
      </c>
      <c r="C68" t="s">
        <v>31</v>
      </c>
      <c r="D68" t="s">
        <v>31</v>
      </c>
      <c r="E68" t="s">
        <v>31</v>
      </c>
      <c r="F68" t="s">
        <v>31</v>
      </c>
      <c r="G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>
        <f t="shared" si="0"/>
        <v>0</v>
      </c>
      <c r="U68">
        <v>0</v>
      </c>
      <c r="V68">
        <f t="shared" si="1"/>
        <v>0</v>
      </c>
    </row>
    <row r="69" spans="1:22">
      <c r="A69" s="11">
        <v>40739</v>
      </c>
      <c r="B69" t="s">
        <v>31</v>
      </c>
      <c r="C69" t="s">
        <v>31</v>
      </c>
      <c r="D69" t="s">
        <v>31</v>
      </c>
      <c r="E69" t="s">
        <v>31</v>
      </c>
      <c r="F69" t="s">
        <v>31</v>
      </c>
      <c r="G69" t="s">
        <v>31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T69">
        <f t="shared" si="0"/>
        <v>0</v>
      </c>
      <c r="U69">
        <v>0</v>
      </c>
      <c r="V69">
        <f t="shared" si="1"/>
        <v>0</v>
      </c>
    </row>
    <row r="70" spans="1:22">
      <c r="A70" s="11">
        <v>40740</v>
      </c>
      <c r="B70" t="s">
        <v>31</v>
      </c>
      <c r="C70" t="s">
        <v>31</v>
      </c>
      <c r="D70" t="s">
        <v>31</v>
      </c>
      <c r="E70" t="s">
        <v>31</v>
      </c>
      <c r="F70" t="s">
        <v>31</v>
      </c>
      <c r="G70" t="s">
        <v>31</v>
      </c>
      <c r="H70" t="s">
        <v>31</v>
      </c>
      <c r="I70" t="s">
        <v>31</v>
      </c>
      <c r="J70" t="s">
        <v>31</v>
      </c>
      <c r="K70" t="s">
        <v>31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>
        <f t="shared" si="0"/>
        <v>0</v>
      </c>
      <c r="U70">
        <v>0</v>
      </c>
      <c r="V70">
        <f t="shared" si="1"/>
        <v>0</v>
      </c>
    </row>
    <row r="71" spans="1:22">
      <c r="A71" s="11">
        <v>40741</v>
      </c>
      <c r="B71" t="s">
        <v>31</v>
      </c>
      <c r="C71" t="s">
        <v>31</v>
      </c>
      <c r="D71" t="s">
        <v>31</v>
      </c>
      <c r="E71" t="s">
        <v>31</v>
      </c>
      <c r="F71" t="s">
        <v>31</v>
      </c>
      <c r="G71" t="s">
        <v>31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T71">
        <f t="shared" si="0"/>
        <v>0</v>
      </c>
      <c r="U71">
        <v>0</v>
      </c>
      <c r="V71">
        <f t="shared" si="1"/>
        <v>0</v>
      </c>
    </row>
    <row r="72" spans="1:22">
      <c r="A72" s="11">
        <v>40742</v>
      </c>
      <c r="B72">
        <v>320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6</v>
      </c>
      <c r="J72">
        <v>0</v>
      </c>
      <c r="K72">
        <v>0</v>
      </c>
      <c r="L72">
        <v>4.5</v>
      </c>
      <c r="M72">
        <v>0</v>
      </c>
      <c r="N72">
        <v>0</v>
      </c>
      <c r="O72">
        <v>0</v>
      </c>
      <c r="P72">
        <v>0</v>
      </c>
      <c r="Q72">
        <v>0</v>
      </c>
      <c r="R72">
        <v>11.5</v>
      </c>
      <c r="S72">
        <v>0</v>
      </c>
      <c r="T72">
        <f t="shared" si="0"/>
        <v>342</v>
      </c>
      <c r="U72">
        <v>26.5</v>
      </c>
      <c r="V72">
        <f t="shared" si="1"/>
        <v>368.5</v>
      </c>
    </row>
    <row r="73" spans="1:22">
      <c r="A73" s="11">
        <v>40743</v>
      </c>
      <c r="B73">
        <v>320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6</v>
      </c>
      <c r="J73">
        <v>0</v>
      </c>
      <c r="K73">
        <v>0</v>
      </c>
      <c r="L73">
        <v>4.5</v>
      </c>
      <c r="M73">
        <v>0</v>
      </c>
      <c r="N73">
        <v>0</v>
      </c>
      <c r="O73">
        <v>0</v>
      </c>
      <c r="P73">
        <v>0</v>
      </c>
      <c r="Q73">
        <v>0</v>
      </c>
      <c r="R73">
        <v>11.5</v>
      </c>
      <c r="S73">
        <v>0</v>
      </c>
      <c r="T73">
        <f t="shared" ref="T73:T136" si="2">SUM(B73:S73)</f>
        <v>342</v>
      </c>
      <c r="U73">
        <v>26.5</v>
      </c>
      <c r="V73">
        <f t="shared" ref="V73:V74" si="3">T73+U73</f>
        <v>368.5</v>
      </c>
    </row>
    <row r="74" spans="1:22">
      <c r="A74" s="11">
        <v>40744</v>
      </c>
      <c r="B74">
        <v>152</v>
      </c>
      <c r="C74">
        <v>8</v>
      </c>
      <c r="D74">
        <v>0</v>
      </c>
      <c r="E74">
        <v>0</v>
      </c>
      <c r="F74">
        <v>0</v>
      </c>
      <c r="G74">
        <v>0</v>
      </c>
      <c r="H74">
        <v>0</v>
      </c>
      <c r="I74">
        <v>6</v>
      </c>
      <c r="J74">
        <v>0</v>
      </c>
      <c r="K74">
        <v>0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6</v>
      </c>
      <c r="S74">
        <v>0</v>
      </c>
      <c r="T74">
        <f t="shared" si="2"/>
        <v>176</v>
      </c>
      <c r="U74">
        <v>12</v>
      </c>
      <c r="V74">
        <f t="shared" si="3"/>
        <v>188</v>
      </c>
    </row>
    <row r="75" spans="1:22">
      <c r="A75" s="11">
        <v>40745</v>
      </c>
      <c r="B75">
        <v>152</v>
      </c>
      <c r="C75">
        <v>8</v>
      </c>
      <c r="D75">
        <v>0</v>
      </c>
      <c r="E75">
        <v>0</v>
      </c>
      <c r="F75">
        <v>0</v>
      </c>
      <c r="G75">
        <v>0</v>
      </c>
      <c r="H75">
        <v>0</v>
      </c>
      <c r="I75">
        <v>6</v>
      </c>
      <c r="J75">
        <v>0</v>
      </c>
      <c r="K75">
        <v>0</v>
      </c>
      <c r="L75">
        <v>4</v>
      </c>
      <c r="M75">
        <v>0</v>
      </c>
      <c r="N75">
        <v>0</v>
      </c>
      <c r="O75">
        <v>0</v>
      </c>
      <c r="P75">
        <v>0</v>
      </c>
      <c r="Q75">
        <v>0</v>
      </c>
      <c r="R75">
        <v>6</v>
      </c>
      <c r="S75">
        <v>0</v>
      </c>
      <c r="T75">
        <f t="shared" si="2"/>
        <v>176</v>
      </c>
      <c r="U75">
        <v>12</v>
      </c>
      <c r="V75">
        <f t="shared" ref="V75:V110" si="4">T75+U75</f>
        <v>188</v>
      </c>
    </row>
    <row r="76" spans="1:22">
      <c r="A76" s="11">
        <v>40746</v>
      </c>
      <c r="B76">
        <v>33.659999999999997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2</v>
      </c>
      <c r="S76" s="4">
        <v>0.33</v>
      </c>
      <c r="T76">
        <f t="shared" si="2"/>
        <v>36.989999999999995</v>
      </c>
      <c r="U76">
        <v>2.33</v>
      </c>
      <c r="V76">
        <f t="shared" si="4"/>
        <v>39.319999999999993</v>
      </c>
    </row>
    <row r="77" spans="1:22">
      <c r="A77" s="11">
        <v>40747</v>
      </c>
      <c r="B77">
        <v>33.659999999999997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2</v>
      </c>
      <c r="S77" s="4">
        <v>0.33</v>
      </c>
      <c r="T77">
        <f t="shared" si="2"/>
        <v>36.989999999999995</v>
      </c>
      <c r="U77">
        <v>2.33</v>
      </c>
      <c r="V77">
        <f t="shared" si="4"/>
        <v>39.319999999999993</v>
      </c>
    </row>
    <row r="78" spans="1:22">
      <c r="A78" s="11">
        <v>40748</v>
      </c>
      <c r="B78">
        <v>33.659999999999997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2</v>
      </c>
      <c r="S78" s="4">
        <v>0.33</v>
      </c>
      <c r="T78">
        <f t="shared" si="2"/>
        <v>36.989999999999995</v>
      </c>
      <c r="U78">
        <v>2.33</v>
      </c>
      <c r="V78">
        <f>T78+U78</f>
        <v>39.319999999999993</v>
      </c>
    </row>
    <row r="79" spans="1:22">
      <c r="A79" s="11">
        <v>40749</v>
      </c>
      <c r="B79">
        <v>34.5</v>
      </c>
      <c r="C79">
        <v>1.5</v>
      </c>
      <c r="D79">
        <v>0</v>
      </c>
      <c r="E79">
        <v>0.5</v>
      </c>
      <c r="F79">
        <v>0</v>
      </c>
      <c r="G79">
        <v>0</v>
      </c>
      <c r="H79">
        <v>0</v>
      </c>
      <c r="I79" s="4">
        <v>3</v>
      </c>
      <c r="J79" s="4">
        <v>0</v>
      </c>
      <c r="K79" s="4">
        <v>0</v>
      </c>
      <c r="L79" s="4">
        <v>1.5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2.5</v>
      </c>
      <c r="S79" s="4">
        <v>0</v>
      </c>
      <c r="T79">
        <f>SUM(B79:S79)</f>
        <v>43.5</v>
      </c>
      <c r="U79">
        <v>6.5</v>
      </c>
      <c r="V79">
        <f t="shared" si="4"/>
        <v>50</v>
      </c>
    </row>
    <row r="80" spans="1:22">
      <c r="A80" s="11">
        <v>40750</v>
      </c>
      <c r="B80">
        <v>34.5</v>
      </c>
      <c r="C80">
        <v>1.5</v>
      </c>
      <c r="D80">
        <v>0</v>
      </c>
      <c r="E80">
        <v>0.5</v>
      </c>
      <c r="F80">
        <v>0</v>
      </c>
      <c r="G80">
        <v>0</v>
      </c>
      <c r="H80">
        <v>0</v>
      </c>
      <c r="I80" s="4">
        <v>3</v>
      </c>
      <c r="J80" s="4">
        <v>0</v>
      </c>
      <c r="K80" s="4">
        <v>0</v>
      </c>
      <c r="L80" s="4">
        <v>1.5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2.5</v>
      </c>
      <c r="S80" s="4">
        <v>0</v>
      </c>
      <c r="T80">
        <f>SUM(B80:S80)</f>
        <v>43.5</v>
      </c>
      <c r="U80">
        <v>6.5</v>
      </c>
      <c r="V80">
        <f t="shared" si="4"/>
        <v>50</v>
      </c>
    </row>
    <row r="81" spans="1:22">
      <c r="A81" s="11">
        <v>40751</v>
      </c>
      <c r="B81">
        <v>60.5</v>
      </c>
      <c r="C81">
        <v>15</v>
      </c>
      <c r="D81">
        <v>0</v>
      </c>
      <c r="E81">
        <v>0</v>
      </c>
      <c r="F81">
        <v>2</v>
      </c>
      <c r="G81">
        <v>0</v>
      </c>
      <c r="H81">
        <v>0</v>
      </c>
      <c r="I81" s="4">
        <v>7.5</v>
      </c>
      <c r="J81" s="4">
        <v>0</v>
      </c>
      <c r="K81" s="4">
        <v>0</v>
      </c>
      <c r="L81" s="4">
        <v>0</v>
      </c>
      <c r="M81" s="4">
        <v>2.5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>
        <f t="shared" si="2"/>
        <v>87.5</v>
      </c>
      <c r="U81">
        <v>16</v>
      </c>
      <c r="V81">
        <f t="shared" si="4"/>
        <v>103.5</v>
      </c>
    </row>
    <row r="82" spans="1:22">
      <c r="A82" s="11">
        <v>40752</v>
      </c>
      <c r="B82">
        <v>60.5</v>
      </c>
      <c r="C82">
        <v>15</v>
      </c>
      <c r="D82">
        <v>0</v>
      </c>
      <c r="E82">
        <v>0</v>
      </c>
      <c r="F82">
        <v>2</v>
      </c>
      <c r="G82">
        <v>0</v>
      </c>
      <c r="H82">
        <v>0</v>
      </c>
      <c r="I82" s="4">
        <v>7.5</v>
      </c>
      <c r="J82" s="4">
        <v>0</v>
      </c>
      <c r="K82" s="4">
        <v>0</v>
      </c>
      <c r="L82" s="4">
        <v>0</v>
      </c>
      <c r="M82" s="4">
        <v>2.5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>
        <f t="shared" si="2"/>
        <v>87.5</v>
      </c>
      <c r="U82">
        <v>16</v>
      </c>
      <c r="V82">
        <f t="shared" si="4"/>
        <v>103.5</v>
      </c>
    </row>
    <row r="83" spans="1:22">
      <c r="A83" s="11">
        <v>40753</v>
      </c>
      <c r="B83">
        <v>40.659999999999997</v>
      </c>
      <c r="C83">
        <v>2.66</v>
      </c>
      <c r="D83">
        <v>0</v>
      </c>
      <c r="E83">
        <v>0.66</v>
      </c>
      <c r="F83">
        <v>0</v>
      </c>
      <c r="G83">
        <v>0</v>
      </c>
      <c r="H83">
        <v>0</v>
      </c>
      <c r="I83" s="4">
        <v>8</v>
      </c>
      <c r="J83" s="4">
        <v>0</v>
      </c>
      <c r="K83" s="4">
        <v>0</v>
      </c>
      <c r="L83" s="4">
        <v>2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1.33</v>
      </c>
      <c r="S83" s="4">
        <v>0</v>
      </c>
      <c r="T83">
        <f t="shared" si="2"/>
        <v>55.309999999999988</v>
      </c>
      <c r="U83">
        <v>2.66</v>
      </c>
      <c r="V83">
        <f t="shared" si="4"/>
        <v>57.969999999999985</v>
      </c>
    </row>
    <row r="84" spans="1:22">
      <c r="A84" s="11">
        <v>40754</v>
      </c>
      <c r="B84">
        <v>40.659999999999997</v>
      </c>
      <c r="C84">
        <v>2.66</v>
      </c>
      <c r="D84">
        <v>0</v>
      </c>
      <c r="E84">
        <v>0.66</v>
      </c>
      <c r="F84">
        <v>0</v>
      </c>
      <c r="G84">
        <v>0</v>
      </c>
      <c r="H84">
        <v>0</v>
      </c>
      <c r="I84" s="4">
        <v>8</v>
      </c>
      <c r="J84" s="4">
        <v>0</v>
      </c>
      <c r="K84" s="4">
        <v>0</v>
      </c>
      <c r="L84" s="4">
        <v>2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1.33</v>
      </c>
      <c r="S84" s="4">
        <v>0</v>
      </c>
      <c r="T84">
        <f t="shared" si="2"/>
        <v>55.309999999999988</v>
      </c>
      <c r="U84">
        <v>2.66</v>
      </c>
      <c r="V84">
        <f t="shared" si="4"/>
        <v>57.969999999999985</v>
      </c>
    </row>
    <row r="85" spans="1:22">
      <c r="A85" s="11">
        <v>40755</v>
      </c>
      <c r="B85">
        <v>40.659999999999997</v>
      </c>
      <c r="C85">
        <v>2.66</v>
      </c>
      <c r="D85">
        <v>0</v>
      </c>
      <c r="E85">
        <v>0.66</v>
      </c>
      <c r="F85">
        <v>0</v>
      </c>
      <c r="G85">
        <v>0</v>
      </c>
      <c r="H85">
        <v>0</v>
      </c>
      <c r="I85" s="4">
        <v>8</v>
      </c>
      <c r="J85" s="4">
        <v>0</v>
      </c>
      <c r="K85" s="4">
        <v>0</v>
      </c>
      <c r="L85" s="4">
        <v>2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1.33</v>
      </c>
      <c r="S85" s="4">
        <v>0</v>
      </c>
      <c r="T85">
        <f t="shared" si="2"/>
        <v>55.309999999999988</v>
      </c>
      <c r="U85">
        <v>2.66</v>
      </c>
      <c r="V85">
        <f t="shared" si="4"/>
        <v>57.969999999999985</v>
      </c>
    </row>
    <row r="86" spans="1:22">
      <c r="A86" s="11">
        <v>40756</v>
      </c>
      <c r="B86">
        <v>36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4">
        <v>2</v>
      </c>
      <c r="J86" s="4">
        <v>0</v>
      </c>
      <c r="K86" s="4">
        <v>0</v>
      </c>
      <c r="L86" s="4">
        <v>0</v>
      </c>
      <c r="M86" s="4">
        <v>0.5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>
        <f t="shared" si="2"/>
        <v>38.5</v>
      </c>
      <c r="U86">
        <v>1</v>
      </c>
      <c r="V86">
        <f t="shared" si="4"/>
        <v>39.5</v>
      </c>
    </row>
    <row r="87" spans="1:22">
      <c r="A87" s="11">
        <v>40757</v>
      </c>
      <c r="B87">
        <v>36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4">
        <v>2</v>
      </c>
      <c r="J87" s="4">
        <v>0</v>
      </c>
      <c r="K87" s="4">
        <v>0</v>
      </c>
      <c r="L87" s="4">
        <v>0</v>
      </c>
      <c r="M87" s="4">
        <v>0.5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>
        <f t="shared" si="2"/>
        <v>38.5</v>
      </c>
      <c r="U87">
        <v>1</v>
      </c>
      <c r="V87">
        <f t="shared" si="4"/>
        <v>39.5</v>
      </c>
    </row>
    <row r="88" spans="1:22">
      <c r="A88" s="11">
        <v>40758</v>
      </c>
      <c r="B88">
        <v>36</v>
      </c>
      <c r="C88">
        <v>4</v>
      </c>
      <c r="D88">
        <v>0</v>
      </c>
      <c r="E88">
        <v>0</v>
      </c>
      <c r="F88">
        <v>0</v>
      </c>
      <c r="G88">
        <v>0</v>
      </c>
      <c r="H88" s="1">
        <v>0</v>
      </c>
      <c r="I88" s="4">
        <v>16</v>
      </c>
      <c r="J88" s="4">
        <v>0</v>
      </c>
      <c r="K88" s="4">
        <v>0</v>
      </c>
      <c r="L88" s="4">
        <v>0</v>
      </c>
      <c r="M88" s="4">
        <v>0</v>
      </c>
      <c r="N88" s="1">
        <v>0</v>
      </c>
      <c r="O88" s="4">
        <v>0</v>
      </c>
      <c r="P88" s="4">
        <v>0</v>
      </c>
      <c r="Q88" s="1">
        <v>0</v>
      </c>
      <c r="R88" s="4">
        <v>0</v>
      </c>
      <c r="S88" s="1">
        <v>0</v>
      </c>
      <c r="T88">
        <f t="shared" si="2"/>
        <v>56</v>
      </c>
      <c r="U88">
        <v>3</v>
      </c>
      <c r="V88">
        <f t="shared" si="4"/>
        <v>59</v>
      </c>
    </row>
    <row r="89" spans="1:22">
      <c r="A89" s="11">
        <v>40759</v>
      </c>
      <c r="B89">
        <v>19.75</v>
      </c>
      <c r="C89">
        <v>1.25</v>
      </c>
      <c r="D89">
        <v>0</v>
      </c>
      <c r="E89">
        <v>0</v>
      </c>
      <c r="F89">
        <v>0</v>
      </c>
      <c r="G89">
        <v>0</v>
      </c>
      <c r="H89" s="1">
        <v>0</v>
      </c>
      <c r="I89" s="4">
        <v>4.5</v>
      </c>
      <c r="J89" s="4">
        <v>0</v>
      </c>
      <c r="K89" s="4">
        <v>0</v>
      </c>
      <c r="L89" s="4">
        <v>1.25</v>
      </c>
      <c r="M89" s="4">
        <v>0</v>
      </c>
      <c r="N89" s="1">
        <v>0</v>
      </c>
      <c r="O89" s="4">
        <v>0.25</v>
      </c>
      <c r="P89" s="4">
        <v>0</v>
      </c>
      <c r="Q89" s="1">
        <v>0</v>
      </c>
      <c r="R89" s="4">
        <v>0</v>
      </c>
      <c r="S89" s="1">
        <v>0</v>
      </c>
      <c r="T89">
        <f t="shared" si="2"/>
        <v>27</v>
      </c>
      <c r="U89">
        <v>3.25</v>
      </c>
      <c r="V89">
        <f t="shared" si="4"/>
        <v>30.25</v>
      </c>
    </row>
    <row r="90" spans="1:22">
      <c r="A90" s="11">
        <v>40760</v>
      </c>
      <c r="B90">
        <v>19.75</v>
      </c>
      <c r="C90">
        <v>1.25</v>
      </c>
      <c r="D90">
        <v>0</v>
      </c>
      <c r="E90">
        <v>0</v>
      </c>
      <c r="F90">
        <v>0</v>
      </c>
      <c r="G90">
        <v>0</v>
      </c>
      <c r="H90" s="1">
        <v>0</v>
      </c>
      <c r="I90" s="4">
        <v>4.5</v>
      </c>
      <c r="J90" s="4">
        <v>0</v>
      </c>
      <c r="K90" s="4">
        <v>0</v>
      </c>
      <c r="L90" s="4">
        <v>1.25</v>
      </c>
      <c r="M90" s="4">
        <v>0</v>
      </c>
      <c r="N90" s="1">
        <v>0</v>
      </c>
      <c r="O90" s="4">
        <v>0.25</v>
      </c>
      <c r="P90" s="4">
        <v>0</v>
      </c>
      <c r="Q90" s="1">
        <v>0</v>
      </c>
      <c r="R90" s="4">
        <v>0</v>
      </c>
      <c r="S90" s="1">
        <v>0</v>
      </c>
      <c r="T90">
        <f t="shared" si="2"/>
        <v>27</v>
      </c>
      <c r="U90">
        <v>3.25</v>
      </c>
      <c r="V90">
        <f>T90+U90</f>
        <v>30.25</v>
      </c>
    </row>
    <row r="91" spans="1:22">
      <c r="A91" s="11">
        <v>40761</v>
      </c>
      <c r="B91">
        <v>19.75</v>
      </c>
      <c r="C91">
        <v>1.25</v>
      </c>
      <c r="D91">
        <v>0</v>
      </c>
      <c r="E91">
        <v>0</v>
      </c>
      <c r="F91">
        <v>0</v>
      </c>
      <c r="G91">
        <v>0</v>
      </c>
      <c r="H91" s="1">
        <v>0</v>
      </c>
      <c r="I91" s="4">
        <v>4.5</v>
      </c>
      <c r="J91" s="4">
        <v>0</v>
      </c>
      <c r="K91" s="4">
        <v>0</v>
      </c>
      <c r="L91" s="4">
        <v>1.25</v>
      </c>
      <c r="M91" s="4">
        <v>0</v>
      </c>
      <c r="N91" s="1">
        <v>0</v>
      </c>
      <c r="O91" s="4">
        <v>0.25</v>
      </c>
      <c r="P91" s="4">
        <v>0</v>
      </c>
      <c r="Q91" s="1">
        <v>0</v>
      </c>
      <c r="R91" s="4">
        <v>0</v>
      </c>
      <c r="S91" s="1">
        <v>0</v>
      </c>
      <c r="T91">
        <f t="shared" si="2"/>
        <v>27</v>
      </c>
      <c r="U91">
        <v>3.25</v>
      </c>
      <c r="V91">
        <f t="shared" si="4"/>
        <v>30.25</v>
      </c>
    </row>
    <row r="92" spans="1:22">
      <c r="A92" s="11">
        <v>40762</v>
      </c>
      <c r="B92">
        <v>19.75</v>
      </c>
      <c r="C92">
        <v>1.25</v>
      </c>
      <c r="D92">
        <v>0</v>
      </c>
      <c r="E92">
        <v>0</v>
      </c>
      <c r="F92">
        <v>0</v>
      </c>
      <c r="G92">
        <v>0</v>
      </c>
      <c r="H92" s="1">
        <v>0</v>
      </c>
      <c r="I92" s="4">
        <v>4.5</v>
      </c>
      <c r="J92" s="4">
        <v>0</v>
      </c>
      <c r="K92" s="4">
        <v>0</v>
      </c>
      <c r="L92" s="4">
        <v>1.25</v>
      </c>
      <c r="M92" s="4">
        <v>0</v>
      </c>
      <c r="N92" s="1">
        <v>0</v>
      </c>
      <c r="O92" s="4">
        <v>0.25</v>
      </c>
      <c r="P92" s="4">
        <v>0</v>
      </c>
      <c r="Q92" s="1">
        <v>0</v>
      </c>
      <c r="R92" s="4">
        <v>0</v>
      </c>
      <c r="S92" s="1">
        <v>0</v>
      </c>
      <c r="T92">
        <f t="shared" si="2"/>
        <v>27</v>
      </c>
      <c r="U92">
        <v>3.25</v>
      </c>
      <c r="V92">
        <f t="shared" si="4"/>
        <v>30.25</v>
      </c>
    </row>
    <row r="93" spans="1:22">
      <c r="A93" s="11">
        <v>40763</v>
      </c>
      <c r="B93">
        <v>52</v>
      </c>
      <c r="C93">
        <v>1.5</v>
      </c>
      <c r="D93">
        <v>0</v>
      </c>
      <c r="E93">
        <v>0</v>
      </c>
      <c r="F93">
        <v>0</v>
      </c>
      <c r="G93">
        <v>0</v>
      </c>
      <c r="H93" s="12">
        <v>0</v>
      </c>
      <c r="I93" s="4">
        <v>2</v>
      </c>
      <c r="J93" s="4">
        <v>0</v>
      </c>
      <c r="K93" s="4">
        <v>0</v>
      </c>
      <c r="L93" s="4">
        <v>0</v>
      </c>
      <c r="M93" s="4">
        <v>0</v>
      </c>
      <c r="N93" s="12">
        <v>0</v>
      </c>
      <c r="O93" s="4">
        <v>1.5</v>
      </c>
      <c r="P93" s="4">
        <v>0</v>
      </c>
      <c r="Q93" s="12">
        <v>0</v>
      </c>
      <c r="R93" s="4">
        <v>0</v>
      </c>
      <c r="S93" s="12">
        <v>0</v>
      </c>
      <c r="T93">
        <f t="shared" si="2"/>
        <v>57</v>
      </c>
      <c r="U93">
        <v>62.5</v>
      </c>
      <c r="V93">
        <f t="shared" si="4"/>
        <v>119.5</v>
      </c>
    </row>
    <row r="94" spans="1:22">
      <c r="A94" s="11">
        <v>40764</v>
      </c>
      <c r="B94">
        <v>52</v>
      </c>
      <c r="C94">
        <v>1.5</v>
      </c>
      <c r="D94">
        <v>0</v>
      </c>
      <c r="E94">
        <v>0</v>
      </c>
      <c r="F94">
        <v>0</v>
      </c>
      <c r="G94">
        <v>0</v>
      </c>
      <c r="H94" s="12">
        <v>0</v>
      </c>
      <c r="I94" s="4">
        <v>2</v>
      </c>
      <c r="J94" s="4">
        <v>0</v>
      </c>
      <c r="K94" s="4">
        <v>0</v>
      </c>
      <c r="L94" s="4">
        <v>0</v>
      </c>
      <c r="M94" s="4">
        <v>0</v>
      </c>
      <c r="N94" s="12">
        <v>0</v>
      </c>
      <c r="O94" s="4">
        <v>1.5</v>
      </c>
      <c r="P94" s="4">
        <v>0</v>
      </c>
      <c r="Q94" s="12">
        <v>0</v>
      </c>
      <c r="R94" s="4">
        <v>0</v>
      </c>
      <c r="S94" s="12">
        <v>0</v>
      </c>
      <c r="T94">
        <f t="shared" si="2"/>
        <v>57</v>
      </c>
      <c r="U94">
        <v>62.5</v>
      </c>
      <c r="V94">
        <f t="shared" si="4"/>
        <v>119.5</v>
      </c>
    </row>
    <row r="95" spans="1:22">
      <c r="A95" s="11">
        <v>40765</v>
      </c>
      <c r="B95">
        <v>102</v>
      </c>
      <c r="C95">
        <v>0</v>
      </c>
      <c r="D95">
        <v>0</v>
      </c>
      <c r="E95">
        <v>0</v>
      </c>
      <c r="F95">
        <v>0</v>
      </c>
      <c r="G95">
        <v>0</v>
      </c>
      <c r="H95" s="1">
        <v>0</v>
      </c>
      <c r="I95" s="4">
        <v>6</v>
      </c>
      <c r="J95" s="4">
        <v>0</v>
      </c>
      <c r="K95" s="4">
        <v>0</v>
      </c>
      <c r="L95" s="4">
        <v>2</v>
      </c>
      <c r="M95" s="4">
        <v>0</v>
      </c>
      <c r="N95" s="12">
        <v>0</v>
      </c>
      <c r="O95" s="4">
        <v>0</v>
      </c>
      <c r="P95" s="4">
        <v>0</v>
      </c>
      <c r="Q95" s="12">
        <v>0</v>
      </c>
      <c r="R95" s="4">
        <v>0</v>
      </c>
      <c r="S95" s="12">
        <v>0</v>
      </c>
      <c r="T95">
        <f t="shared" si="2"/>
        <v>110</v>
      </c>
      <c r="U95">
        <v>106</v>
      </c>
      <c r="V95">
        <f t="shared" si="4"/>
        <v>216</v>
      </c>
    </row>
    <row r="96" spans="1:22">
      <c r="A96" s="11">
        <v>40766</v>
      </c>
      <c r="B96">
        <v>102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0</v>
      </c>
      <c r="I96" s="4">
        <v>6</v>
      </c>
      <c r="J96" s="4">
        <v>0</v>
      </c>
      <c r="K96" s="4">
        <v>0</v>
      </c>
      <c r="L96" s="4">
        <v>2</v>
      </c>
      <c r="M96" s="4">
        <v>0</v>
      </c>
      <c r="N96" s="12">
        <v>0</v>
      </c>
      <c r="O96" s="4">
        <v>0</v>
      </c>
      <c r="P96" s="4">
        <v>0</v>
      </c>
      <c r="Q96" s="12">
        <v>0</v>
      </c>
      <c r="R96" s="4">
        <v>0</v>
      </c>
      <c r="S96" s="12">
        <v>0</v>
      </c>
      <c r="T96">
        <f t="shared" si="2"/>
        <v>110</v>
      </c>
      <c r="U96">
        <v>106</v>
      </c>
      <c r="V96">
        <f t="shared" si="4"/>
        <v>216</v>
      </c>
    </row>
    <row r="97" spans="1:26">
      <c r="A97" s="11">
        <v>40767</v>
      </c>
      <c r="B97">
        <v>38.659999999999997</v>
      </c>
      <c r="C97">
        <v>0</v>
      </c>
      <c r="D97">
        <v>0</v>
      </c>
      <c r="E97">
        <v>0</v>
      </c>
      <c r="F97">
        <v>0</v>
      </c>
      <c r="G97">
        <v>0</v>
      </c>
      <c r="H97" s="12">
        <v>0</v>
      </c>
      <c r="I97" s="4">
        <v>1.66</v>
      </c>
      <c r="J97" s="4">
        <v>0</v>
      </c>
      <c r="K97" s="4">
        <v>0</v>
      </c>
      <c r="L97" s="4">
        <v>0</v>
      </c>
      <c r="M97" s="4">
        <v>0</v>
      </c>
      <c r="N97" s="12">
        <v>0</v>
      </c>
      <c r="O97" s="4">
        <v>0</v>
      </c>
      <c r="P97" s="4">
        <v>0</v>
      </c>
      <c r="Q97" s="12">
        <v>0</v>
      </c>
      <c r="R97" s="4">
        <v>0</v>
      </c>
      <c r="S97" s="12">
        <v>0</v>
      </c>
      <c r="T97">
        <f t="shared" si="2"/>
        <v>40.319999999999993</v>
      </c>
      <c r="U97">
        <v>4</v>
      </c>
      <c r="V97">
        <f t="shared" si="4"/>
        <v>44.319999999999993</v>
      </c>
    </row>
    <row r="98" spans="1:26">
      <c r="A98" s="11">
        <v>40768</v>
      </c>
      <c r="B98">
        <v>38.659999999999997</v>
      </c>
      <c r="C98">
        <v>0</v>
      </c>
      <c r="D98">
        <v>0</v>
      </c>
      <c r="E98">
        <v>0</v>
      </c>
      <c r="F98">
        <v>0</v>
      </c>
      <c r="G98">
        <v>0</v>
      </c>
      <c r="H98" s="12">
        <v>0</v>
      </c>
      <c r="I98" s="4">
        <v>1.66</v>
      </c>
      <c r="J98" s="4">
        <v>0</v>
      </c>
      <c r="K98" s="4">
        <v>0</v>
      </c>
      <c r="L98" s="4">
        <v>0</v>
      </c>
      <c r="M98" s="4">
        <v>0</v>
      </c>
      <c r="N98" s="12">
        <v>0</v>
      </c>
      <c r="O98" s="4">
        <v>0</v>
      </c>
      <c r="P98" s="4">
        <v>0</v>
      </c>
      <c r="Q98" s="12">
        <v>0</v>
      </c>
      <c r="R98" s="4">
        <v>0</v>
      </c>
      <c r="S98" s="12">
        <v>0</v>
      </c>
      <c r="T98">
        <f t="shared" si="2"/>
        <v>40.319999999999993</v>
      </c>
      <c r="U98">
        <v>4</v>
      </c>
      <c r="V98">
        <f t="shared" si="4"/>
        <v>44.319999999999993</v>
      </c>
    </row>
    <row r="99" spans="1:26">
      <c r="A99" s="11">
        <v>40769</v>
      </c>
      <c r="B99">
        <v>38.659999999999997</v>
      </c>
      <c r="C99">
        <v>0</v>
      </c>
      <c r="D99">
        <v>0</v>
      </c>
      <c r="E99">
        <v>0</v>
      </c>
      <c r="F99">
        <v>0</v>
      </c>
      <c r="G99">
        <v>0</v>
      </c>
      <c r="H99" s="12">
        <v>0</v>
      </c>
      <c r="I99" s="4">
        <v>1.66</v>
      </c>
      <c r="J99" s="4">
        <v>0</v>
      </c>
      <c r="K99" s="4">
        <v>0</v>
      </c>
      <c r="L99" s="4">
        <v>0</v>
      </c>
      <c r="M99" s="4">
        <v>0</v>
      </c>
      <c r="N99" s="12">
        <v>0</v>
      </c>
      <c r="O99" s="4">
        <v>0</v>
      </c>
      <c r="P99" s="4">
        <v>0</v>
      </c>
      <c r="Q99" s="12">
        <v>0</v>
      </c>
      <c r="R99" s="4">
        <v>0</v>
      </c>
      <c r="S99" s="12">
        <v>0</v>
      </c>
      <c r="T99">
        <f t="shared" si="2"/>
        <v>40.319999999999993</v>
      </c>
      <c r="U99">
        <v>4</v>
      </c>
      <c r="V99">
        <f t="shared" si="4"/>
        <v>44.319999999999993</v>
      </c>
    </row>
    <row r="100" spans="1:26">
      <c r="A100" s="11">
        <v>40770</v>
      </c>
      <c r="B100">
        <v>40.5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2.5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2"/>
        <v>44</v>
      </c>
      <c r="U100">
        <v>1.5</v>
      </c>
      <c r="V100">
        <f t="shared" si="4"/>
        <v>45.5</v>
      </c>
    </row>
    <row r="101" spans="1:26">
      <c r="A101" s="11">
        <v>40771</v>
      </c>
      <c r="B101">
        <v>40.5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2.5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2"/>
        <v>44</v>
      </c>
      <c r="U101">
        <v>1.5</v>
      </c>
      <c r="V101">
        <f t="shared" si="4"/>
        <v>45.5</v>
      </c>
    </row>
    <row r="102" spans="1:26">
      <c r="A102" s="11">
        <v>40772</v>
      </c>
      <c r="B102">
        <v>230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f t="shared" si="2"/>
        <v>230</v>
      </c>
      <c r="U102">
        <v>22</v>
      </c>
      <c r="V102">
        <f t="shared" si="4"/>
        <v>252</v>
      </c>
    </row>
    <row r="103" spans="1:26">
      <c r="A103" s="11">
        <v>40773</v>
      </c>
      <c r="B103">
        <v>230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2"/>
        <v>230</v>
      </c>
      <c r="U103">
        <v>22</v>
      </c>
      <c r="V103">
        <f t="shared" si="4"/>
        <v>252</v>
      </c>
    </row>
    <row r="104" spans="1:26">
      <c r="A104" s="11">
        <v>40774</v>
      </c>
      <c r="B104">
        <v>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2"/>
        <v>10</v>
      </c>
      <c r="U104">
        <v>1</v>
      </c>
      <c r="V104">
        <f>T104+U104</f>
        <v>11</v>
      </c>
    </row>
    <row r="105" spans="1:26">
      <c r="A105" s="11">
        <v>40775</v>
      </c>
      <c r="B105">
        <v>10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2"/>
        <v>10</v>
      </c>
      <c r="U105">
        <v>1</v>
      </c>
      <c r="V105">
        <f t="shared" si="4"/>
        <v>11</v>
      </c>
    </row>
    <row r="106" spans="1:26">
      <c r="A106" s="11">
        <v>40776</v>
      </c>
      <c r="B106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2"/>
        <v>10</v>
      </c>
      <c r="U106">
        <v>1</v>
      </c>
      <c r="V106">
        <f t="shared" si="4"/>
        <v>11</v>
      </c>
    </row>
    <row r="107" spans="1:26">
      <c r="A107" s="11">
        <v>40777</v>
      </c>
      <c r="B107">
        <v>26</v>
      </c>
      <c r="C107">
        <v>0.5</v>
      </c>
      <c r="D107">
        <v>0</v>
      </c>
      <c r="E107">
        <v>0</v>
      </c>
      <c r="F107">
        <v>0</v>
      </c>
      <c r="G107">
        <v>0</v>
      </c>
      <c r="H107" s="12">
        <v>0</v>
      </c>
      <c r="I107" s="8">
        <v>8.5</v>
      </c>
      <c r="J107" s="4">
        <v>0</v>
      </c>
      <c r="K107" s="4">
        <v>0</v>
      </c>
      <c r="L107" s="4">
        <v>0</v>
      </c>
      <c r="M107" s="4">
        <v>0</v>
      </c>
      <c r="N107" s="12">
        <v>0</v>
      </c>
      <c r="O107" s="8">
        <v>1.5</v>
      </c>
      <c r="P107" s="4">
        <v>0</v>
      </c>
      <c r="Q107" s="12">
        <v>0</v>
      </c>
      <c r="R107" s="8">
        <v>0</v>
      </c>
      <c r="S107" s="12">
        <v>0</v>
      </c>
      <c r="T107">
        <f t="shared" si="2"/>
        <v>36.5</v>
      </c>
      <c r="U107">
        <v>4</v>
      </c>
      <c r="V107">
        <f t="shared" si="4"/>
        <v>40.5</v>
      </c>
    </row>
    <row r="108" spans="1:26">
      <c r="A108" s="11">
        <v>40778</v>
      </c>
      <c r="B108">
        <v>26</v>
      </c>
      <c r="C108">
        <v>0.5</v>
      </c>
      <c r="D108">
        <v>0</v>
      </c>
      <c r="E108">
        <v>0</v>
      </c>
      <c r="F108">
        <v>0</v>
      </c>
      <c r="G108">
        <v>0</v>
      </c>
      <c r="H108" s="12">
        <v>0</v>
      </c>
      <c r="I108" s="8">
        <v>8.5</v>
      </c>
      <c r="J108" s="4">
        <v>0</v>
      </c>
      <c r="K108" s="4">
        <v>0</v>
      </c>
      <c r="L108" s="4">
        <v>0</v>
      </c>
      <c r="M108" s="4">
        <v>0</v>
      </c>
      <c r="N108" s="12">
        <v>0</v>
      </c>
      <c r="O108" s="8">
        <v>1.5</v>
      </c>
      <c r="P108" s="4">
        <v>0</v>
      </c>
      <c r="Q108" s="12">
        <v>0</v>
      </c>
      <c r="R108" s="8">
        <v>0</v>
      </c>
      <c r="S108" s="12">
        <v>0</v>
      </c>
      <c r="T108">
        <f t="shared" si="2"/>
        <v>36.5</v>
      </c>
      <c r="U108">
        <v>4</v>
      </c>
      <c r="V108">
        <f>T108+U108</f>
        <v>40.5</v>
      </c>
    </row>
    <row r="109" spans="1:26">
      <c r="A109" s="11">
        <v>40779</v>
      </c>
      <c r="B109">
        <v>29.5</v>
      </c>
      <c r="C109">
        <v>0.5</v>
      </c>
      <c r="D109">
        <v>0</v>
      </c>
      <c r="E109">
        <v>0</v>
      </c>
      <c r="F109">
        <v>0</v>
      </c>
      <c r="G109">
        <v>0</v>
      </c>
      <c r="H109" s="4">
        <v>0</v>
      </c>
      <c r="I109" s="4">
        <v>4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5.5</v>
      </c>
      <c r="P109" s="4">
        <v>0</v>
      </c>
      <c r="Q109" s="4">
        <v>0</v>
      </c>
      <c r="R109" s="4">
        <v>0</v>
      </c>
      <c r="S109" s="4">
        <v>0.5</v>
      </c>
      <c r="T109">
        <f t="shared" si="2"/>
        <v>40</v>
      </c>
      <c r="U109">
        <v>3.5</v>
      </c>
      <c r="V109">
        <f>T109+U109</f>
        <v>43.5</v>
      </c>
    </row>
    <row r="110" spans="1:26">
      <c r="A110" s="11">
        <v>40780</v>
      </c>
      <c r="B110">
        <v>29.5</v>
      </c>
      <c r="C110">
        <v>0.5</v>
      </c>
      <c r="D110">
        <v>0</v>
      </c>
      <c r="E110">
        <v>0</v>
      </c>
      <c r="F110">
        <v>0</v>
      </c>
      <c r="G110">
        <v>0</v>
      </c>
      <c r="H110" s="4">
        <v>0</v>
      </c>
      <c r="I110" s="4">
        <v>4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5.5</v>
      </c>
      <c r="P110" s="4">
        <v>0</v>
      </c>
      <c r="Q110" s="4">
        <v>0</v>
      </c>
      <c r="R110" s="4">
        <v>0</v>
      </c>
      <c r="S110" s="4">
        <v>0.5</v>
      </c>
      <c r="T110">
        <f t="shared" si="2"/>
        <v>40</v>
      </c>
      <c r="U110">
        <v>3.5</v>
      </c>
      <c r="V110">
        <f t="shared" si="4"/>
        <v>43.5</v>
      </c>
    </row>
    <row r="111" spans="1:26">
      <c r="A111" s="11">
        <v>40781</v>
      </c>
      <c r="B111">
        <v>29.33</v>
      </c>
      <c r="C111">
        <v>0.66</v>
      </c>
      <c r="D111">
        <v>0</v>
      </c>
      <c r="E111">
        <v>0</v>
      </c>
      <c r="F111">
        <v>0</v>
      </c>
      <c r="G111">
        <v>0</v>
      </c>
      <c r="H111" s="12">
        <v>0</v>
      </c>
      <c r="I111" s="8">
        <v>4.66</v>
      </c>
      <c r="J111" s="4">
        <v>0</v>
      </c>
      <c r="K111" s="4">
        <v>0</v>
      </c>
      <c r="L111" s="4">
        <v>0</v>
      </c>
      <c r="M111" s="4">
        <v>0</v>
      </c>
      <c r="N111" s="12">
        <v>0</v>
      </c>
      <c r="O111" s="8">
        <v>7.33</v>
      </c>
      <c r="P111" s="4">
        <v>0</v>
      </c>
      <c r="Q111" s="12">
        <v>0</v>
      </c>
      <c r="R111" s="8">
        <v>0</v>
      </c>
      <c r="S111" s="12">
        <v>0</v>
      </c>
      <c r="T111">
        <f t="shared" si="2"/>
        <v>41.98</v>
      </c>
      <c r="U111">
        <v>3.33</v>
      </c>
      <c r="V111">
        <f t="shared" ref="V111:V117" si="5">T111+U111</f>
        <v>45.309999999999995</v>
      </c>
      <c r="W111" s="4"/>
      <c r="X111" s="4"/>
      <c r="Y111" s="4"/>
      <c r="Z111" s="4"/>
    </row>
    <row r="112" spans="1:26">
      <c r="A112" s="11">
        <v>40782</v>
      </c>
      <c r="B112">
        <v>29.33</v>
      </c>
      <c r="C112">
        <v>0.66</v>
      </c>
      <c r="D112">
        <v>0</v>
      </c>
      <c r="E112">
        <v>0</v>
      </c>
      <c r="F112">
        <v>0</v>
      </c>
      <c r="G112">
        <v>0</v>
      </c>
      <c r="H112" s="12">
        <v>0</v>
      </c>
      <c r="I112" s="8">
        <v>4.66</v>
      </c>
      <c r="J112" s="4">
        <v>0</v>
      </c>
      <c r="K112" s="4">
        <v>0</v>
      </c>
      <c r="L112" s="4">
        <v>0</v>
      </c>
      <c r="M112" s="4">
        <v>0</v>
      </c>
      <c r="N112" s="12">
        <v>0</v>
      </c>
      <c r="O112" s="8">
        <v>7.33</v>
      </c>
      <c r="P112" s="4">
        <v>0</v>
      </c>
      <c r="Q112" s="12">
        <v>0</v>
      </c>
      <c r="R112" s="8">
        <v>0</v>
      </c>
      <c r="S112" s="12">
        <v>0</v>
      </c>
      <c r="T112">
        <f t="shared" si="2"/>
        <v>41.98</v>
      </c>
      <c r="U112">
        <v>3.33</v>
      </c>
      <c r="V112">
        <f t="shared" si="5"/>
        <v>45.309999999999995</v>
      </c>
      <c r="W112" s="4"/>
      <c r="X112" s="4"/>
      <c r="Y112" s="4"/>
      <c r="Z112" s="4"/>
    </row>
    <row r="113" spans="1:26">
      <c r="A113" s="11">
        <v>40783</v>
      </c>
      <c r="B113">
        <v>29.33</v>
      </c>
      <c r="C113">
        <v>0.66</v>
      </c>
      <c r="D113">
        <v>0</v>
      </c>
      <c r="E113">
        <v>0</v>
      </c>
      <c r="F113">
        <v>0</v>
      </c>
      <c r="G113">
        <v>0</v>
      </c>
      <c r="H113" s="12">
        <v>0</v>
      </c>
      <c r="I113" s="8">
        <v>4.66</v>
      </c>
      <c r="J113" s="4">
        <v>0</v>
      </c>
      <c r="K113" s="4">
        <v>0</v>
      </c>
      <c r="L113" s="4">
        <v>0</v>
      </c>
      <c r="M113" s="4">
        <v>0</v>
      </c>
      <c r="N113" s="12">
        <v>0</v>
      </c>
      <c r="O113" s="8">
        <v>7.33</v>
      </c>
      <c r="P113" s="4">
        <v>0</v>
      </c>
      <c r="Q113" s="12">
        <v>0</v>
      </c>
      <c r="R113" s="8">
        <v>0</v>
      </c>
      <c r="S113" s="12">
        <v>0</v>
      </c>
      <c r="T113">
        <f t="shared" si="2"/>
        <v>41.98</v>
      </c>
      <c r="U113">
        <v>3.33</v>
      </c>
      <c r="V113">
        <f t="shared" si="5"/>
        <v>45.309999999999995</v>
      </c>
      <c r="W113" s="4"/>
      <c r="X113" s="4"/>
      <c r="Y113" s="4"/>
      <c r="Z113" s="4"/>
    </row>
    <row r="114" spans="1:26">
      <c r="A114" s="11">
        <v>40784</v>
      </c>
      <c r="B114">
        <v>9.5</v>
      </c>
      <c r="C114">
        <v>0.5</v>
      </c>
      <c r="D114">
        <v>0</v>
      </c>
      <c r="E114">
        <v>0</v>
      </c>
      <c r="F114">
        <v>0</v>
      </c>
      <c r="G114">
        <v>0</v>
      </c>
      <c r="H114" s="4">
        <v>0</v>
      </c>
      <c r="I114" s="4">
        <v>2.5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3</v>
      </c>
      <c r="P114" s="4">
        <v>0</v>
      </c>
      <c r="Q114" s="4">
        <v>0</v>
      </c>
      <c r="R114" s="4">
        <v>0</v>
      </c>
      <c r="S114" s="4">
        <v>0</v>
      </c>
      <c r="T114">
        <f t="shared" si="2"/>
        <v>15.5</v>
      </c>
      <c r="U114">
        <v>3</v>
      </c>
      <c r="V114">
        <f t="shared" si="5"/>
        <v>18.5</v>
      </c>
      <c r="W114" s="4"/>
      <c r="X114" s="4"/>
      <c r="Y114" s="4"/>
      <c r="Z114" s="4"/>
    </row>
    <row r="115" spans="1:26">
      <c r="A115" s="11">
        <v>40785</v>
      </c>
      <c r="B115">
        <v>9.5</v>
      </c>
      <c r="C115">
        <v>0.5</v>
      </c>
      <c r="D115">
        <v>0</v>
      </c>
      <c r="E115">
        <v>0</v>
      </c>
      <c r="F115">
        <v>0</v>
      </c>
      <c r="G115">
        <v>0</v>
      </c>
      <c r="H115" s="4">
        <v>0</v>
      </c>
      <c r="I115" s="4">
        <v>2.5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3</v>
      </c>
      <c r="P115" s="4">
        <v>0</v>
      </c>
      <c r="Q115" s="4">
        <v>0</v>
      </c>
      <c r="R115" s="4">
        <v>0</v>
      </c>
      <c r="S115" s="4">
        <v>0</v>
      </c>
      <c r="T115">
        <f t="shared" si="2"/>
        <v>15.5</v>
      </c>
      <c r="U115">
        <v>3</v>
      </c>
      <c r="V115">
        <f t="shared" si="5"/>
        <v>18.5</v>
      </c>
      <c r="W115" s="4"/>
      <c r="X115" s="4"/>
      <c r="Y115" s="4"/>
      <c r="Z115" s="4"/>
    </row>
    <row r="116" spans="1:26">
      <c r="A116" s="11">
        <v>40786</v>
      </c>
      <c r="B116">
        <v>12</v>
      </c>
      <c r="C116">
        <v>0</v>
      </c>
      <c r="D116">
        <v>0</v>
      </c>
      <c r="E116">
        <v>0</v>
      </c>
      <c r="F116">
        <v>0</v>
      </c>
      <c r="G116">
        <v>0</v>
      </c>
      <c r="H116" s="12">
        <v>0</v>
      </c>
      <c r="I116" s="8">
        <v>3</v>
      </c>
      <c r="J116" s="4">
        <v>0</v>
      </c>
      <c r="K116" s="4">
        <v>0</v>
      </c>
      <c r="L116" s="4">
        <v>0</v>
      </c>
      <c r="M116" s="4">
        <v>0</v>
      </c>
      <c r="N116" s="12">
        <v>0</v>
      </c>
      <c r="O116" s="8">
        <v>3</v>
      </c>
      <c r="P116" s="4">
        <v>0</v>
      </c>
      <c r="Q116" s="12">
        <v>0</v>
      </c>
      <c r="R116" s="8">
        <v>0</v>
      </c>
      <c r="S116" s="12">
        <v>0</v>
      </c>
      <c r="T116">
        <f t="shared" si="2"/>
        <v>18</v>
      </c>
      <c r="U116">
        <v>9</v>
      </c>
      <c r="V116">
        <f t="shared" si="5"/>
        <v>27</v>
      </c>
      <c r="W116" s="4"/>
      <c r="X116" s="4"/>
      <c r="Y116" s="4"/>
      <c r="Z116" s="4"/>
    </row>
    <row r="117" spans="1:26">
      <c r="A117" s="11">
        <v>40787</v>
      </c>
      <c r="B117">
        <v>5.2</v>
      </c>
      <c r="C117">
        <v>0</v>
      </c>
      <c r="D117">
        <v>0</v>
      </c>
      <c r="E117">
        <v>0</v>
      </c>
      <c r="F117">
        <v>0</v>
      </c>
      <c r="G117">
        <v>0</v>
      </c>
      <c r="H117" s="12">
        <v>0</v>
      </c>
      <c r="I117" s="8">
        <v>0.6</v>
      </c>
      <c r="J117" s="4">
        <v>2</v>
      </c>
      <c r="K117" s="4">
        <v>2</v>
      </c>
      <c r="L117" s="4">
        <v>0.2</v>
      </c>
      <c r="M117" s="4">
        <v>0</v>
      </c>
      <c r="N117" s="12">
        <v>0</v>
      </c>
      <c r="O117" s="8">
        <v>4</v>
      </c>
      <c r="P117" s="4">
        <v>0</v>
      </c>
      <c r="Q117" s="12">
        <v>0</v>
      </c>
      <c r="R117" s="8">
        <v>0</v>
      </c>
      <c r="S117" s="12">
        <v>0</v>
      </c>
      <c r="T117">
        <f t="shared" si="2"/>
        <v>14</v>
      </c>
      <c r="U117">
        <v>1.4</v>
      </c>
      <c r="V117">
        <f t="shared" si="5"/>
        <v>15.4</v>
      </c>
      <c r="W117" s="4"/>
      <c r="X117" s="4"/>
      <c r="Y117" s="4"/>
      <c r="Z117" s="4"/>
    </row>
    <row r="118" spans="1:26">
      <c r="A118" s="11">
        <v>40788</v>
      </c>
      <c r="B118">
        <v>5.2</v>
      </c>
      <c r="C118">
        <v>0</v>
      </c>
      <c r="D118">
        <v>0</v>
      </c>
      <c r="E118">
        <v>0</v>
      </c>
      <c r="F118">
        <v>0</v>
      </c>
      <c r="G118">
        <v>0</v>
      </c>
      <c r="H118" s="12">
        <v>0</v>
      </c>
      <c r="I118" s="8">
        <v>0.6</v>
      </c>
      <c r="J118" s="4">
        <v>2</v>
      </c>
      <c r="K118" s="4">
        <v>2</v>
      </c>
      <c r="L118" s="4">
        <v>0.2</v>
      </c>
      <c r="M118" s="4">
        <v>0</v>
      </c>
      <c r="N118" s="12">
        <v>0</v>
      </c>
      <c r="O118" s="8">
        <v>4</v>
      </c>
      <c r="P118" s="4">
        <v>0</v>
      </c>
      <c r="Q118" s="12">
        <v>0</v>
      </c>
      <c r="R118" s="8">
        <v>0</v>
      </c>
      <c r="S118" s="12">
        <v>0</v>
      </c>
      <c r="T118">
        <f t="shared" si="2"/>
        <v>14</v>
      </c>
      <c r="U118">
        <v>1.4</v>
      </c>
      <c r="V118">
        <f t="shared" ref="V118:V127" si="6">T118+U118</f>
        <v>15.4</v>
      </c>
      <c r="W118" s="4"/>
      <c r="X118" s="4"/>
      <c r="Y118" s="4"/>
      <c r="Z118" s="4"/>
    </row>
    <row r="119" spans="1:26">
      <c r="A119" s="11">
        <v>40789</v>
      </c>
      <c r="B119">
        <v>5.2</v>
      </c>
      <c r="C119">
        <v>0</v>
      </c>
      <c r="D119">
        <v>0</v>
      </c>
      <c r="E119">
        <v>0</v>
      </c>
      <c r="F119">
        <v>0</v>
      </c>
      <c r="G119">
        <v>0</v>
      </c>
      <c r="H119" s="12">
        <v>0</v>
      </c>
      <c r="I119" s="8">
        <v>0.6</v>
      </c>
      <c r="J119" s="4">
        <v>2</v>
      </c>
      <c r="K119" s="4">
        <v>2</v>
      </c>
      <c r="L119" s="4">
        <v>0.2</v>
      </c>
      <c r="M119" s="4">
        <v>0</v>
      </c>
      <c r="N119" s="12">
        <v>0</v>
      </c>
      <c r="O119" s="8">
        <v>4</v>
      </c>
      <c r="P119" s="4">
        <v>0</v>
      </c>
      <c r="Q119" s="12">
        <v>0</v>
      </c>
      <c r="R119" s="8">
        <v>0</v>
      </c>
      <c r="S119" s="12">
        <v>0</v>
      </c>
      <c r="T119">
        <f t="shared" si="2"/>
        <v>14</v>
      </c>
      <c r="U119">
        <v>1.4</v>
      </c>
      <c r="V119">
        <f t="shared" si="6"/>
        <v>15.4</v>
      </c>
      <c r="W119" s="4"/>
      <c r="X119" s="4"/>
      <c r="Y119" s="4"/>
      <c r="Z119" s="4"/>
    </row>
    <row r="120" spans="1:26">
      <c r="A120" s="11">
        <v>40790</v>
      </c>
      <c r="B120">
        <v>5.2</v>
      </c>
      <c r="C120">
        <v>0</v>
      </c>
      <c r="D120">
        <v>0</v>
      </c>
      <c r="E120">
        <v>0</v>
      </c>
      <c r="F120">
        <v>0</v>
      </c>
      <c r="G120">
        <v>0</v>
      </c>
      <c r="H120" s="12">
        <v>0</v>
      </c>
      <c r="I120" s="8">
        <v>0.6</v>
      </c>
      <c r="J120" s="4">
        <v>2</v>
      </c>
      <c r="K120" s="4">
        <v>2</v>
      </c>
      <c r="L120" s="4">
        <v>0.2</v>
      </c>
      <c r="M120" s="4">
        <v>0</v>
      </c>
      <c r="N120" s="12">
        <v>0</v>
      </c>
      <c r="O120" s="8">
        <v>4</v>
      </c>
      <c r="P120" s="4">
        <v>0</v>
      </c>
      <c r="Q120" s="12">
        <v>0</v>
      </c>
      <c r="R120" s="8">
        <v>0</v>
      </c>
      <c r="S120" s="12">
        <v>0</v>
      </c>
      <c r="T120">
        <f t="shared" si="2"/>
        <v>14</v>
      </c>
      <c r="U120">
        <v>1.4</v>
      </c>
      <c r="V120">
        <f t="shared" si="6"/>
        <v>15.4</v>
      </c>
      <c r="W120" s="4"/>
      <c r="X120" s="4"/>
      <c r="Y120" s="4"/>
      <c r="Z120" s="4"/>
    </row>
    <row r="121" spans="1:26">
      <c r="A121" s="11">
        <v>40791</v>
      </c>
      <c r="B121">
        <v>5.2</v>
      </c>
      <c r="C121">
        <v>0</v>
      </c>
      <c r="D121">
        <v>0</v>
      </c>
      <c r="E121">
        <v>0</v>
      </c>
      <c r="F121">
        <v>0</v>
      </c>
      <c r="G121">
        <v>0</v>
      </c>
      <c r="H121" s="12">
        <v>0</v>
      </c>
      <c r="I121" s="8">
        <v>0.6</v>
      </c>
      <c r="J121" s="4">
        <v>2</v>
      </c>
      <c r="K121" s="4">
        <v>2</v>
      </c>
      <c r="L121" s="4">
        <v>0.2</v>
      </c>
      <c r="M121" s="4">
        <v>0</v>
      </c>
      <c r="N121" s="12">
        <v>0</v>
      </c>
      <c r="O121" s="8">
        <v>4</v>
      </c>
      <c r="P121" s="4">
        <v>0</v>
      </c>
      <c r="Q121" s="12">
        <v>0</v>
      </c>
      <c r="R121" s="8">
        <v>0</v>
      </c>
      <c r="S121" s="12">
        <v>0</v>
      </c>
      <c r="T121">
        <f t="shared" si="2"/>
        <v>14</v>
      </c>
      <c r="U121">
        <v>1.4</v>
      </c>
      <c r="V121">
        <f t="shared" si="6"/>
        <v>15.4</v>
      </c>
      <c r="W121" s="4"/>
      <c r="X121" s="4"/>
      <c r="Y121" s="4"/>
      <c r="Z121" s="4"/>
    </row>
    <row r="122" spans="1:26">
      <c r="A122" s="11">
        <v>40792</v>
      </c>
      <c r="B122">
        <v>12</v>
      </c>
      <c r="C122">
        <v>0</v>
      </c>
      <c r="D122">
        <v>0</v>
      </c>
      <c r="E122">
        <v>0</v>
      </c>
      <c r="F122">
        <v>0</v>
      </c>
      <c r="G122">
        <v>0</v>
      </c>
      <c r="H122" s="12">
        <v>0</v>
      </c>
      <c r="I122" s="8">
        <v>3</v>
      </c>
      <c r="J122" s="4">
        <v>1</v>
      </c>
      <c r="K122" s="4">
        <v>0</v>
      </c>
      <c r="L122" s="4">
        <v>1</v>
      </c>
      <c r="M122" s="4">
        <v>0</v>
      </c>
      <c r="N122" s="12">
        <v>0</v>
      </c>
      <c r="O122" s="8">
        <v>4</v>
      </c>
      <c r="P122" s="4">
        <v>0</v>
      </c>
      <c r="Q122" s="12">
        <v>0</v>
      </c>
      <c r="R122" s="8">
        <v>0</v>
      </c>
      <c r="S122" s="12">
        <v>0</v>
      </c>
      <c r="T122">
        <f t="shared" si="2"/>
        <v>21</v>
      </c>
      <c r="U122">
        <v>3</v>
      </c>
      <c r="V122">
        <f t="shared" si="6"/>
        <v>24</v>
      </c>
      <c r="W122" s="4"/>
      <c r="X122" s="4"/>
      <c r="Y122" s="4"/>
      <c r="Z122" s="4"/>
    </row>
    <row r="123" spans="1:26">
      <c r="A123" s="11">
        <v>40793</v>
      </c>
      <c r="B123">
        <v>37.5</v>
      </c>
      <c r="C123">
        <v>0</v>
      </c>
      <c r="D123">
        <v>0</v>
      </c>
      <c r="E123">
        <v>0</v>
      </c>
      <c r="F123">
        <v>0</v>
      </c>
      <c r="G123">
        <v>0</v>
      </c>
      <c r="H123" s="12">
        <v>0</v>
      </c>
      <c r="I123" s="8">
        <v>0</v>
      </c>
      <c r="J123" s="4">
        <v>0</v>
      </c>
      <c r="K123" s="4">
        <v>0</v>
      </c>
      <c r="L123" s="4">
        <v>0</v>
      </c>
      <c r="M123" s="4">
        <v>0</v>
      </c>
      <c r="N123" s="12">
        <v>0</v>
      </c>
      <c r="O123" s="8">
        <v>1</v>
      </c>
      <c r="P123" s="4">
        <v>0</v>
      </c>
      <c r="Q123" s="12">
        <v>0</v>
      </c>
      <c r="R123" s="8">
        <v>0</v>
      </c>
      <c r="S123" s="12">
        <v>0</v>
      </c>
      <c r="T123">
        <f t="shared" si="2"/>
        <v>38.5</v>
      </c>
      <c r="U123">
        <v>1.5</v>
      </c>
      <c r="V123">
        <f t="shared" si="6"/>
        <v>40</v>
      </c>
      <c r="W123" s="4"/>
      <c r="X123" s="4"/>
      <c r="Y123" s="4"/>
      <c r="Z123" s="4"/>
    </row>
    <row r="124" spans="1:26">
      <c r="A124" s="11">
        <v>40794</v>
      </c>
      <c r="B124">
        <v>37.5</v>
      </c>
      <c r="C124">
        <v>0</v>
      </c>
      <c r="D124">
        <v>0</v>
      </c>
      <c r="E124">
        <v>0</v>
      </c>
      <c r="F124">
        <v>0</v>
      </c>
      <c r="G124">
        <v>0</v>
      </c>
      <c r="H124" s="12">
        <v>0</v>
      </c>
      <c r="I124" s="8">
        <v>0</v>
      </c>
      <c r="J124" s="4">
        <v>0</v>
      </c>
      <c r="K124" s="4">
        <v>0</v>
      </c>
      <c r="L124" s="4">
        <v>0</v>
      </c>
      <c r="M124" s="4">
        <v>0</v>
      </c>
      <c r="N124" s="12">
        <v>0</v>
      </c>
      <c r="O124" s="8">
        <v>1</v>
      </c>
      <c r="P124" s="4">
        <v>0</v>
      </c>
      <c r="Q124" s="12">
        <v>0</v>
      </c>
      <c r="R124" s="8">
        <v>0</v>
      </c>
      <c r="S124" s="12">
        <v>0</v>
      </c>
      <c r="T124">
        <f t="shared" si="2"/>
        <v>38.5</v>
      </c>
      <c r="U124">
        <v>1.5</v>
      </c>
      <c r="V124">
        <f t="shared" si="6"/>
        <v>40</v>
      </c>
      <c r="W124" s="4"/>
      <c r="X124" s="4"/>
      <c r="Y124" s="4"/>
      <c r="Z124" s="4"/>
    </row>
    <row r="125" spans="1:26">
      <c r="A125" s="11">
        <v>40795</v>
      </c>
      <c r="B125">
        <v>1.67</v>
      </c>
      <c r="C125">
        <v>0</v>
      </c>
      <c r="D125">
        <v>0</v>
      </c>
      <c r="E125">
        <v>0</v>
      </c>
      <c r="F125">
        <v>0</v>
      </c>
      <c r="G125">
        <v>0</v>
      </c>
      <c r="H125" s="12">
        <v>0</v>
      </c>
      <c r="I125" s="8">
        <v>0</v>
      </c>
      <c r="J125" s="4">
        <v>0</v>
      </c>
      <c r="K125" s="4">
        <v>0</v>
      </c>
      <c r="L125" s="4">
        <v>0</v>
      </c>
      <c r="M125" s="4">
        <v>0.33</v>
      </c>
      <c r="N125" s="12">
        <v>0</v>
      </c>
      <c r="O125" s="8">
        <v>1</v>
      </c>
      <c r="P125" s="4">
        <v>0</v>
      </c>
      <c r="Q125" s="12">
        <v>0</v>
      </c>
      <c r="R125" s="8">
        <v>0</v>
      </c>
      <c r="S125" s="12">
        <v>0</v>
      </c>
      <c r="T125">
        <f t="shared" si="2"/>
        <v>3</v>
      </c>
      <c r="U125">
        <v>2</v>
      </c>
      <c r="V125">
        <f t="shared" si="6"/>
        <v>5</v>
      </c>
      <c r="W125" s="4"/>
      <c r="X125" s="4"/>
      <c r="Y125" s="4"/>
      <c r="Z125" s="4"/>
    </row>
    <row r="126" spans="1:26">
      <c r="A126" s="11">
        <v>40796</v>
      </c>
      <c r="B126">
        <v>1.67</v>
      </c>
      <c r="C126">
        <v>0</v>
      </c>
      <c r="D126">
        <v>0</v>
      </c>
      <c r="E126">
        <v>0</v>
      </c>
      <c r="F126">
        <v>0</v>
      </c>
      <c r="G126">
        <v>0</v>
      </c>
      <c r="H126" s="12">
        <v>0</v>
      </c>
      <c r="I126" s="8">
        <v>0</v>
      </c>
      <c r="J126" s="4">
        <v>0</v>
      </c>
      <c r="K126" s="4">
        <v>0</v>
      </c>
      <c r="L126" s="4">
        <v>0</v>
      </c>
      <c r="M126" s="4">
        <v>0.33</v>
      </c>
      <c r="N126" s="12">
        <v>0</v>
      </c>
      <c r="O126" s="8">
        <v>1</v>
      </c>
      <c r="P126" s="4">
        <v>0</v>
      </c>
      <c r="Q126" s="12">
        <v>0</v>
      </c>
      <c r="R126" s="8">
        <v>0</v>
      </c>
      <c r="S126" s="12">
        <v>0</v>
      </c>
      <c r="T126">
        <f t="shared" si="2"/>
        <v>3</v>
      </c>
      <c r="U126">
        <v>2</v>
      </c>
      <c r="V126">
        <f t="shared" si="6"/>
        <v>5</v>
      </c>
      <c r="W126" s="4"/>
      <c r="X126" s="4"/>
      <c r="Y126" s="4"/>
      <c r="Z126" s="4"/>
    </row>
    <row r="127" spans="1:26">
      <c r="A127" s="11">
        <v>40797</v>
      </c>
      <c r="B127">
        <v>1.67</v>
      </c>
      <c r="C127">
        <v>0</v>
      </c>
      <c r="D127">
        <v>0</v>
      </c>
      <c r="E127">
        <v>0</v>
      </c>
      <c r="F127">
        <v>0</v>
      </c>
      <c r="G127">
        <v>0</v>
      </c>
      <c r="H127" s="12">
        <v>0</v>
      </c>
      <c r="I127" s="8">
        <v>0</v>
      </c>
      <c r="J127" s="4">
        <v>0</v>
      </c>
      <c r="K127" s="4">
        <v>0</v>
      </c>
      <c r="L127" s="4">
        <v>0</v>
      </c>
      <c r="M127" s="4">
        <v>0.33</v>
      </c>
      <c r="N127" s="12">
        <v>0</v>
      </c>
      <c r="O127" s="8">
        <v>1</v>
      </c>
      <c r="P127" s="4">
        <v>0</v>
      </c>
      <c r="Q127" s="12">
        <v>0</v>
      </c>
      <c r="R127" s="8">
        <v>0</v>
      </c>
      <c r="S127" s="12">
        <v>0</v>
      </c>
      <c r="T127">
        <f t="shared" si="2"/>
        <v>3</v>
      </c>
      <c r="U127">
        <v>2</v>
      </c>
      <c r="V127">
        <f t="shared" si="6"/>
        <v>5</v>
      </c>
      <c r="W127" s="4"/>
      <c r="X127" s="4"/>
      <c r="Y127" s="4"/>
      <c r="Z127" s="4"/>
    </row>
    <row r="128" spans="1:26">
      <c r="A128" s="11">
        <v>40798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 s="12">
        <v>0</v>
      </c>
      <c r="I128" s="8">
        <v>0</v>
      </c>
      <c r="J128" s="4">
        <v>0</v>
      </c>
      <c r="K128" s="4">
        <v>0</v>
      </c>
      <c r="L128" s="4">
        <v>0</v>
      </c>
      <c r="M128" s="4">
        <v>0</v>
      </c>
      <c r="N128" s="12">
        <v>0</v>
      </c>
      <c r="O128" s="8">
        <v>1</v>
      </c>
      <c r="P128" s="4">
        <v>0</v>
      </c>
      <c r="Q128" s="12">
        <v>0</v>
      </c>
      <c r="R128" s="8">
        <v>0</v>
      </c>
      <c r="S128" s="12">
        <v>0</v>
      </c>
      <c r="T128">
        <f t="shared" si="2"/>
        <v>1.5</v>
      </c>
      <c r="U128">
        <v>1</v>
      </c>
      <c r="V128">
        <f t="shared" ref="V128:V135" si="7">T128+U128</f>
        <v>2.5</v>
      </c>
      <c r="W128" s="4"/>
      <c r="X128" s="4"/>
      <c r="Y128" s="4"/>
      <c r="Z128" s="4"/>
    </row>
    <row r="129" spans="1:26">
      <c r="A129" s="11">
        <v>40799</v>
      </c>
      <c r="B129">
        <v>0.5</v>
      </c>
      <c r="C129">
        <v>0</v>
      </c>
      <c r="D129">
        <v>0</v>
      </c>
      <c r="E129">
        <v>0</v>
      </c>
      <c r="F129">
        <v>0</v>
      </c>
      <c r="G129">
        <v>0</v>
      </c>
      <c r="H129" s="12">
        <v>0</v>
      </c>
      <c r="I129" s="8">
        <v>0</v>
      </c>
      <c r="J129" s="4">
        <v>0</v>
      </c>
      <c r="K129" s="4">
        <v>0</v>
      </c>
      <c r="L129" s="4">
        <v>0</v>
      </c>
      <c r="M129" s="4">
        <v>0</v>
      </c>
      <c r="N129" s="12">
        <v>0</v>
      </c>
      <c r="O129" s="8">
        <v>1</v>
      </c>
      <c r="P129" s="4">
        <v>0</v>
      </c>
      <c r="Q129" s="12">
        <v>0</v>
      </c>
      <c r="R129" s="8">
        <v>0</v>
      </c>
      <c r="S129" s="12">
        <v>0</v>
      </c>
      <c r="T129">
        <f t="shared" si="2"/>
        <v>1.5</v>
      </c>
      <c r="U129">
        <v>1</v>
      </c>
      <c r="V129">
        <f t="shared" si="7"/>
        <v>2.5</v>
      </c>
      <c r="W129" s="4"/>
      <c r="X129" s="4"/>
      <c r="Y129" s="4"/>
      <c r="Z129" s="4"/>
    </row>
    <row r="130" spans="1:26">
      <c r="A130" s="11">
        <v>40800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0.5</v>
      </c>
      <c r="P130">
        <v>0</v>
      </c>
      <c r="Q130">
        <v>0</v>
      </c>
      <c r="R130">
        <v>0</v>
      </c>
      <c r="S130">
        <v>0</v>
      </c>
      <c r="T130">
        <f t="shared" si="2"/>
        <v>0.5</v>
      </c>
      <c r="U130">
        <v>0</v>
      </c>
      <c r="V130">
        <f t="shared" si="7"/>
        <v>0.5</v>
      </c>
      <c r="W130" s="4"/>
      <c r="X130" s="4"/>
      <c r="Y130" s="4"/>
      <c r="Z130" s="4"/>
    </row>
    <row r="131" spans="1:26">
      <c r="A131" s="11">
        <v>40801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0.5</v>
      </c>
      <c r="P131">
        <v>0</v>
      </c>
      <c r="Q131">
        <v>0</v>
      </c>
      <c r="R131">
        <v>0</v>
      </c>
      <c r="S131">
        <v>0</v>
      </c>
      <c r="T131">
        <f t="shared" si="2"/>
        <v>0.5</v>
      </c>
      <c r="U131">
        <v>0</v>
      </c>
      <c r="V131">
        <f t="shared" si="7"/>
        <v>0.5</v>
      </c>
      <c r="W131" s="4"/>
      <c r="X131" s="4"/>
      <c r="Y131" s="4"/>
      <c r="Z131" s="4"/>
    </row>
    <row r="132" spans="1:26">
      <c r="A132" s="11">
        <v>40802</v>
      </c>
      <c r="B132"/>
      <c r="H132" s="12"/>
      <c r="I132" s="8"/>
      <c r="J132" s="4"/>
      <c r="K132" s="4"/>
      <c r="L132" s="4"/>
      <c r="M132" s="4"/>
      <c r="N132" s="12"/>
      <c r="O132" s="8"/>
      <c r="P132" s="4"/>
      <c r="Q132" s="12"/>
      <c r="R132" s="8"/>
      <c r="S132" s="12"/>
      <c r="T132">
        <f t="shared" si="2"/>
        <v>0</v>
      </c>
      <c r="U132">
        <v>0</v>
      </c>
      <c r="V132">
        <f t="shared" si="7"/>
        <v>0</v>
      </c>
      <c r="W132" s="4"/>
      <c r="X132" s="4"/>
      <c r="Y132" s="4"/>
      <c r="Z132" s="4"/>
    </row>
    <row r="133" spans="1:26">
      <c r="A133" s="11">
        <v>40803</v>
      </c>
      <c r="B133"/>
      <c r="H133" s="12"/>
      <c r="I133" s="8"/>
      <c r="J133" s="4"/>
      <c r="K133" s="4"/>
      <c r="L133" s="4"/>
      <c r="M133" s="4"/>
      <c r="N133" s="12"/>
      <c r="O133" s="8"/>
      <c r="P133" s="4"/>
      <c r="Q133" s="12"/>
      <c r="R133" s="8"/>
      <c r="S133" s="12"/>
      <c r="T133">
        <f t="shared" si="2"/>
        <v>0</v>
      </c>
      <c r="U133">
        <v>0</v>
      </c>
      <c r="V133">
        <f t="shared" si="7"/>
        <v>0</v>
      </c>
      <c r="W133" s="4"/>
      <c r="X133" s="4"/>
      <c r="Y133" s="4"/>
      <c r="Z133" s="4"/>
    </row>
    <row r="134" spans="1:26">
      <c r="A134" s="11">
        <v>40804</v>
      </c>
      <c r="B134"/>
      <c r="H134" s="12"/>
      <c r="I134" s="8"/>
      <c r="J134" s="4"/>
      <c r="K134" s="4"/>
      <c r="L134" s="4"/>
      <c r="M134" s="4"/>
      <c r="N134" s="12"/>
      <c r="O134" s="8"/>
      <c r="P134" s="4"/>
      <c r="Q134" s="12"/>
      <c r="R134" s="8"/>
      <c r="S134" s="12"/>
      <c r="T134">
        <f t="shared" si="2"/>
        <v>0</v>
      </c>
      <c r="U134">
        <v>0</v>
      </c>
      <c r="V134">
        <f t="shared" si="7"/>
        <v>0</v>
      </c>
      <c r="W134" s="4"/>
      <c r="X134" s="4"/>
      <c r="Y134" s="4"/>
      <c r="Z134" s="4"/>
    </row>
    <row r="135" spans="1:26">
      <c r="A135" s="11">
        <v>40805</v>
      </c>
      <c r="B135"/>
      <c r="H135" s="12"/>
      <c r="I135" s="8"/>
      <c r="J135" s="4"/>
      <c r="K135" s="4"/>
      <c r="L135" s="4"/>
      <c r="M135" s="4"/>
      <c r="N135" s="12"/>
      <c r="O135" s="8"/>
      <c r="P135" s="4"/>
      <c r="Q135" s="12"/>
      <c r="R135" s="8"/>
      <c r="S135" s="12"/>
      <c r="T135">
        <f t="shared" si="2"/>
        <v>0</v>
      </c>
      <c r="U135">
        <v>0</v>
      </c>
      <c r="V135">
        <f t="shared" si="7"/>
        <v>0</v>
      </c>
      <c r="W135" s="4"/>
      <c r="X135" s="4"/>
      <c r="Y135" s="4"/>
      <c r="Z135" s="4"/>
    </row>
    <row r="136" spans="1:26">
      <c r="A136" s="11">
        <v>40806</v>
      </c>
      <c r="B136"/>
      <c r="H136" s="12"/>
      <c r="I136" s="8"/>
      <c r="J136" s="4"/>
      <c r="K136" s="4"/>
      <c r="L136" s="4"/>
      <c r="M136" s="4"/>
      <c r="N136" s="12"/>
      <c r="O136" s="8"/>
      <c r="P136" s="4"/>
      <c r="Q136" s="12"/>
      <c r="R136" s="8"/>
      <c r="S136" s="12"/>
      <c r="T136">
        <f t="shared" si="2"/>
        <v>0</v>
      </c>
      <c r="U136">
        <v>0</v>
      </c>
      <c r="V136">
        <f>T136+U136</f>
        <v>0</v>
      </c>
      <c r="W136" s="4"/>
      <c r="X136" s="4"/>
      <c r="Y136" s="4"/>
      <c r="Z136" s="4"/>
    </row>
    <row r="137" spans="1:26">
      <c r="A137" s="11">
        <v>40807</v>
      </c>
      <c r="B137"/>
      <c r="H137" s="12"/>
      <c r="I137" s="8"/>
      <c r="J137" s="4"/>
      <c r="K137" s="4"/>
      <c r="L137" s="4"/>
      <c r="M137" s="4"/>
      <c r="N137" s="12"/>
      <c r="O137" s="8"/>
      <c r="P137" s="4"/>
      <c r="Q137" s="12"/>
      <c r="R137" s="8"/>
      <c r="S137" s="12"/>
      <c r="T137">
        <f t="shared" ref="T137" si="8">SUM(B137:S137)</f>
        <v>0</v>
      </c>
      <c r="U137">
        <v>0</v>
      </c>
      <c r="V137">
        <f>T137+U137</f>
        <v>0</v>
      </c>
      <c r="W137" s="4"/>
      <c r="X137" s="4"/>
      <c r="Y137" s="4"/>
      <c r="Z137" s="4"/>
    </row>
    <row r="138" spans="1:26">
      <c r="B138" s="71" t="s">
        <v>43</v>
      </c>
      <c r="C138" s="71"/>
      <c r="D138" s="71"/>
      <c r="E138" s="71"/>
      <c r="F138" s="71"/>
      <c r="G138" s="71"/>
      <c r="H138" s="71"/>
      <c r="I138" s="71" t="s">
        <v>44</v>
      </c>
      <c r="J138" s="71"/>
      <c r="K138" s="71"/>
      <c r="L138" s="71"/>
      <c r="M138" s="71"/>
      <c r="N138" s="71"/>
      <c r="O138" s="71" t="s">
        <v>45</v>
      </c>
      <c r="P138" s="71"/>
      <c r="Q138" s="71"/>
      <c r="R138" s="71" t="s">
        <v>46</v>
      </c>
      <c r="S138" s="71"/>
      <c r="T138" s="69" t="s">
        <v>47</v>
      </c>
      <c r="U138" t="s">
        <v>48</v>
      </c>
    </row>
    <row r="139" spans="1:26">
      <c r="B139" t="s">
        <v>50</v>
      </c>
      <c r="C139" t="s">
        <v>51</v>
      </c>
      <c r="D139" t="s">
        <v>52</v>
      </c>
      <c r="E139" t="s">
        <v>53</v>
      </c>
      <c r="F139" t="s">
        <v>54</v>
      </c>
      <c r="G139" t="s">
        <v>55</v>
      </c>
      <c r="H139" s="1" t="s">
        <v>56</v>
      </c>
      <c r="I139" t="s">
        <v>57</v>
      </c>
      <c r="J139" t="s">
        <v>58</v>
      </c>
      <c r="K139" t="s">
        <v>59</v>
      </c>
      <c r="L139" t="s">
        <v>60</v>
      </c>
      <c r="M139" t="s">
        <v>66</v>
      </c>
      <c r="N139" s="1" t="s">
        <v>56</v>
      </c>
      <c r="O139" t="s">
        <v>62</v>
      </c>
      <c r="P139" t="s">
        <v>63</v>
      </c>
      <c r="Q139" s="1" t="s">
        <v>56</v>
      </c>
      <c r="R139" t="s">
        <v>67</v>
      </c>
      <c r="S139" s="1" t="s">
        <v>65</v>
      </c>
      <c r="T139" s="70"/>
    </row>
    <row r="140" spans="1:26">
      <c r="A140" t="s">
        <v>68</v>
      </c>
      <c r="B140">
        <f t="shared" ref="B140:U140" si="9">SUM(B9:B110)</f>
        <v>11761.909999999998</v>
      </c>
      <c r="C140">
        <f t="shared" si="9"/>
        <v>245.98000000000002</v>
      </c>
      <c r="D140">
        <f t="shared" si="9"/>
        <v>0</v>
      </c>
      <c r="E140">
        <f t="shared" si="9"/>
        <v>39.95999999999998</v>
      </c>
      <c r="F140">
        <f t="shared" si="9"/>
        <v>31.009999999999998</v>
      </c>
      <c r="G140">
        <f t="shared" si="9"/>
        <v>4</v>
      </c>
      <c r="H140">
        <f t="shared" si="9"/>
        <v>2</v>
      </c>
      <c r="I140">
        <f t="shared" si="9"/>
        <v>184.97</v>
      </c>
      <c r="J140">
        <f t="shared" si="9"/>
        <v>0</v>
      </c>
      <c r="K140">
        <f t="shared" si="9"/>
        <v>0</v>
      </c>
      <c r="L140">
        <f t="shared" si="9"/>
        <v>154.03</v>
      </c>
      <c r="M140">
        <f t="shared" si="9"/>
        <v>17.990000000000002</v>
      </c>
      <c r="N140">
        <f t="shared" si="9"/>
        <v>0</v>
      </c>
      <c r="O140">
        <f t="shared" si="9"/>
        <v>121.99</v>
      </c>
      <c r="P140">
        <f t="shared" si="9"/>
        <v>0</v>
      </c>
      <c r="Q140">
        <f t="shared" si="9"/>
        <v>0</v>
      </c>
      <c r="R140">
        <f t="shared" si="9"/>
        <v>115.96</v>
      </c>
      <c r="S140">
        <f t="shared" si="9"/>
        <v>6.98</v>
      </c>
      <c r="T140">
        <f t="shared" si="9"/>
        <v>12686.779999999997</v>
      </c>
      <c r="U140">
        <f t="shared" si="9"/>
        <v>2526.9699999999993</v>
      </c>
    </row>
    <row r="141" spans="1:26">
      <c r="B141"/>
      <c r="H141" s="1"/>
      <c r="I141"/>
      <c r="N141" s="1"/>
      <c r="O141"/>
      <c r="Q141" s="1"/>
      <c r="R141"/>
      <c r="S141" s="1"/>
      <c r="T141"/>
    </row>
    <row r="142" spans="1:26">
      <c r="B142"/>
      <c r="H142" s="1"/>
      <c r="I142"/>
      <c r="N142" s="1"/>
      <c r="O142"/>
      <c r="Q142" s="1"/>
      <c r="R142"/>
      <c r="S142" s="1"/>
      <c r="T142"/>
    </row>
    <row r="143" spans="1:26">
      <c r="B143"/>
      <c r="H143" s="1"/>
      <c r="I143"/>
      <c r="N143" s="1"/>
      <c r="O143"/>
      <c r="Q143" s="1"/>
      <c r="R143"/>
      <c r="S143" s="1"/>
      <c r="T143"/>
    </row>
    <row r="144" spans="1:26">
      <c r="B144"/>
      <c r="H144" s="1"/>
      <c r="I144"/>
      <c r="N144" s="1"/>
      <c r="O144"/>
      <c r="Q144" s="1"/>
      <c r="R144"/>
      <c r="S144" s="1"/>
      <c r="T144"/>
    </row>
    <row r="145" spans="2:22">
      <c r="B145"/>
      <c r="H145" s="1"/>
      <c r="I145"/>
      <c r="N145" s="1"/>
      <c r="O145"/>
      <c r="Q145" s="1"/>
      <c r="R145"/>
      <c r="S145" s="1"/>
      <c r="T145"/>
    </row>
    <row r="146" spans="2:22">
      <c r="B146"/>
      <c r="H146" s="1"/>
      <c r="I146"/>
      <c r="N146" s="1"/>
      <c r="O146"/>
      <c r="Q146" s="1"/>
      <c r="R146"/>
      <c r="S146" s="1"/>
      <c r="T146"/>
    </row>
    <row r="147" spans="2:22">
      <c r="B147"/>
      <c r="H147" s="1"/>
      <c r="I147"/>
      <c r="N147" s="1"/>
      <c r="O147"/>
      <c r="Q147" s="1"/>
      <c r="R147"/>
      <c r="S147" s="1"/>
      <c r="T147"/>
    </row>
    <row r="148" spans="2:22">
      <c r="B148"/>
      <c r="H148" s="1"/>
      <c r="I148"/>
      <c r="N148" s="1"/>
      <c r="O148"/>
      <c r="Q148" s="1"/>
      <c r="R148"/>
      <c r="S148" s="1"/>
      <c r="T148"/>
      <c r="V148" s="70" t="s">
        <v>49</v>
      </c>
    </row>
    <row r="149" spans="2:22">
      <c r="B149"/>
      <c r="H149" s="1"/>
      <c r="I149"/>
      <c r="N149" s="1"/>
      <c r="O149"/>
      <c r="Q149" s="1"/>
      <c r="R149"/>
      <c r="S149" s="1"/>
      <c r="T149"/>
      <c r="V149" s="70"/>
    </row>
    <row r="150" spans="2:22">
      <c r="B150"/>
      <c r="H150" s="1"/>
      <c r="I150"/>
      <c r="N150" s="1"/>
      <c r="O150"/>
      <c r="Q150" s="1"/>
      <c r="R150"/>
      <c r="S150" s="1"/>
      <c r="T150"/>
      <c r="V150">
        <f>SUM(V9:V147)</f>
        <v>15615.679999999991</v>
      </c>
    </row>
  </sheetData>
  <mergeCells count="17">
    <mergeCell ref="B7:H7"/>
    <mergeCell ref="I7:N7"/>
    <mergeCell ref="O7:Q7"/>
    <mergeCell ref="R7:S7"/>
    <mergeCell ref="V148:V149"/>
    <mergeCell ref="T7:T8"/>
    <mergeCell ref="V7:V8"/>
    <mergeCell ref="B138:H138"/>
    <mergeCell ref="I138:N138"/>
    <mergeCell ref="O138:Q138"/>
    <mergeCell ref="R138:S138"/>
    <mergeCell ref="T138:T139"/>
    <mergeCell ref="A1:C1"/>
    <mergeCell ref="A2:C2"/>
    <mergeCell ref="A3:C3"/>
    <mergeCell ref="A4:D4"/>
    <mergeCell ref="A5:C5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13"/>
  </sheetPr>
  <dimension ref="A1:V154"/>
  <sheetViews>
    <sheetView zoomScale="80" zoomScaleNormal="80" workbookViewId="0">
      <pane ySplit="8" topLeftCell="A108" activePane="bottomLeft" state="frozen"/>
      <selection pane="bottomLeft" activeCell="B130" sqref="B130:T131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232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233</v>
      </c>
      <c r="B3" s="73"/>
      <c r="C3" s="73"/>
      <c r="E3" s="66" t="s">
        <v>234</v>
      </c>
      <c r="F3" s="66"/>
      <c r="H3" s="1"/>
      <c r="I3"/>
      <c r="N3" s="1"/>
      <c r="O3"/>
      <c r="Q3" s="1"/>
      <c r="R3"/>
      <c r="S3" s="1"/>
      <c r="T3"/>
    </row>
    <row r="4" spans="1:22">
      <c r="A4" s="73" t="s">
        <v>235</v>
      </c>
      <c r="B4" s="73"/>
      <c r="C4" s="73"/>
      <c r="D4" s="73"/>
      <c r="E4" t="s">
        <v>236</v>
      </c>
      <c r="H4" s="1"/>
      <c r="I4"/>
      <c r="N4" s="1"/>
      <c r="O4"/>
      <c r="Q4" s="1"/>
      <c r="R4"/>
      <c r="S4" s="1"/>
      <c r="T4"/>
    </row>
    <row r="5" spans="1:22">
      <c r="A5" s="73"/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40679</v>
      </c>
      <c r="B9"/>
      <c r="I9"/>
      <c r="O9"/>
      <c r="R9"/>
      <c r="S9" s="1"/>
      <c r="T9">
        <f t="shared" ref="T9:T72" si="0">SUM(B9:S9)</f>
        <v>0</v>
      </c>
      <c r="U9">
        <v>0</v>
      </c>
      <c r="V9">
        <f t="shared" ref="V9:V72" si="1">T9+U9</f>
        <v>0</v>
      </c>
    </row>
    <row r="10" spans="1:22">
      <c r="A10" s="11">
        <v>40680</v>
      </c>
      <c r="B10"/>
      <c r="H10" s="1"/>
      <c r="I10" s="4"/>
      <c r="J10" s="4"/>
      <c r="K10" s="4"/>
      <c r="L10" s="4"/>
      <c r="M10" s="4"/>
      <c r="N10" s="1"/>
      <c r="O10" s="4"/>
      <c r="P10" s="4"/>
      <c r="Q10" s="1"/>
      <c r="R10" s="4"/>
      <c r="S10" s="1"/>
      <c r="T10">
        <f t="shared" si="0"/>
        <v>0</v>
      </c>
      <c r="U10">
        <v>0</v>
      </c>
      <c r="V10">
        <f t="shared" si="1"/>
        <v>0</v>
      </c>
    </row>
    <row r="11" spans="1:22">
      <c r="A11" s="11">
        <v>40681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">
        <v>0</v>
      </c>
      <c r="O11" s="4">
        <v>0.6</v>
      </c>
      <c r="P11" s="4">
        <v>0</v>
      </c>
      <c r="Q11" s="1">
        <v>0</v>
      </c>
      <c r="R11" s="4">
        <v>0</v>
      </c>
      <c r="S11" s="1">
        <v>0</v>
      </c>
      <c r="T11">
        <f t="shared" si="0"/>
        <v>0.6</v>
      </c>
      <c r="U11">
        <v>0</v>
      </c>
      <c r="V11">
        <f t="shared" si="1"/>
        <v>0.6</v>
      </c>
    </row>
    <row r="12" spans="1:22">
      <c r="A12" s="11">
        <v>40682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>
        <v>0</v>
      </c>
      <c r="O12" s="4">
        <v>0.6</v>
      </c>
      <c r="P12" s="4">
        <v>0</v>
      </c>
      <c r="Q12" s="1">
        <v>0</v>
      </c>
      <c r="R12" s="4">
        <v>0</v>
      </c>
      <c r="S12" s="1">
        <v>0</v>
      </c>
      <c r="T12">
        <f t="shared" si="0"/>
        <v>0.6</v>
      </c>
      <c r="U12">
        <v>0</v>
      </c>
      <c r="V12">
        <f t="shared" si="1"/>
        <v>0.6</v>
      </c>
    </row>
    <row r="13" spans="1:22">
      <c r="A13" s="11">
        <v>40683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1">
        <v>0</v>
      </c>
      <c r="O13" s="4">
        <v>0.6</v>
      </c>
      <c r="P13" s="4">
        <v>0</v>
      </c>
      <c r="Q13" s="1">
        <v>0</v>
      </c>
      <c r="R13" s="4">
        <v>0</v>
      </c>
      <c r="S13" s="1">
        <v>0</v>
      </c>
      <c r="T13">
        <f t="shared" si="0"/>
        <v>0.6</v>
      </c>
      <c r="U13">
        <v>0</v>
      </c>
      <c r="V13">
        <f t="shared" si="1"/>
        <v>0.6</v>
      </c>
    </row>
    <row r="14" spans="1:22">
      <c r="A14" s="11">
        <v>40684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">
        <v>0</v>
      </c>
      <c r="O14" s="4">
        <v>0.6</v>
      </c>
      <c r="P14" s="4">
        <v>0</v>
      </c>
      <c r="Q14" s="1">
        <v>0</v>
      </c>
      <c r="R14" s="4">
        <v>0</v>
      </c>
      <c r="S14" s="1">
        <v>0</v>
      </c>
      <c r="T14">
        <f t="shared" si="0"/>
        <v>0.6</v>
      </c>
      <c r="U14">
        <v>0</v>
      </c>
      <c r="V14">
        <f t="shared" si="1"/>
        <v>0.6</v>
      </c>
    </row>
    <row r="15" spans="1:22">
      <c r="A15" s="11">
        <v>40685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1">
        <v>0</v>
      </c>
      <c r="O15" s="4">
        <v>0.6</v>
      </c>
      <c r="P15" s="4">
        <v>0</v>
      </c>
      <c r="Q15" s="1">
        <v>0</v>
      </c>
      <c r="R15" s="4">
        <v>0</v>
      </c>
      <c r="S15" s="1">
        <v>0</v>
      </c>
      <c r="T15">
        <f t="shared" si="0"/>
        <v>0.6</v>
      </c>
      <c r="U15">
        <v>0</v>
      </c>
      <c r="V15">
        <f t="shared" si="1"/>
        <v>0.6</v>
      </c>
    </row>
    <row r="16" spans="1:22">
      <c r="A16" s="11">
        <v>40686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f t="shared" si="0"/>
        <v>1</v>
      </c>
      <c r="U16">
        <v>0</v>
      </c>
      <c r="V16">
        <f t="shared" si="1"/>
        <v>1</v>
      </c>
    </row>
    <row r="17" spans="1:22">
      <c r="A17" s="11">
        <v>40687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f t="shared" si="0"/>
        <v>1</v>
      </c>
      <c r="U17">
        <v>0</v>
      </c>
      <c r="V17">
        <f t="shared" si="1"/>
        <v>1</v>
      </c>
    </row>
    <row r="18" spans="1:22">
      <c r="A18" s="11">
        <v>40688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0</v>
      </c>
      <c r="I18" s="4">
        <v>0</v>
      </c>
      <c r="J18" s="4">
        <v>0</v>
      </c>
      <c r="K18" s="4">
        <v>0</v>
      </c>
      <c r="L18" s="4">
        <v>0.5</v>
      </c>
      <c r="M18" s="4">
        <v>0</v>
      </c>
      <c r="N18" s="1">
        <v>0</v>
      </c>
      <c r="O18" s="4">
        <v>0.5</v>
      </c>
      <c r="P18" s="4">
        <v>0</v>
      </c>
      <c r="Q18" s="1">
        <v>0</v>
      </c>
      <c r="R18" s="4">
        <v>0</v>
      </c>
      <c r="S18" s="1">
        <v>0</v>
      </c>
      <c r="T18">
        <f t="shared" si="0"/>
        <v>1.5</v>
      </c>
      <c r="U18">
        <v>0</v>
      </c>
      <c r="V18">
        <f t="shared" si="1"/>
        <v>1.5</v>
      </c>
    </row>
    <row r="19" spans="1:22">
      <c r="A19" s="11">
        <v>40689</v>
      </c>
      <c r="B19">
        <v>0.5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0</v>
      </c>
      <c r="I19" s="4">
        <v>0</v>
      </c>
      <c r="J19" s="4">
        <v>0</v>
      </c>
      <c r="K19" s="4">
        <v>0</v>
      </c>
      <c r="L19" s="4">
        <v>0.5</v>
      </c>
      <c r="M19" s="4">
        <v>0</v>
      </c>
      <c r="N19" s="1">
        <v>0</v>
      </c>
      <c r="O19" s="4">
        <v>0.5</v>
      </c>
      <c r="P19" s="4">
        <v>0</v>
      </c>
      <c r="Q19" s="1">
        <v>0</v>
      </c>
      <c r="R19" s="4">
        <v>0</v>
      </c>
      <c r="S19" s="1">
        <v>0</v>
      </c>
      <c r="T19">
        <f t="shared" si="0"/>
        <v>1.5</v>
      </c>
      <c r="U19">
        <v>0</v>
      </c>
      <c r="V19">
        <f t="shared" si="1"/>
        <v>1.5</v>
      </c>
    </row>
    <row r="20" spans="1:22">
      <c r="A20" s="11">
        <v>40690</v>
      </c>
      <c r="B20">
        <v>0.5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">
        <v>0</v>
      </c>
      <c r="O20" s="4">
        <v>0.5</v>
      </c>
      <c r="P20" s="4">
        <v>0</v>
      </c>
      <c r="Q20" s="1">
        <v>0</v>
      </c>
      <c r="R20" s="4">
        <v>0</v>
      </c>
      <c r="S20" s="1">
        <v>0</v>
      </c>
      <c r="T20">
        <f>SUM(B20:S20)</f>
        <v>1</v>
      </c>
      <c r="U20">
        <v>0</v>
      </c>
      <c r="V20">
        <f t="shared" si="1"/>
        <v>1</v>
      </c>
    </row>
    <row r="21" spans="1:22">
      <c r="A21" s="11">
        <v>40691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">
        <v>0</v>
      </c>
      <c r="O21" s="4">
        <v>0.5</v>
      </c>
      <c r="P21" s="4">
        <v>0</v>
      </c>
      <c r="Q21" s="1">
        <v>0</v>
      </c>
      <c r="R21" s="4">
        <v>0</v>
      </c>
      <c r="S21" s="1">
        <v>0</v>
      </c>
      <c r="T21">
        <f t="shared" si="0"/>
        <v>1</v>
      </c>
      <c r="U21">
        <v>0</v>
      </c>
      <c r="V21">
        <f t="shared" si="1"/>
        <v>1</v>
      </c>
    </row>
    <row r="22" spans="1:22">
      <c r="A22" s="11">
        <v>40692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0.5</v>
      </c>
      <c r="P22" s="4">
        <v>0</v>
      </c>
      <c r="Q22" s="1">
        <v>0</v>
      </c>
      <c r="R22" s="4">
        <v>0</v>
      </c>
      <c r="S22" s="1">
        <v>0</v>
      </c>
      <c r="T22">
        <f t="shared" si="0"/>
        <v>1</v>
      </c>
      <c r="U22">
        <v>0</v>
      </c>
      <c r="V22">
        <f t="shared" si="1"/>
        <v>1</v>
      </c>
    </row>
    <row r="23" spans="1:22">
      <c r="A23" s="11">
        <v>40693</v>
      </c>
      <c r="B23">
        <v>0.5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0.5</v>
      </c>
      <c r="P23" s="4">
        <v>0</v>
      </c>
      <c r="Q23" s="1">
        <v>0</v>
      </c>
      <c r="R23" s="4">
        <v>0</v>
      </c>
      <c r="S23" s="1">
        <v>0</v>
      </c>
      <c r="T23">
        <f>SUM(B23:S23)</f>
        <v>1</v>
      </c>
      <c r="U23">
        <v>0</v>
      </c>
      <c r="V23">
        <f t="shared" si="1"/>
        <v>1</v>
      </c>
    </row>
    <row r="24" spans="1:22">
      <c r="A24" s="11">
        <v>40694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</v>
      </c>
      <c r="P24" s="4">
        <v>0</v>
      </c>
      <c r="Q24" s="1">
        <v>0</v>
      </c>
      <c r="R24" s="4">
        <v>0</v>
      </c>
      <c r="S24" s="1">
        <v>0</v>
      </c>
      <c r="T24">
        <f t="shared" si="0"/>
        <v>0</v>
      </c>
      <c r="U24">
        <v>0</v>
      </c>
      <c r="V24">
        <f t="shared" si="1"/>
        <v>0</v>
      </c>
    </row>
    <row r="25" spans="1:22">
      <c r="A25" s="11">
        <v>40695</v>
      </c>
      <c r="B25">
        <v>2.5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0.5</v>
      </c>
      <c r="P25" s="4">
        <v>0</v>
      </c>
      <c r="Q25" s="1">
        <v>0</v>
      </c>
      <c r="R25" s="4">
        <v>0</v>
      </c>
      <c r="S25" s="1">
        <v>0</v>
      </c>
      <c r="T25">
        <f t="shared" si="0"/>
        <v>3</v>
      </c>
      <c r="U25">
        <v>0.5</v>
      </c>
      <c r="V25">
        <f t="shared" si="1"/>
        <v>3.5</v>
      </c>
    </row>
    <row r="26" spans="1:22">
      <c r="A26" s="11">
        <v>40696</v>
      </c>
      <c r="B26">
        <v>2.5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0.5</v>
      </c>
      <c r="P26" s="4">
        <v>0</v>
      </c>
      <c r="Q26" s="1">
        <v>0</v>
      </c>
      <c r="R26" s="4">
        <v>0</v>
      </c>
      <c r="S26" s="1">
        <v>0</v>
      </c>
      <c r="T26">
        <f t="shared" si="0"/>
        <v>3</v>
      </c>
      <c r="U26">
        <v>0.5</v>
      </c>
      <c r="V26">
        <f t="shared" si="1"/>
        <v>3.5</v>
      </c>
    </row>
    <row r="27" spans="1:22">
      <c r="A27" s="11">
        <v>40697</v>
      </c>
      <c r="B27">
        <v>11</v>
      </c>
      <c r="C27">
        <v>0.67</v>
      </c>
      <c r="D27">
        <v>0</v>
      </c>
      <c r="E27">
        <v>0</v>
      </c>
      <c r="F27">
        <v>0.33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1.33</v>
      </c>
      <c r="M27" s="4">
        <v>0</v>
      </c>
      <c r="N27" s="1">
        <v>0</v>
      </c>
      <c r="O27" s="4">
        <v>2</v>
      </c>
      <c r="P27" s="4">
        <v>0</v>
      </c>
      <c r="Q27" s="1">
        <v>0</v>
      </c>
      <c r="R27" s="4">
        <v>0</v>
      </c>
      <c r="S27" s="1">
        <v>0</v>
      </c>
      <c r="T27">
        <f>SUM(B27:S27)</f>
        <v>15.33</v>
      </c>
      <c r="U27">
        <v>8</v>
      </c>
      <c r="V27">
        <f t="shared" si="1"/>
        <v>23.33</v>
      </c>
    </row>
    <row r="28" spans="1:22">
      <c r="A28" s="11">
        <v>40698</v>
      </c>
      <c r="B28">
        <v>11</v>
      </c>
      <c r="C28">
        <v>0.67</v>
      </c>
      <c r="D28">
        <v>0</v>
      </c>
      <c r="E28">
        <v>0</v>
      </c>
      <c r="F28">
        <v>0.33</v>
      </c>
      <c r="G28">
        <v>0</v>
      </c>
      <c r="H28" s="1">
        <v>0</v>
      </c>
      <c r="I28" s="4">
        <v>0</v>
      </c>
      <c r="J28" s="4">
        <v>0</v>
      </c>
      <c r="K28" s="4">
        <v>0</v>
      </c>
      <c r="L28" s="4">
        <v>1.33</v>
      </c>
      <c r="M28" s="4">
        <v>0</v>
      </c>
      <c r="N28" s="1">
        <v>0</v>
      </c>
      <c r="O28" s="4">
        <v>2</v>
      </c>
      <c r="P28" s="4">
        <v>0</v>
      </c>
      <c r="Q28" s="1">
        <v>0</v>
      </c>
      <c r="R28" s="4">
        <v>0</v>
      </c>
      <c r="S28" s="1">
        <v>0</v>
      </c>
      <c r="T28">
        <f t="shared" si="0"/>
        <v>15.33</v>
      </c>
      <c r="U28">
        <v>8</v>
      </c>
      <c r="V28">
        <f t="shared" si="1"/>
        <v>23.33</v>
      </c>
    </row>
    <row r="29" spans="1:22">
      <c r="A29" s="11">
        <v>40699</v>
      </c>
      <c r="B29">
        <v>11</v>
      </c>
      <c r="C29">
        <v>0.67</v>
      </c>
      <c r="D29">
        <v>0</v>
      </c>
      <c r="E29">
        <v>0</v>
      </c>
      <c r="F29">
        <v>0.33</v>
      </c>
      <c r="G29">
        <v>0</v>
      </c>
      <c r="H29" s="1">
        <v>0</v>
      </c>
      <c r="I29" s="4">
        <v>0</v>
      </c>
      <c r="J29" s="4">
        <v>0</v>
      </c>
      <c r="K29" s="4">
        <v>0</v>
      </c>
      <c r="L29" s="4">
        <v>1.33</v>
      </c>
      <c r="M29" s="4">
        <v>0</v>
      </c>
      <c r="N29" s="1">
        <v>0</v>
      </c>
      <c r="O29" s="4">
        <v>2</v>
      </c>
      <c r="P29" s="4">
        <v>0</v>
      </c>
      <c r="Q29" s="1">
        <v>0</v>
      </c>
      <c r="R29" s="4">
        <v>0</v>
      </c>
      <c r="S29" s="1">
        <v>0</v>
      </c>
      <c r="T29">
        <f t="shared" si="0"/>
        <v>15.33</v>
      </c>
      <c r="U29">
        <v>8</v>
      </c>
      <c r="V29">
        <f t="shared" si="1"/>
        <v>23.33</v>
      </c>
    </row>
    <row r="30" spans="1:22">
      <c r="A30" s="11">
        <v>40700</v>
      </c>
      <c r="B30">
        <v>13.5</v>
      </c>
      <c r="C30">
        <v>0</v>
      </c>
      <c r="D30">
        <v>0</v>
      </c>
      <c r="E30">
        <v>0</v>
      </c>
      <c r="F30">
        <v>0.5</v>
      </c>
      <c r="G30">
        <v>0</v>
      </c>
      <c r="H30" s="12">
        <v>0</v>
      </c>
      <c r="I30" s="4">
        <v>0</v>
      </c>
      <c r="J30" s="4">
        <v>0</v>
      </c>
      <c r="K30" s="4">
        <v>0</v>
      </c>
      <c r="L30" s="4">
        <v>2</v>
      </c>
      <c r="M30" s="4">
        <v>0</v>
      </c>
      <c r="N30" s="12">
        <v>0</v>
      </c>
      <c r="O30" s="4">
        <v>2.5</v>
      </c>
      <c r="P30" s="4">
        <v>0</v>
      </c>
      <c r="Q30" s="12">
        <v>0</v>
      </c>
      <c r="R30" s="4">
        <v>0</v>
      </c>
      <c r="S30" s="12">
        <v>0</v>
      </c>
      <c r="T30">
        <f t="shared" si="0"/>
        <v>18.5</v>
      </c>
      <c r="U30">
        <v>1.5</v>
      </c>
      <c r="V30">
        <f t="shared" si="1"/>
        <v>20</v>
      </c>
    </row>
    <row r="31" spans="1:22">
      <c r="A31" s="11">
        <v>40701</v>
      </c>
      <c r="B31">
        <v>13.5</v>
      </c>
      <c r="C31">
        <v>0</v>
      </c>
      <c r="D31">
        <v>0</v>
      </c>
      <c r="E31">
        <v>0</v>
      </c>
      <c r="F31">
        <v>0.5</v>
      </c>
      <c r="G31">
        <v>0</v>
      </c>
      <c r="H31" s="12">
        <v>0</v>
      </c>
      <c r="I31" s="4">
        <v>0</v>
      </c>
      <c r="J31" s="4">
        <v>0</v>
      </c>
      <c r="K31" s="4">
        <v>0</v>
      </c>
      <c r="L31" s="4">
        <v>2</v>
      </c>
      <c r="M31" s="4">
        <v>0</v>
      </c>
      <c r="N31" s="12">
        <v>0</v>
      </c>
      <c r="O31" s="4">
        <v>2.5</v>
      </c>
      <c r="P31" s="4">
        <v>0</v>
      </c>
      <c r="Q31" s="12">
        <v>0</v>
      </c>
      <c r="R31" s="4">
        <v>0</v>
      </c>
      <c r="S31" s="12">
        <v>0</v>
      </c>
      <c r="T31">
        <f t="shared" si="0"/>
        <v>18.5</v>
      </c>
      <c r="U31">
        <v>1.5</v>
      </c>
      <c r="V31">
        <f t="shared" si="1"/>
        <v>20</v>
      </c>
    </row>
    <row r="32" spans="1:22">
      <c r="A32" s="11">
        <v>40702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 s="12">
        <v>0</v>
      </c>
      <c r="I32" s="4">
        <v>0</v>
      </c>
      <c r="J32" s="4">
        <v>0</v>
      </c>
      <c r="K32" s="4">
        <v>0</v>
      </c>
      <c r="L32" s="4">
        <v>0.5</v>
      </c>
      <c r="M32" s="4">
        <v>0</v>
      </c>
      <c r="N32" s="12">
        <v>0</v>
      </c>
      <c r="O32" s="4">
        <v>0.5</v>
      </c>
      <c r="P32" s="4">
        <v>0</v>
      </c>
      <c r="Q32" s="12">
        <v>0</v>
      </c>
      <c r="R32" s="4">
        <v>0</v>
      </c>
      <c r="S32" s="12">
        <v>0</v>
      </c>
      <c r="T32">
        <f>SUM(B32:S32)</f>
        <v>5</v>
      </c>
      <c r="U32">
        <v>6.5</v>
      </c>
      <c r="V32">
        <f t="shared" si="1"/>
        <v>11.5</v>
      </c>
    </row>
    <row r="33" spans="1:22">
      <c r="A33" s="11">
        <v>40703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 s="12">
        <v>0</v>
      </c>
      <c r="I33" s="4">
        <v>0</v>
      </c>
      <c r="J33" s="4">
        <v>0</v>
      </c>
      <c r="K33" s="4">
        <v>0</v>
      </c>
      <c r="L33" s="4">
        <v>0.5</v>
      </c>
      <c r="M33" s="4">
        <v>0</v>
      </c>
      <c r="N33" s="12">
        <v>0</v>
      </c>
      <c r="O33" s="4">
        <v>0.5</v>
      </c>
      <c r="P33" s="4">
        <v>0</v>
      </c>
      <c r="Q33" s="12">
        <v>0</v>
      </c>
      <c r="R33" s="4">
        <v>0</v>
      </c>
      <c r="S33" s="12">
        <v>0</v>
      </c>
      <c r="T33">
        <f>SUM(B33:S33)</f>
        <v>5</v>
      </c>
      <c r="U33">
        <v>6.5</v>
      </c>
      <c r="V33">
        <f t="shared" si="1"/>
        <v>11.5</v>
      </c>
    </row>
    <row r="34" spans="1:22">
      <c r="A34" s="11">
        <v>40704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 s="12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2">
        <v>0</v>
      </c>
      <c r="O34" s="4">
        <v>0.67</v>
      </c>
      <c r="P34" s="4">
        <v>0</v>
      </c>
      <c r="Q34" s="12">
        <v>0</v>
      </c>
      <c r="R34" s="4">
        <v>0</v>
      </c>
      <c r="S34" s="12">
        <v>0.33</v>
      </c>
      <c r="T34">
        <f>SUM(B34:S34)</f>
        <v>7</v>
      </c>
      <c r="U34">
        <v>10</v>
      </c>
      <c r="V34">
        <f t="shared" si="1"/>
        <v>17</v>
      </c>
    </row>
    <row r="35" spans="1:22">
      <c r="A35" s="11">
        <v>40705</v>
      </c>
      <c r="B35">
        <v>6</v>
      </c>
      <c r="C35">
        <v>0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0.67</v>
      </c>
      <c r="P35" s="4">
        <v>0</v>
      </c>
      <c r="Q35" s="12">
        <v>0</v>
      </c>
      <c r="R35" s="4">
        <v>0</v>
      </c>
      <c r="S35" s="12">
        <v>0.33</v>
      </c>
      <c r="T35">
        <f t="shared" si="0"/>
        <v>7</v>
      </c>
      <c r="U35">
        <v>10</v>
      </c>
      <c r="V35">
        <f t="shared" si="1"/>
        <v>17</v>
      </c>
    </row>
    <row r="36" spans="1:22">
      <c r="A36" s="11">
        <v>40706</v>
      </c>
      <c r="B36">
        <v>6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2">
        <v>0</v>
      </c>
      <c r="O36" s="4">
        <v>0.67</v>
      </c>
      <c r="P36" s="4">
        <v>0</v>
      </c>
      <c r="Q36" s="12">
        <v>0</v>
      </c>
      <c r="R36" s="4">
        <v>0</v>
      </c>
      <c r="S36" s="12">
        <v>0.33</v>
      </c>
      <c r="T36">
        <f t="shared" si="0"/>
        <v>7</v>
      </c>
      <c r="U36">
        <v>10</v>
      </c>
      <c r="V36">
        <f t="shared" si="1"/>
        <v>17</v>
      </c>
    </row>
    <row r="37" spans="1:22">
      <c r="A37" s="11">
        <v>40707</v>
      </c>
      <c r="B37">
        <v>18.5</v>
      </c>
      <c r="C37">
        <v>0.5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2</v>
      </c>
      <c r="M37" s="4">
        <v>0</v>
      </c>
      <c r="N37" s="12">
        <v>0</v>
      </c>
      <c r="O37" s="4">
        <v>0</v>
      </c>
      <c r="P37" s="4">
        <v>0</v>
      </c>
      <c r="Q37" s="12">
        <v>0</v>
      </c>
      <c r="R37" s="4">
        <v>0</v>
      </c>
      <c r="S37" s="12">
        <v>0</v>
      </c>
      <c r="T37">
        <f t="shared" si="0"/>
        <v>21</v>
      </c>
      <c r="U37">
        <v>4</v>
      </c>
      <c r="V37">
        <f t="shared" si="1"/>
        <v>25</v>
      </c>
    </row>
    <row r="38" spans="1:22">
      <c r="A38" s="11">
        <v>40708</v>
      </c>
      <c r="B38">
        <v>18.5</v>
      </c>
      <c r="C38">
        <v>0.5</v>
      </c>
      <c r="D38">
        <v>0</v>
      </c>
      <c r="E38">
        <v>0</v>
      </c>
      <c r="F38">
        <v>0</v>
      </c>
      <c r="G38">
        <v>0</v>
      </c>
      <c r="H38" s="12">
        <v>0</v>
      </c>
      <c r="I38" s="4">
        <v>0</v>
      </c>
      <c r="J38" s="4">
        <v>0</v>
      </c>
      <c r="K38" s="4">
        <v>0</v>
      </c>
      <c r="L38" s="4">
        <v>2</v>
      </c>
      <c r="M38" s="4">
        <v>0</v>
      </c>
      <c r="N38" s="12">
        <v>0</v>
      </c>
      <c r="O38" s="4">
        <v>0</v>
      </c>
      <c r="P38" s="4">
        <v>0</v>
      </c>
      <c r="Q38" s="12">
        <v>0</v>
      </c>
      <c r="R38" s="4">
        <v>0</v>
      </c>
      <c r="S38" s="12">
        <v>0</v>
      </c>
      <c r="T38">
        <f t="shared" si="0"/>
        <v>21</v>
      </c>
      <c r="U38">
        <v>4</v>
      </c>
      <c r="V38">
        <f t="shared" si="1"/>
        <v>25</v>
      </c>
    </row>
    <row r="39" spans="1:22">
      <c r="A39" s="11">
        <v>40709</v>
      </c>
      <c r="B39">
        <v>3</v>
      </c>
      <c r="C39">
        <v>0</v>
      </c>
      <c r="D39">
        <v>0</v>
      </c>
      <c r="E39">
        <v>0</v>
      </c>
      <c r="F39">
        <v>0</v>
      </c>
      <c r="G39">
        <v>0</v>
      </c>
      <c r="H39" s="12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12">
        <v>0</v>
      </c>
      <c r="O39" s="4">
        <v>0</v>
      </c>
      <c r="P39" s="4">
        <v>0</v>
      </c>
      <c r="Q39" s="12">
        <v>0</v>
      </c>
      <c r="R39" s="4">
        <v>0</v>
      </c>
      <c r="S39" s="12">
        <v>0</v>
      </c>
      <c r="T39">
        <f t="shared" si="0"/>
        <v>4</v>
      </c>
      <c r="U39">
        <v>0.5</v>
      </c>
      <c r="V39">
        <f t="shared" si="1"/>
        <v>4.5</v>
      </c>
    </row>
    <row r="40" spans="1:22">
      <c r="A40" s="11">
        <v>40710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 s="12">
        <v>0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12">
        <v>0</v>
      </c>
      <c r="O40" s="4">
        <v>0</v>
      </c>
      <c r="P40" s="4">
        <v>0</v>
      </c>
      <c r="Q40" s="12">
        <v>0</v>
      </c>
      <c r="R40" s="4">
        <v>0</v>
      </c>
      <c r="S40" s="12">
        <v>0</v>
      </c>
      <c r="T40">
        <f t="shared" si="0"/>
        <v>4</v>
      </c>
      <c r="U40">
        <v>0.5</v>
      </c>
      <c r="V40">
        <f t="shared" si="1"/>
        <v>4.5</v>
      </c>
    </row>
    <row r="41" spans="1:22">
      <c r="A41" s="11">
        <v>40711</v>
      </c>
      <c r="B41">
        <v>26.33</v>
      </c>
      <c r="C41">
        <v>0</v>
      </c>
      <c r="D41">
        <v>0</v>
      </c>
      <c r="E41">
        <v>0</v>
      </c>
      <c r="F41">
        <v>0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12">
        <v>0</v>
      </c>
      <c r="O41" s="4">
        <v>0.67</v>
      </c>
      <c r="P41" s="4">
        <v>0</v>
      </c>
      <c r="Q41" s="12">
        <v>0</v>
      </c>
      <c r="R41" s="4">
        <v>0</v>
      </c>
      <c r="S41" s="12">
        <v>0.67</v>
      </c>
      <c r="T41">
        <f t="shared" si="0"/>
        <v>28.67</v>
      </c>
      <c r="U41">
        <v>9.33</v>
      </c>
      <c r="V41">
        <f t="shared" si="1"/>
        <v>38</v>
      </c>
    </row>
    <row r="42" spans="1:22">
      <c r="A42" s="11">
        <v>40712</v>
      </c>
      <c r="B42">
        <v>26.33</v>
      </c>
      <c r="C42">
        <v>0</v>
      </c>
      <c r="D42">
        <v>0</v>
      </c>
      <c r="E42">
        <v>0</v>
      </c>
      <c r="F42">
        <v>0</v>
      </c>
      <c r="G42">
        <v>0</v>
      </c>
      <c r="H42" s="12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12">
        <v>0</v>
      </c>
      <c r="O42" s="4">
        <v>0.67</v>
      </c>
      <c r="P42" s="4">
        <v>0</v>
      </c>
      <c r="Q42" s="12">
        <v>0</v>
      </c>
      <c r="R42" s="4">
        <v>0</v>
      </c>
      <c r="S42" s="12">
        <v>0.67</v>
      </c>
      <c r="T42">
        <f t="shared" si="0"/>
        <v>28.67</v>
      </c>
      <c r="U42">
        <v>9.33</v>
      </c>
      <c r="V42">
        <f t="shared" si="1"/>
        <v>38</v>
      </c>
    </row>
    <row r="43" spans="1:22">
      <c r="A43" s="11">
        <v>40713</v>
      </c>
      <c r="B43">
        <v>26.33</v>
      </c>
      <c r="C43">
        <v>0</v>
      </c>
      <c r="D43">
        <v>0</v>
      </c>
      <c r="E43">
        <v>0</v>
      </c>
      <c r="F43">
        <v>0</v>
      </c>
      <c r="G43">
        <v>0</v>
      </c>
      <c r="H43" s="12">
        <v>0</v>
      </c>
      <c r="I43" s="4">
        <v>0</v>
      </c>
      <c r="J43" s="4">
        <v>0</v>
      </c>
      <c r="K43" s="4">
        <v>0</v>
      </c>
      <c r="L43" s="4">
        <v>1</v>
      </c>
      <c r="M43" s="4">
        <v>0</v>
      </c>
      <c r="N43" s="12">
        <v>0</v>
      </c>
      <c r="O43" s="4">
        <v>0.67</v>
      </c>
      <c r="P43" s="4">
        <v>0</v>
      </c>
      <c r="Q43" s="12">
        <v>0</v>
      </c>
      <c r="R43" s="4">
        <v>0</v>
      </c>
      <c r="S43" s="12">
        <v>0.67</v>
      </c>
      <c r="T43">
        <f t="shared" si="0"/>
        <v>28.67</v>
      </c>
      <c r="U43">
        <v>9.33</v>
      </c>
      <c r="V43">
        <f t="shared" si="1"/>
        <v>38</v>
      </c>
    </row>
    <row r="44" spans="1:22">
      <c r="A44" s="11">
        <v>40714</v>
      </c>
      <c r="B44">
        <v>7.5</v>
      </c>
      <c r="C44">
        <v>0</v>
      </c>
      <c r="D44">
        <v>0</v>
      </c>
      <c r="E44">
        <v>0</v>
      </c>
      <c r="F44">
        <v>0</v>
      </c>
      <c r="G44">
        <v>0</v>
      </c>
      <c r="H44" s="12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12">
        <v>0</v>
      </c>
      <c r="O44" s="4">
        <v>0</v>
      </c>
      <c r="P44" s="4">
        <v>0</v>
      </c>
      <c r="Q44" s="12">
        <v>0</v>
      </c>
      <c r="R44" s="4">
        <v>0</v>
      </c>
      <c r="S44" s="12">
        <v>0</v>
      </c>
      <c r="T44">
        <f>SUM(B44:S44)</f>
        <v>7.5</v>
      </c>
      <c r="U44">
        <v>1</v>
      </c>
      <c r="V44">
        <f t="shared" si="1"/>
        <v>8.5</v>
      </c>
    </row>
    <row r="45" spans="1:22">
      <c r="A45" s="11">
        <v>40715</v>
      </c>
      <c r="B45">
        <v>7.5</v>
      </c>
      <c r="C45">
        <v>0</v>
      </c>
      <c r="D45">
        <v>0</v>
      </c>
      <c r="E45">
        <v>0</v>
      </c>
      <c r="F45">
        <v>0</v>
      </c>
      <c r="G45">
        <v>0</v>
      </c>
      <c r="H45" s="12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12">
        <v>0</v>
      </c>
      <c r="O45" s="4">
        <v>0</v>
      </c>
      <c r="P45" s="4">
        <v>0</v>
      </c>
      <c r="Q45" s="12">
        <v>0</v>
      </c>
      <c r="R45" s="4">
        <v>0</v>
      </c>
      <c r="S45" s="12">
        <v>0</v>
      </c>
      <c r="T45">
        <f t="shared" si="0"/>
        <v>7.5</v>
      </c>
      <c r="U45">
        <v>1</v>
      </c>
      <c r="V45">
        <f t="shared" si="1"/>
        <v>8.5</v>
      </c>
    </row>
    <row r="46" spans="1:22">
      <c r="A46" s="11">
        <v>40716</v>
      </c>
      <c r="B46">
        <v>6.5</v>
      </c>
      <c r="C46">
        <v>0</v>
      </c>
      <c r="D46">
        <v>0</v>
      </c>
      <c r="E46">
        <v>0</v>
      </c>
      <c r="F46">
        <v>0</v>
      </c>
      <c r="G46">
        <v>0</v>
      </c>
      <c r="H46" s="12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12">
        <v>0</v>
      </c>
      <c r="O46" s="4">
        <v>0</v>
      </c>
      <c r="P46" s="4">
        <v>0</v>
      </c>
      <c r="Q46" s="12">
        <v>0</v>
      </c>
      <c r="R46" s="4">
        <v>0</v>
      </c>
      <c r="S46" s="12">
        <v>0</v>
      </c>
      <c r="T46">
        <f t="shared" si="0"/>
        <v>7.5</v>
      </c>
      <c r="U46">
        <v>8.5</v>
      </c>
      <c r="V46">
        <f t="shared" si="1"/>
        <v>16</v>
      </c>
    </row>
    <row r="47" spans="1:22">
      <c r="A47" s="11">
        <v>40717</v>
      </c>
      <c r="B47">
        <v>6.5</v>
      </c>
      <c r="C47">
        <v>0</v>
      </c>
      <c r="D47">
        <v>0</v>
      </c>
      <c r="E47">
        <v>0</v>
      </c>
      <c r="F47">
        <v>0</v>
      </c>
      <c r="G47">
        <v>0</v>
      </c>
      <c r="H47" s="12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12">
        <v>0</v>
      </c>
      <c r="O47" s="4">
        <v>0</v>
      </c>
      <c r="P47" s="4">
        <v>0</v>
      </c>
      <c r="Q47" s="12">
        <v>0</v>
      </c>
      <c r="R47" s="4">
        <v>0</v>
      </c>
      <c r="S47" s="12">
        <v>0</v>
      </c>
      <c r="T47">
        <f t="shared" si="0"/>
        <v>7.5</v>
      </c>
      <c r="U47">
        <v>8.5</v>
      </c>
      <c r="V47">
        <f t="shared" si="1"/>
        <v>16</v>
      </c>
    </row>
    <row r="48" spans="1:22">
      <c r="A48" s="11">
        <v>40718</v>
      </c>
      <c r="B48">
        <v>26.33</v>
      </c>
      <c r="C48">
        <v>0.33</v>
      </c>
      <c r="D48">
        <v>0</v>
      </c>
      <c r="E48">
        <v>0</v>
      </c>
      <c r="F48">
        <v>0</v>
      </c>
      <c r="G48">
        <v>0</v>
      </c>
      <c r="H48" s="12">
        <v>0</v>
      </c>
      <c r="I48" s="4">
        <v>0</v>
      </c>
      <c r="J48" s="4">
        <v>0</v>
      </c>
      <c r="K48" s="4">
        <v>0</v>
      </c>
      <c r="L48" s="4">
        <v>4.67</v>
      </c>
      <c r="M48" s="4">
        <v>0</v>
      </c>
      <c r="N48" s="12">
        <v>0</v>
      </c>
      <c r="O48" s="4">
        <v>1</v>
      </c>
      <c r="P48" s="4">
        <v>0</v>
      </c>
      <c r="Q48" s="12">
        <v>0</v>
      </c>
      <c r="R48" s="4">
        <v>0</v>
      </c>
      <c r="S48" s="12">
        <v>0.33</v>
      </c>
      <c r="T48">
        <f t="shared" si="0"/>
        <v>32.659999999999997</v>
      </c>
      <c r="U48">
        <v>18.329999999999998</v>
      </c>
      <c r="V48">
        <f t="shared" si="1"/>
        <v>50.989999999999995</v>
      </c>
    </row>
    <row r="49" spans="1:22">
      <c r="A49" s="11">
        <v>40719</v>
      </c>
      <c r="B49">
        <v>26.33</v>
      </c>
      <c r="C49">
        <v>0.33</v>
      </c>
      <c r="D49">
        <v>0</v>
      </c>
      <c r="E49">
        <v>0</v>
      </c>
      <c r="F49">
        <v>0</v>
      </c>
      <c r="G49">
        <v>0</v>
      </c>
      <c r="H49" s="12">
        <v>0</v>
      </c>
      <c r="I49" s="4">
        <v>0</v>
      </c>
      <c r="J49" s="4">
        <v>0</v>
      </c>
      <c r="K49" s="4">
        <v>0</v>
      </c>
      <c r="L49" s="4">
        <v>4.67</v>
      </c>
      <c r="M49" s="4">
        <v>0</v>
      </c>
      <c r="N49" s="12">
        <v>0</v>
      </c>
      <c r="O49" s="4">
        <v>1</v>
      </c>
      <c r="P49" s="4">
        <v>0</v>
      </c>
      <c r="Q49" s="12">
        <v>0</v>
      </c>
      <c r="R49" s="4">
        <v>0</v>
      </c>
      <c r="S49" s="12">
        <v>0.33</v>
      </c>
      <c r="T49">
        <f t="shared" si="0"/>
        <v>32.659999999999997</v>
      </c>
      <c r="U49">
        <v>18.329999999999998</v>
      </c>
      <c r="V49">
        <f t="shared" si="1"/>
        <v>50.989999999999995</v>
      </c>
    </row>
    <row r="50" spans="1:22">
      <c r="A50" s="11">
        <v>40720</v>
      </c>
      <c r="B50">
        <v>26.33</v>
      </c>
      <c r="C50">
        <v>0.33</v>
      </c>
      <c r="D50">
        <v>0</v>
      </c>
      <c r="E50">
        <v>0</v>
      </c>
      <c r="F50">
        <v>0</v>
      </c>
      <c r="G50">
        <v>0</v>
      </c>
      <c r="H50" s="12">
        <v>0</v>
      </c>
      <c r="I50" s="4">
        <v>0</v>
      </c>
      <c r="J50" s="4">
        <v>0</v>
      </c>
      <c r="K50" s="4">
        <v>0</v>
      </c>
      <c r="L50" s="4">
        <v>4.67</v>
      </c>
      <c r="M50" s="4">
        <v>0</v>
      </c>
      <c r="N50" s="12">
        <v>0</v>
      </c>
      <c r="O50" s="4">
        <v>1</v>
      </c>
      <c r="P50" s="4">
        <v>0</v>
      </c>
      <c r="Q50" s="12">
        <v>0</v>
      </c>
      <c r="R50" s="4">
        <v>0</v>
      </c>
      <c r="S50" s="12">
        <v>0.33</v>
      </c>
      <c r="T50">
        <f t="shared" si="0"/>
        <v>32.659999999999997</v>
      </c>
      <c r="U50">
        <v>18.329999999999998</v>
      </c>
      <c r="V50">
        <f t="shared" si="1"/>
        <v>50.989999999999995</v>
      </c>
    </row>
    <row r="51" spans="1:22">
      <c r="A51" s="11">
        <v>40721</v>
      </c>
      <c r="B51">
        <v>16.5</v>
      </c>
      <c r="C51">
        <v>0</v>
      </c>
      <c r="D51">
        <v>0</v>
      </c>
      <c r="E51">
        <v>0</v>
      </c>
      <c r="F51">
        <v>0</v>
      </c>
      <c r="G51">
        <v>0</v>
      </c>
      <c r="H51" s="12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12">
        <v>0</v>
      </c>
      <c r="O51" s="4">
        <v>1</v>
      </c>
      <c r="P51" s="4">
        <v>0</v>
      </c>
      <c r="Q51" s="12">
        <v>0</v>
      </c>
      <c r="R51" s="4">
        <v>0</v>
      </c>
      <c r="S51" s="12">
        <v>0</v>
      </c>
      <c r="T51">
        <f t="shared" si="0"/>
        <v>17.5</v>
      </c>
      <c r="U51">
        <v>23.5</v>
      </c>
      <c r="V51">
        <f t="shared" si="1"/>
        <v>41</v>
      </c>
    </row>
    <row r="52" spans="1:22">
      <c r="A52" s="11">
        <v>40722</v>
      </c>
      <c r="B52">
        <v>16.5</v>
      </c>
      <c r="C52">
        <v>0</v>
      </c>
      <c r="D52">
        <v>0</v>
      </c>
      <c r="E52">
        <v>0</v>
      </c>
      <c r="F52">
        <v>0</v>
      </c>
      <c r="G52">
        <v>0</v>
      </c>
      <c r="H52" s="12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12">
        <v>0</v>
      </c>
      <c r="O52" s="4">
        <v>1</v>
      </c>
      <c r="P52" s="4">
        <v>0</v>
      </c>
      <c r="Q52" s="12">
        <v>0</v>
      </c>
      <c r="R52" s="4">
        <v>0</v>
      </c>
      <c r="S52" s="12">
        <v>0</v>
      </c>
      <c r="T52">
        <f t="shared" si="0"/>
        <v>17.5</v>
      </c>
      <c r="U52">
        <v>23.5</v>
      </c>
      <c r="V52">
        <f t="shared" si="1"/>
        <v>41</v>
      </c>
    </row>
    <row r="53" spans="1:22">
      <c r="A53" s="11">
        <v>40723</v>
      </c>
      <c r="B53">
        <v>175.5</v>
      </c>
      <c r="C53">
        <v>2.5</v>
      </c>
      <c r="D53">
        <v>0</v>
      </c>
      <c r="E53">
        <v>0</v>
      </c>
      <c r="F53">
        <v>0</v>
      </c>
      <c r="G53">
        <v>0</v>
      </c>
      <c r="H53" s="12">
        <v>0.5</v>
      </c>
      <c r="I53" s="4">
        <v>3</v>
      </c>
      <c r="J53" s="4">
        <v>0</v>
      </c>
      <c r="K53" s="4">
        <v>0</v>
      </c>
      <c r="L53" s="4">
        <v>75</v>
      </c>
      <c r="M53" s="4">
        <v>0</v>
      </c>
      <c r="N53" s="12">
        <v>0</v>
      </c>
      <c r="O53" s="4">
        <v>3</v>
      </c>
      <c r="P53" s="4">
        <v>0</v>
      </c>
      <c r="Q53" s="12">
        <v>0</v>
      </c>
      <c r="R53" s="4">
        <v>16</v>
      </c>
      <c r="S53" s="12">
        <v>0</v>
      </c>
      <c r="T53">
        <f t="shared" si="0"/>
        <v>275.5</v>
      </c>
      <c r="U53">
        <v>19</v>
      </c>
      <c r="V53">
        <f t="shared" si="1"/>
        <v>294.5</v>
      </c>
    </row>
    <row r="54" spans="1:22">
      <c r="A54" s="11">
        <v>40724</v>
      </c>
      <c r="B54">
        <v>175.5</v>
      </c>
      <c r="C54">
        <v>2.5</v>
      </c>
      <c r="D54">
        <v>0</v>
      </c>
      <c r="E54">
        <v>0</v>
      </c>
      <c r="F54">
        <v>0</v>
      </c>
      <c r="G54">
        <v>0</v>
      </c>
      <c r="H54" s="12">
        <v>0.5</v>
      </c>
      <c r="I54" s="4">
        <v>3</v>
      </c>
      <c r="J54" s="4">
        <v>0</v>
      </c>
      <c r="K54" s="4">
        <v>0</v>
      </c>
      <c r="L54" s="4">
        <v>75</v>
      </c>
      <c r="M54" s="4">
        <v>0</v>
      </c>
      <c r="N54" s="12">
        <v>0</v>
      </c>
      <c r="O54" s="4">
        <v>3</v>
      </c>
      <c r="P54" s="4">
        <v>0</v>
      </c>
      <c r="Q54" s="12">
        <v>0</v>
      </c>
      <c r="R54" s="4">
        <v>16</v>
      </c>
      <c r="S54" s="12">
        <v>0</v>
      </c>
      <c r="T54">
        <f t="shared" si="0"/>
        <v>275.5</v>
      </c>
      <c r="U54">
        <v>19</v>
      </c>
      <c r="V54">
        <f t="shared" si="1"/>
        <v>294.5</v>
      </c>
    </row>
    <row r="55" spans="1:22">
      <c r="A55" s="11">
        <v>40725</v>
      </c>
      <c r="B55">
        <v>574</v>
      </c>
      <c r="C55">
        <v>2</v>
      </c>
      <c r="D55">
        <v>0</v>
      </c>
      <c r="E55">
        <v>0</v>
      </c>
      <c r="F55">
        <v>0</v>
      </c>
      <c r="G55">
        <v>4</v>
      </c>
      <c r="H55" s="12">
        <v>0</v>
      </c>
      <c r="I55" s="4">
        <v>0</v>
      </c>
      <c r="J55" s="4">
        <v>0</v>
      </c>
      <c r="K55" s="4">
        <v>0</v>
      </c>
      <c r="L55" s="4">
        <v>4</v>
      </c>
      <c r="M55" s="4">
        <v>0</v>
      </c>
      <c r="N55" s="12">
        <v>0</v>
      </c>
      <c r="O55" s="4">
        <v>2</v>
      </c>
      <c r="P55" s="4">
        <v>0</v>
      </c>
      <c r="Q55" s="12">
        <v>0</v>
      </c>
      <c r="R55" s="4">
        <v>8</v>
      </c>
      <c r="S55" s="12">
        <v>0</v>
      </c>
      <c r="T55">
        <f t="shared" si="0"/>
        <v>594</v>
      </c>
      <c r="U55">
        <v>276</v>
      </c>
      <c r="V55">
        <f t="shared" si="1"/>
        <v>870</v>
      </c>
    </row>
    <row r="56" spans="1:22">
      <c r="A56" s="11">
        <v>40726</v>
      </c>
      <c r="B56">
        <v>574</v>
      </c>
      <c r="C56">
        <v>2</v>
      </c>
      <c r="D56">
        <v>0</v>
      </c>
      <c r="E56">
        <v>0</v>
      </c>
      <c r="F56">
        <v>0</v>
      </c>
      <c r="G56">
        <v>4</v>
      </c>
      <c r="H56" s="12">
        <v>0</v>
      </c>
      <c r="I56" s="4">
        <v>0</v>
      </c>
      <c r="J56" s="4">
        <v>0</v>
      </c>
      <c r="K56" s="4">
        <v>0</v>
      </c>
      <c r="L56" s="4">
        <v>4</v>
      </c>
      <c r="M56" s="4">
        <v>0</v>
      </c>
      <c r="N56" s="12">
        <v>0</v>
      </c>
      <c r="O56" s="4">
        <v>2</v>
      </c>
      <c r="P56" s="4">
        <v>0</v>
      </c>
      <c r="Q56" s="12">
        <v>0</v>
      </c>
      <c r="R56" s="4">
        <v>8</v>
      </c>
      <c r="S56" s="12">
        <v>0</v>
      </c>
      <c r="T56">
        <f t="shared" si="0"/>
        <v>594</v>
      </c>
      <c r="U56">
        <v>276</v>
      </c>
      <c r="V56">
        <f t="shared" si="1"/>
        <v>870</v>
      </c>
    </row>
    <row r="57" spans="1:22">
      <c r="A57" s="11">
        <v>40727</v>
      </c>
      <c r="B57">
        <v>574</v>
      </c>
      <c r="C57">
        <v>2</v>
      </c>
      <c r="D57">
        <v>0</v>
      </c>
      <c r="E57">
        <v>0</v>
      </c>
      <c r="F57">
        <v>0</v>
      </c>
      <c r="G57">
        <v>4</v>
      </c>
      <c r="H57" s="12">
        <v>0</v>
      </c>
      <c r="I57" s="4">
        <v>0</v>
      </c>
      <c r="J57" s="4">
        <v>0</v>
      </c>
      <c r="K57" s="4">
        <v>0</v>
      </c>
      <c r="L57" s="4">
        <v>4</v>
      </c>
      <c r="M57" s="4">
        <v>0</v>
      </c>
      <c r="N57" s="12">
        <v>0</v>
      </c>
      <c r="O57" s="4">
        <v>2</v>
      </c>
      <c r="P57" s="4">
        <v>0</v>
      </c>
      <c r="Q57" s="12">
        <v>0</v>
      </c>
      <c r="R57" s="4">
        <v>8</v>
      </c>
      <c r="S57" s="12">
        <v>0</v>
      </c>
      <c r="T57">
        <f t="shared" si="0"/>
        <v>594</v>
      </c>
      <c r="U57">
        <v>276</v>
      </c>
      <c r="V57">
        <f t="shared" si="1"/>
        <v>870</v>
      </c>
    </row>
    <row r="58" spans="1:22">
      <c r="A58" s="11">
        <v>40728</v>
      </c>
      <c r="B58">
        <v>574</v>
      </c>
      <c r="C58">
        <v>2</v>
      </c>
      <c r="D58">
        <v>0</v>
      </c>
      <c r="E58">
        <v>0</v>
      </c>
      <c r="F58">
        <v>0</v>
      </c>
      <c r="G58">
        <v>4</v>
      </c>
      <c r="H58" s="12">
        <v>0</v>
      </c>
      <c r="I58" s="4">
        <v>0</v>
      </c>
      <c r="J58" s="4">
        <v>0</v>
      </c>
      <c r="K58" s="4">
        <v>0</v>
      </c>
      <c r="L58" s="4">
        <v>4</v>
      </c>
      <c r="M58" s="4">
        <v>0</v>
      </c>
      <c r="N58" s="12">
        <v>0</v>
      </c>
      <c r="O58" s="4">
        <v>2</v>
      </c>
      <c r="P58" s="4">
        <v>0</v>
      </c>
      <c r="Q58" s="12">
        <v>0</v>
      </c>
      <c r="R58" s="4">
        <v>8</v>
      </c>
      <c r="S58" s="12">
        <v>0</v>
      </c>
      <c r="T58">
        <f t="shared" si="0"/>
        <v>594</v>
      </c>
      <c r="U58">
        <v>276</v>
      </c>
      <c r="V58">
        <f t="shared" si="1"/>
        <v>870</v>
      </c>
    </row>
    <row r="59" spans="1:22">
      <c r="A59" s="11">
        <v>40729</v>
      </c>
      <c r="B59">
        <v>398</v>
      </c>
      <c r="C59">
        <v>0</v>
      </c>
      <c r="D59">
        <v>0</v>
      </c>
      <c r="E59">
        <v>0</v>
      </c>
      <c r="F59">
        <v>0</v>
      </c>
      <c r="G59">
        <v>0</v>
      </c>
      <c r="H59" s="12">
        <v>0</v>
      </c>
      <c r="I59" s="4">
        <v>0</v>
      </c>
      <c r="J59" s="4">
        <v>13</v>
      </c>
      <c r="K59" s="4">
        <v>0</v>
      </c>
      <c r="L59" s="4">
        <v>0</v>
      </c>
      <c r="M59" s="4">
        <v>7</v>
      </c>
      <c r="N59" s="12">
        <v>0</v>
      </c>
      <c r="O59" s="4">
        <v>0</v>
      </c>
      <c r="P59" s="4">
        <v>0</v>
      </c>
      <c r="Q59" s="12">
        <v>0</v>
      </c>
      <c r="R59" s="4">
        <v>16</v>
      </c>
      <c r="S59" s="12">
        <v>0</v>
      </c>
      <c r="T59">
        <f t="shared" si="0"/>
        <v>434</v>
      </c>
      <c r="U59">
        <v>240</v>
      </c>
      <c r="V59">
        <f t="shared" si="1"/>
        <v>674</v>
      </c>
    </row>
    <row r="60" spans="1:22">
      <c r="A60" s="11">
        <v>40730</v>
      </c>
      <c r="B60">
        <v>410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410</v>
      </c>
      <c r="U60">
        <v>102</v>
      </c>
      <c r="V60">
        <f t="shared" si="1"/>
        <v>512</v>
      </c>
    </row>
    <row r="61" spans="1:22">
      <c r="A61" s="11">
        <v>40731</v>
      </c>
      <c r="B61">
        <v>410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410</v>
      </c>
      <c r="U61">
        <v>102</v>
      </c>
      <c r="V61">
        <f t="shared" si="1"/>
        <v>512</v>
      </c>
    </row>
    <row r="62" spans="1:22">
      <c r="A62" s="11">
        <v>40732</v>
      </c>
      <c r="B62">
        <v>213</v>
      </c>
      <c r="C62">
        <v>0</v>
      </c>
      <c r="D62">
        <v>0</v>
      </c>
      <c r="E62">
        <v>0</v>
      </c>
      <c r="F62">
        <v>0</v>
      </c>
      <c r="G62">
        <v>0.66</v>
      </c>
      <c r="H62">
        <v>0</v>
      </c>
      <c r="I62">
        <v>1.66</v>
      </c>
      <c r="J62">
        <v>0</v>
      </c>
      <c r="K62">
        <v>0</v>
      </c>
      <c r="L62">
        <v>2.66</v>
      </c>
      <c r="M62">
        <v>0</v>
      </c>
      <c r="N62">
        <v>0</v>
      </c>
      <c r="O62">
        <v>1</v>
      </c>
      <c r="P62">
        <v>0</v>
      </c>
      <c r="Q62">
        <v>0</v>
      </c>
      <c r="R62">
        <v>2</v>
      </c>
      <c r="S62">
        <v>0</v>
      </c>
      <c r="T62">
        <f t="shared" si="0"/>
        <v>220.98</v>
      </c>
      <c r="U62">
        <v>10.66</v>
      </c>
      <c r="V62">
        <f t="shared" si="1"/>
        <v>231.64</v>
      </c>
    </row>
    <row r="63" spans="1:22">
      <c r="A63" s="11">
        <v>40733</v>
      </c>
      <c r="B63">
        <v>213</v>
      </c>
      <c r="C63">
        <v>0</v>
      </c>
      <c r="D63">
        <v>0</v>
      </c>
      <c r="E63">
        <v>0</v>
      </c>
      <c r="F63">
        <v>0</v>
      </c>
      <c r="G63">
        <v>0.66</v>
      </c>
      <c r="H63">
        <v>0</v>
      </c>
      <c r="I63">
        <v>1.66</v>
      </c>
      <c r="J63">
        <v>0</v>
      </c>
      <c r="K63">
        <v>0</v>
      </c>
      <c r="L63">
        <v>2.66</v>
      </c>
      <c r="M63">
        <v>0</v>
      </c>
      <c r="N63">
        <v>0</v>
      </c>
      <c r="O63">
        <v>1</v>
      </c>
      <c r="P63">
        <v>0</v>
      </c>
      <c r="Q63">
        <v>0</v>
      </c>
      <c r="R63">
        <v>2</v>
      </c>
      <c r="S63">
        <v>0</v>
      </c>
      <c r="T63">
        <f t="shared" si="0"/>
        <v>220.98</v>
      </c>
      <c r="U63">
        <v>10.66</v>
      </c>
      <c r="V63">
        <f t="shared" si="1"/>
        <v>231.64</v>
      </c>
    </row>
    <row r="64" spans="1:22">
      <c r="A64" s="11">
        <v>40734</v>
      </c>
      <c r="B64">
        <v>213</v>
      </c>
      <c r="C64">
        <v>0</v>
      </c>
      <c r="D64">
        <v>0</v>
      </c>
      <c r="E64">
        <v>0</v>
      </c>
      <c r="F64">
        <v>0</v>
      </c>
      <c r="G64">
        <v>0.66</v>
      </c>
      <c r="H64">
        <v>0</v>
      </c>
      <c r="I64">
        <v>1.66</v>
      </c>
      <c r="J64">
        <v>0</v>
      </c>
      <c r="K64">
        <v>0</v>
      </c>
      <c r="L64">
        <v>2.66</v>
      </c>
      <c r="M64">
        <v>0</v>
      </c>
      <c r="N64">
        <v>0</v>
      </c>
      <c r="O64">
        <v>1</v>
      </c>
      <c r="P64">
        <v>0</v>
      </c>
      <c r="Q64">
        <v>0</v>
      </c>
      <c r="R64">
        <v>2</v>
      </c>
      <c r="S64">
        <v>0</v>
      </c>
      <c r="T64">
        <f t="shared" si="0"/>
        <v>220.98</v>
      </c>
      <c r="U64">
        <v>10.66</v>
      </c>
      <c r="V64">
        <f t="shared" si="1"/>
        <v>231.64</v>
      </c>
    </row>
    <row r="65" spans="1:22">
      <c r="A65" s="11">
        <v>40735</v>
      </c>
      <c r="B65">
        <v>43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1.5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f t="shared" si="0"/>
        <v>45.5</v>
      </c>
      <c r="U65">
        <v>7</v>
      </c>
      <c r="V65">
        <f t="shared" si="1"/>
        <v>52.5</v>
      </c>
    </row>
    <row r="66" spans="1:22">
      <c r="A66" s="11">
        <v>40736</v>
      </c>
      <c r="B66">
        <v>43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1.5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f t="shared" si="0"/>
        <v>45.5</v>
      </c>
      <c r="U66">
        <v>7</v>
      </c>
      <c r="V66">
        <f t="shared" si="1"/>
        <v>52.5</v>
      </c>
    </row>
    <row r="67" spans="1:22">
      <c r="A67" s="11">
        <v>40737</v>
      </c>
      <c r="B67">
        <v>30.5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1.5</v>
      </c>
      <c r="M67">
        <v>0</v>
      </c>
      <c r="N67">
        <v>0</v>
      </c>
      <c r="O67">
        <v>0</v>
      </c>
      <c r="P67">
        <v>0</v>
      </c>
      <c r="Q67">
        <v>0</v>
      </c>
      <c r="R67">
        <v>4</v>
      </c>
      <c r="S67">
        <v>0</v>
      </c>
      <c r="T67">
        <f t="shared" si="0"/>
        <v>36</v>
      </c>
      <c r="U67">
        <v>15.5</v>
      </c>
      <c r="V67">
        <f t="shared" si="1"/>
        <v>51.5</v>
      </c>
    </row>
    <row r="68" spans="1:22">
      <c r="A68" s="11">
        <v>40738</v>
      </c>
      <c r="B68">
        <v>30.5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1.5</v>
      </c>
      <c r="M68">
        <v>0</v>
      </c>
      <c r="N68">
        <v>0</v>
      </c>
      <c r="O68">
        <v>0</v>
      </c>
      <c r="P68">
        <v>0</v>
      </c>
      <c r="Q68">
        <v>0</v>
      </c>
      <c r="R68">
        <v>4</v>
      </c>
      <c r="S68">
        <v>0</v>
      </c>
      <c r="T68">
        <f t="shared" si="0"/>
        <v>36</v>
      </c>
      <c r="U68">
        <v>15.5</v>
      </c>
      <c r="V68">
        <f t="shared" si="1"/>
        <v>51.5</v>
      </c>
    </row>
    <row r="69" spans="1:22">
      <c r="A69" s="11">
        <v>40739</v>
      </c>
      <c r="B69">
        <v>183</v>
      </c>
      <c r="C69">
        <v>0</v>
      </c>
      <c r="D69">
        <v>0</v>
      </c>
      <c r="E69">
        <v>0</v>
      </c>
      <c r="F69">
        <v>0</v>
      </c>
      <c r="G69">
        <v>0.33</v>
      </c>
      <c r="H69" s="1">
        <v>0</v>
      </c>
      <c r="I69" s="4">
        <v>0.66</v>
      </c>
      <c r="J69" s="4">
        <v>0</v>
      </c>
      <c r="K69" s="4">
        <v>0</v>
      </c>
      <c r="L69" s="4">
        <v>1.66</v>
      </c>
      <c r="M69" s="4">
        <v>0</v>
      </c>
      <c r="N69" s="1">
        <v>0</v>
      </c>
      <c r="O69" s="4">
        <v>0</v>
      </c>
      <c r="P69" s="4">
        <v>0</v>
      </c>
      <c r="Q69" s="1">
        <v>0</v>
      </c>
      <c r="R69" s="4">
        <v>4.33</v>
      </c>
      <c r="S69" s="1">
        <v>0.33</v>
      </c>
      <c r="T69">
        <f t="shared" si="0"/>
        <v>190.31000000000003</v>
      </c>
      <c r="U69">
        <v>9.33</v>
      </c>
      <c r="V69">
        <f t="shared" si="1"/>
        <v>199.64000000000004</v>
      </c>
    </row>
    <row r="70" spans="1:22">
      <c r="A70" s="11">
        <v>40740</v>
      </c>
      <c r="B70">
        <v>183</v>
      </c>
      <c r="C70">
        <v>0</v>
      </c>
      <c r="D70">
        <v>0</v>
      </c>
      <c r="E70">
        <v>0</v>
      </c>
      <c r="F70">
        <v>0</v>
      </c>
      <c r="G70">
        <v>0.33</v>
      </c>
      <c r="H70" s="1">
        <v>0</v>
      </c>
      <c r="I70" s="4">
        <v>0.66</v>
      </c>
      <c r="J70" s="4">
        <v>0</v>
      </c>
      <c r="K70" s="4">
        <v>0</v>
      </c>
      <c r="L70" s="4">
        <v>1.66</v>
      </c>
      <c r="M70" s="4">
        <v>0</v>
      </c>
      <c r="N70" s="1">
        <v>0</v>
      </c>
      <c r="O70" s="4">
        <v>0</v>
      </c>
      <c r="P70" s="4">
        <v>0</v>
      </c>
      <c r="Q70" s="1">
        <v>0</v>
      </c>
      <c r="R70" s="4">
        <v>4.33</v>
      </c>
      <c r="S70" s="1">
        <v>0.33</v>
      </c>
      <c r="T70">
        <f t="shared" si="0"/>
        <v>190.31000000000003</v>
      </c>
      <c r="U70">
        <v>9.33</v>
      </c>
      <c r="V70">
        <f t="shared" si="1"/>
        <v>199.64000000000004</v>
      </c>
    </row>
    <row r="71" spans="1:22">
      <c r="A71" s="11">
        <v>40741</v>
      </c>
      <c r="B71">
        <v>183</v>
      </c>
      <c r="C71">
        <v>0</v>
      </c>
      <c r="D71">
        <v>0</v>
      </c>
      <c r="E71">
        <v>0</v>
      </c>
      <c r="F71">
        <v>0</v>
      </c>
      <c r="G71">
        <v>0.33</v>
      </c>
      <c r="H71" s="1">
        <v>0</v>
      </c>
      <c r="I71" s="4">
        <v>0.66</v>
      </c>
      <c r="J71" s="4">
        <v>0</v>
      </c>
      <c r="K71" s="4">
        <v>0</v>
      </c>
      <c r="L71" s="4">
        <v>1.66</v>
      </c>
      <c r="M71" s="4">
        <v>0</v>
      </c>
      <c r="N71" s="1">
        <v>0</v>
      </c>
      <c r="O71" s="4">
        <v>0</v>
      </c>
      <c r="P71" s="4">
        <v>0</v>
      </c>
      <c r="Q71" s="1">
        <v>0</v>
      </c>
      <c r="R71" s="4">
        <v>4.33</v>
      </c>
      <c r="S71" s="1">
        <v>0.33</v>
      </c>
      <c r="T71">
        <f t="shared" si="0"/>
        <v>190.31000000000003</v>
      </c>
      <c r="U71">
        <v>9.33</v>
      </c>
      <c r="V71">
        <f t="shared" si="1"/>
        <v>199.64000000000004</v>
      </c>
    </row>
    <row r="72" spans="1:22">
      <c r="A72" s="11">
        <v>40742</v>
      </c>
      <c r="B72">
        <v>168</v>
      </c>
      <c r="C72">
        <v>0</v>
      </c>
      <c r="D72">
        <v>0</v>
      </c>
      <c r="E72">
        <v>0</v>
      </c>
      <c r="F72">
        <v>0</v>
      </c>
      <c r="G72">
        <v>0</v>
      </c>
      <c r="H72" s="4">
        <v>0</v>
      </c>
      <c r="I72" s="4">
        <v>4</v>
      </c>
      <c r="J72" s="4">
        <v>0</v>
      </c>
      <c r="K72" s="4">
        <v>0</v>
      </c>
      <c r="L72" s="4">
        <v>0</v>
      </c>
      <c r="M72" s="4">
        <v>2</v>
      </c>
      <c r="N72" s="4">
        <v>0</v>
      </c>
      <c r="O72" s="4">
        <v>0</v>
      </c>
      <c r="P72" s="4">
        <v>0</v>
      </c>
      <c r="Q72" s="4">
        <v>0</v>
      </c>
      <c r="R72" s="4">
        <v>6.5</v>
      </c>
      <c r="S72" s="4">
        <v>0</v>
      </c>
      <c r="T72">
        <f t="shared" si="0"/>
        <v>180.5</v>
      </c>
      <c r="U72">
        <v>20.5</v>
      </c>
      <c r="V72">
        <f t="shared" si="1"/>
        <v>201</v>
      </c>
    </row>
    <row r="73" spans="1:22">
      <c r="A73" s="11">
        <v>40743</v>
      </c>
      <c r="B73">
        <v>168</v>
      </c>
      <c r="C73">
        <v>0</v>
      </c>
      <c r="D73">
        <v>0</v>
      </c>
      <c r="E73">
        <v>0</v>
      </c>
      <c r="F73">
        <v>0</v>
      </c>
      <c r="G73">
        <v>0</v>
      </c>
      <c r="H73" s="4">
        <v>0</v>
      </c>
      <c r="I73" s="4">
        <v>4</v>
      </c>
      <c r="J73" s="4">
        <v>0</v>
      </c>
      <c r="K73" s="4">
        <v>0</v>
      </c>
      <c r="L73" s="4">
        <v>0</v>
      </c>
      <c r="M73" s="4">
        <v>2</v>
      </c>
      <c r="N73" s="4">
        <v>0</v>
      </c>
      <c r="O73" s="4">
        <v>0</v>
      </c>
      <c r="P73" s="4">
        <v>0</v>
      </c>
      <c r="Q73" s="4">
        <v>0</v>
      </c>
      <c r="R73" s="4">
        <v>6.5</v>
      </c>
      <c r="S73" s="4">
        <v>0</v>
      </c>
      <c r="T73">
        <f t="shared" ref="T73:T136" si="2">SUM(B73:S73)</f>
        <v>180.5</v>
      </c>
      <c r="U73">
        <v>20.5</v>
      </c>
      <c r="V73">
        <f t="shared" ref="V73:V136" si="3">T73+U73</f>
        <v>201</v>
      </c>
    </row>
    <row r="74" spans="1:22">
      <c r="A74" s="11">
        <v>40744</v>
      </c>
      <c r="B74">
        <v>198</v>
      </c>
      <c r="C74">
        <v>0</v>
      </c>
      <c r="D74">
        <v>0</v>
      </c>
      <c r="E74">
        <v>2</v>
      </c>
      <c r="F74">
        <v>0</v>
      </c>
      <c r="G74">
        <v>0</v>
      </c>
      <c r="H74" s="4">
        <v>0</v>
      </c>
      <c r="I74" s="4">
        <v>2</v>
      </c>
      <c r="J74" s="4">
        <v>0</v>
      </c>
      <c r="K74" s="4">
        <v>0</v>
      </c>
      <c r="L74" s="4">
        <v>2</v>
      </c>
      <c r="M74" s="4">
        <v>0</v>
      </c>
      <c r="N74" s="4">
        <v>0</v>
      </c>
      <c r="O74" s="4">
        <v>2</v>
      </c>
      <c r="P74" s="4">
        <v>0</v>
      </c>
      <c r="Q74" s="4">
        <v>0</v>
      </c>
      <c r="R74" s="4">
        <v>6</v>
      </c>
      <c r="S74" s="4">
        <v>0</v>
      </c>
      <c r="T74">
        <f t="shared" si="2"/>
        <v>212</v>
      </c>
      <c r="U74">
        <v>60</v>
      </c>
      <c r="V74">
        <f t="shared" si="3"/>
        <v>272</v>
      </c>
    </row>
    <row r="75" spans="1:22">
      <c r="A75" s="11">
        <v>40745</v>
      </c>
      <c r="B75">
        <v>198</v>
      </c>
      <c r="C75">
        <v>0</v>
      </c>
      <c r="D75">
        <v>0</v>
      </c>
      <c r="E75">
        <v>2</v>
      </c>
      <c r="F75">
        <v>0</v>
      </c>
      <c r="G75">
        <v>0</v>
      </c>
      <c r="H75" s="4">
        <v>0</v>
      </c>
      <c r="I75" s="4">
        <v>2</v>
      </c>
      <c r="J75" s="4">
        <v>0</v>
      </c>
      <c r="K75" s="4">
        <v>0</v>
      </c>
      <c r="L75" s="4">
        <v>2</v>
      </c>
      <c r="M75" s="4">
        <v>0</v>
      </c>
      <c r="N75" s="4">
        <v>0</v>
      </c>
      <c r="O75" s="4">
        <v>2</v>
      </c>
      <c r="P75" s="4">
        <v>0</v>
      </c>
      <c r="Q75" s="4">
        <v>0</v>
      </c>
      <c r="R75" s="4">
        <v>6</v>
      </c>
      <c r="S75" s="4">
        <v>0</v>
      </c>
      <c r="T75">
        <f t="shared" si="2"/>
        <v>212</v>
      </c>
      <c r="U75">
        <v>60</v>
      </c>
      <c r="V75">
        <f t="shared" si="3"/>
        <v>272</v>
      </c>
    </row>
    <row r="76" spans="1:22">
      <c r="A76" s="11">
        <v>40746</v>
      </c>
      <c r="B76">
        <v>38</v>
      </c>
      <c r="C76">
        <v>1</v>
      </c>
      <c r="D76">
        <v>0</v>
      </c>
      <c r="E76">
        <v>0</v>
      </c>
      <c r="F76">
        <v>0</v>
      </c>
      <c r="G76">
        <v>0</v>
      </c>
      <c r="H76" s="4">
        <v>0</v>
      </c>
      <c r="I76" s="4">
        <v>1.33</v>
      </c>
      <c r="J76" s="4">
        <v>0</v>
      </c>
      <c r="K76" s="4">
        <v>0</v>
      </c>
      <c r="L76" s="4">
        <v>0.66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1.3</v>
      </c>
      <c r="S76" s="4">
        <v>0</v>
      </c>
      <c r="T76">
        <f t="shared" si="2"/>
        <v>42.289999999999992</v>
      </c>
      <c r="U76">
        <v>15.66</v>
      </c>
      <c r="V76">
        <f t="shared" si="3"/>
        <v>57.949999999999989</v>
      </c>
    </row>
    <row r="77" spans="1:22">
      <c r="A77" s="11">
        <v>40747</v>
      </c>
      <c r="B77">
        <v>38</v>
      </c>
      <c r="C77">
        <v>1</v>
      </c>
      <c r="D77">
        <v>0</v>
      </c>
      <c r="E77">
        <v>0</v>
      </c>
      <c r="F77">
        <v>0</v>
      </c>
      <c r="G77">
        <v>0</v>
      </c>
      <c r="H77" s="4">
        <v>0</v>
      </c>
      <c r="I77" s="4">
        <v>1.33</v>
      </c>
      <c r="J77" s="4">
        <v>0</v>
      </c>
      <c r="K77" s="4">
        <v>0</v>
      </c>
      <c r="L77" s="4">
        <v>0.66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1.3</v>
      </c>
      <c r="S77" s="4">
        <v>0</v>
      </c>
      <c r="T77">
        <f t="shared" si="2"/>
        <v>42.289999999999992</v>
      </c>
      <c r="U77">
        <v>15.66</v>
      </c>
      <c r="V77">
        <f t="shared" si="3"/>
        <v>57.949999999999989</v>
      </c>
    </row>
    <row r="78" spans="1:22">
      <c r="A78" s="11">
        <v>40748</v>
      </c>
      <c r="B78">
        <v>38</v>
      </c>
      <c r="C78">
        <v>1</v>
      </c>
      <c r="D78">
        <v>0</v>
      </c>
      <c r="E78">
        <v>0</v>
      </c>
      <c r="F78">
        <v>0</v>
      </c>
      <c r="G78">
        <v>0</v>
      </c>
      <c r="H78" s="4">
        <v>0</v>
      </c>
      <c r="I78" s="4">
        <v>1.33</v>
      </c>
      <c r="J78" s="4">
        <v>0</v>
      </c>
      <c r="K78" s="4">
        <v>0</v>
      </c>
      <c r="L78" s="4">
        <v>0.66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1.3</v>
      </c>
      <c r="S78" s="4">
        <v>0</v>
      </c>
      <c r="T78">
        <f t="shared" si="2"/>
        <v>42.289999999999992</v>
      </c>
      <c r="U78">
        <v>15.66</v>
      </c>
      <c r="V78">
        <f t="shared" si="3"/>
        <v>57.949999999999989</v>
      </c>
    </row>
    <row r="79" spans="1:22">
      <c r="A79" s="11">
        <v>40749</v>
      </c>
      <c r="B79">
        <v>51</v>
      </c>
      <c r="C79">
        <v>0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0.5</v>
      </c>
      <c r="J79" s="4">
        <v>0</v>
      </c>
      <c r="K79" s="4">
        <v>0</v>
      </c>
      <c r="L79" s="4">
        <v>0.5</v>
      </c>
      <c r="M79" s="4">
        <v>1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>
        <f t="shared" si="2"/>
        <v>53</v>
      </c>
      <c r="U79">
        <v>29</v>
      </c>
      <c r="V79">
        <f t="shared" si="3"/>
        <v>82</v>
      </c>
    </row>
    <row r="80" spans="1:22">
      <c r="A80" s="11">
        <v>40750</v>
      </c>
      <c r="B80">
        <v>51</v>
      </c>
      <c r="C80">
        <v>0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0.5</v>
      </c>
      <c r="J80" s="4">
        <v>0</v>
      </c>
      <c r="K80" s="4">
        <v>0</v>
      </c>
      <c r="L80" s="4">
        <v>0.5</v>
      </c>
      <c r="M80" s="4">
        <v>1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>
        <f t="shared" si="2"/>
        <v>53</v>
      </c>
      <c r="U80">
        <v>29</v>
      </c>
      <c r="V80">
        <f t="shared" si="3"/>
        <v>82</v>
      </c>
    </row>
    <row r="81" spans="1:22">
      <c r="A81" s="11">
        <v>40751</v>
      </c>
      <c r="B81">
        <v>134</v>
      </c>
      <c r="C81">
        <v>4</v>
      </c>
      <c r="D81">
        <v>0</v>
      </c>
      <c r="E81">
        <v>0</v>
      </c>
      <c r="F81">
        <v>0</v>
      </c>
      <c r="G81">
        <v>0</v>
      </c>
      <c r="H81" s="4">
        <v>0</v>
      </c>
      <c r="I81" s="4">
        <v>2.5</v>
      </c>
      <c r="J81" s="4">
        <v>0</v>
      </c>
      <c r="K81" s="4">
        <v>0</v>
      </c>
      <c r="L81" s="4">
        <v>0</v>
      </c>
      <c r="M81" s="4">
        <v>7.5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>
        <f t="shared" si="2"/>
        <v>148</v>
      </c>
      <c r="U81">
        <v>28.5</v>
      </c>
      <c r="V81">
        <f t="shared" si="3"/>
        <v>176.5</v>
      </c>
    </row>
    <row r="82" spans="1:22">
      <c r="A82" s="11">
        <v>40752</v>
      </c>
      <c r="B82">
        <v>134</v>
      </c>
      <c r="C82">
        <v>4</v>
      </c>
      <c r="D82">
        <v>0</v>
      </c>
      <c r="E82">
        <v>0</v>
      </c>
      <c r="F82">
        <v>0</v>
      </c>
      <c r="G82">
        <v>0</v>
      </c>
      <c r="H82" s="4">
        <v>0</v>
      </c>
      <c r="I82" s="4">
        <v>2.5</v>
      </c>
      <c r="J82" s="4">
        <v>0</v>
      </c>
      <c r="K82" s="4">
        <v>0</v>
      </c>
      <c r="L82" s="4">
        <v>0</v>
      </c>
      <c r="M82" s="4">
        <v>7.5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>
        <f t="shared" si="2"/>
        <v>148</v>
      </c>
      <c r="U82">
        <v>28.5</v>
      </c>
      <c r="V82">
        <f t="shared" si="3"/>
        <v>176.5</v>
      </c>
    </row>
    <row r="83" spans="1:22">
      <c r="A83" s="11">
        <v>40753</v>
      </c>
      <c r="B83">
        <v>27</v>
      </c>
      <c r="C83">
        <v>0</v>
      </c>
      <c r="D83">
        <v>0</v>
      </c>
      <c r="E83">
        <v>0</v>
      </c>
      <c r="F83">
        <v>0</v>
      </c>
      <c r="G83">
        <v>0</v>
      </c>
      <c r="H83" s="4">
        <v>0</v>
      </c>
      <c r="I83" s="4">
        <v>2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>
        <f t="shared" si="2"/>
        <v>29</v>
      </c>
      <c r="U83">
        <v>8.66</v>
      </c>
      <c r="V83">
        <f t="shared" si="3"/>
        <v>37.659999999999997</v>
      </c>
    </row>
    <row r="84" spans="1:22">
      <c r="A84" s="11">
        <v>40754</v>
      </c>
      <c r="B84">
        <v>27</v>
      </c>
      <c r="C84">
        <v>0</v>
      </c>
      <c r="D84">
        <v>0</v>
      </c>
      <c r="E84">
        <v>0</v>
      </c>
      <c r="F84">
        <v>0</v>
      </c>
      <c r="G84">
        <v>0</v>
      </c>
      <c r="H84" s="4">
        <v>0</v>
      </c>
      <c r="I84" s="4">
        <v>2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>
        <f t="shared" si="2"/>
        <v>29</v>
      </c>
      <c r="U84">
        <v>8.66</v>
      </c>
      <c r="V84">
        <f t="shared" si="3"/>
        <v>37.659999999999997</v>
      </c>
    </row>
    <row r="85" spans="1:22">
      <c r="A85" s="11">
        <v>40755</v>
      </c>
      <c r="B85">
        <v>27</v>
      </c>
      <c r="C85">
        <v>0</v>
      </c>
      <c r="D85">
        <v>0</v>
      </c>
      <c r="E85">
        <v>0</v>
      </c>
      <c r="F85">
        <v>0</v>
      </c>
      <c r="G85">
        <v>0</v>
      </c>
      <c r="H85" s="4">
        <v>0</v>
      </c>
      <c r="I85" s="4">
        <v>2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>
        <f t="shared" si="2"/>
        <v>29</v>
      </c>
      <c r="U85">
        <v>8.66</v>
      </c>
      <c r="V85">
        <f t="shared" si="3"/>
        <v>37.659999999999997</v>
      </c>
    </row>
    <row r="86" spans="1:22">
      <c r="A86" s="11">
        <v>40756</v>
      </c>
      <c r="B86">
        <v>7</v>
      </c>
      <c r="C86">
        <v>0</v>
      </c>
      <c r="D86">
        <v>0</v>
      </c>
      <c r="E86">
        <v>0</v>
      </c>
      <c r="F86">
        <v>0</v>
      </c>
      <c r="G86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0.5</v>
      </c>
      <c r="S86" s="4">
        <v>0</v>
      </c>
      <c r="T86">
        <f t="shared" si="2"/>
        <v>7.5</v>
      </c>
      <c r="U86">
        <v>1.5</v>
      </c>
      <c r="V86">
        <f t="shared" si="3"/>
        <v>9</v>
      </c>
    </row>
    <row r="87" spans="1:22">
      <c r="A87" s="11">
        <v>40757</v>
      </c>
      <c r="B87">
        <v>7</v>
      </c>
      <c r="C87">
        <v>0</v>
      </c>
      <c r="D87">
        <v>0</v>
      </c>
      <c r="E87">
        <v>0</v>
      </c>
      <c r="F87">
        <v>0</v>
      </c>
      <c r="G87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0.5</v>
      </c>
      <c r="S87" s="4">
        <v>0</v>
      </c>
      <c r="T87">
        <f t="shared" si="2"/>
        <v>7.5</v>
      </c>
      <c r="U87">
        <v>1.5</v>
      </c>
      <c r="V87">
        <f t="shared" si="3"/>
        <v>9</v>
      </c>
    </row>
    <row r="88" spans="1:22">
      <c r="A88" s="11">
        <v>40758</v>
      </c>
      <c r="B88">
        <v>13</v>
      </c>
      <c r="C88">
        <v>0</v>
      </c>
      <c r="D88">
        <v>0</v>
      </c>
      <c r="E88">
        <v>0</v>
      </c>
      <c r="F88">
        <v>0</v>
      </c>
      <c r="G88">
        <v>0</v>
      </c>
      <c r="H88" s="1">
        <v>0</v>
      </c>
      <c r="I88" s="4">
        <v>2</v>
      </c>
      <c r="J88" s="4">
        <v>0</v>
      </c>
      <c r="K88" s="4">
        <v>0</v>
      </c>
      <c r="L88" s="4">
        <v>2</v>
      </c>
      <c r="M88" s="4">
        <v>0</v>
      </c>
      <c r="N88" s="1">
        <v>0</v>
      </c>
      <c r="O88" s="4">
        <v>0</v>
      </c>
      <c r="P88" s="4">
        <v>0</v>
      </c>
      <c r="Q88" s="1">
        <v>0</v>
      </c>
      <c r="R88" s="4">
        <v>0</v>
      </c>
      <c r="S88" s="1">
        <v>0</v>
      </c>
      <c r="T88">
        <f t="shared" si="2"/>
        <v>17</v>
      </c>
      <c r="U88">
        <v>6</v>
      </c>
      <c r="V88">
        <f t="shared" si="3"/>
        <v>23</v>
      </c>
    </row>
    <row r="89" spans="1:22">
      <c r="A89" s="11">
        <v>40759</v>
      </c>
      <c r="B89">
        <v>35.5</v>
      </c>
      <c r="C89">
        <v>0</v>
      </c>
      <c r="D89">
        <v>0</v>
      </c>
      <c r="E89">
        <v>0</v>
      </c>
      <c r="F89">
        <v>0</v>
      </c>
      <c r="G89">
        <v>0.25</v>
      </c>
      <c r="H89" s="1">
        <v>0</v>
      </c>
      <c r="I89" s="4">
        <v>0.25</v>
      </c>
      <c r="J89" s="4">
        <v>0</v>
      </c>
      <c r="K89" s="4">
        <v>0</v>
      </c>
      <c r="L89" s="4">
        <v>2.25</v>
      </c>
      <c r="M89" s="4">
        <v>0</v>
      </c>
      <c r="N89" s="1">
        <v>0</v>
      </c>
      <c r="O89" s="4">
        <v>0</v>
      </c>
      <c r="P89" s="4">
        <v>0</v>
      </c>
      <c r="Q89" s="1">
        <v>0</v>
      </c>
      <c r="R89" s="4">
        <v>0</v>
      </c>
      <c r="S89" s="1">
        <v>0</v>
      </c>
      <c r="T89">
        <f t="shared" si="2"/>
        <v>38.25</v>
      </c>
      <c r="U89">
        <v>25.5</v>
      </c>
      <c r="V89">
        <f t="shared" si="3"/>
        <v>63.75</v>
      </c>
    </row>
    <row r="90" spans="1:22">
      <c r="A90" s="11">
        <v>40760</v>
      </c>
      <c r="B90">
        <v>35.5</v>
      </c>
      <c r="C90">
        <v>0</v>
      </c>
      <c r="D90">
        <v>0</v>
      </c>
      <c r="E90">
        <v>0</v>
      </c>
      <c r="F90">
        <v>0</v>
      </c>
      <c r="G90">
        <v>0.25</v>
      </c>
      <c r="H90" s="1">
        <v>0</v>
      </c>
      <c r="I90" s="4">
        <v>0.25</v>
      </c>
      <c r="J90" s="4">
        <v>0</v>
      </c>
      <c r="K90" s="4">
        <v>0</v>
      </c>
      <c r="L90" s="4">
        <v>2.25</v>
      </c>
      <c r="M90" s="4">
        <v>0</v>
      </c>
      <c r="N90" s="1">
        <v>0</v>
      </c>
      <c r="O90" s="4">
        <v>0</v>
      </c>
      <c r="P90" s="4">
        <v>0</v>
      </c>
      <c r="Q90" s="1">
        <v>0</v>
      </c>
      <c r="R90" s="4">
        <v>0</v>
      </c>
      <c r="S90" s="1">
        <v>0</v>
      </c>
      <c r="T90">
        <f t="shared" si="2"/>
        <v>38.25</v>
      </c>
      <c r="U90">
        <v>25.5</v>
      </c>
      <c r="V90">
        <f t="shared" si="3"/>
        <v>63.75</v>
      </c>
    </row>
    <row r="91" spans="1:22">
      <c r="A91" s="11">
        <v>40761</v>
      </c>
      <c r="B91">
        <v>35.5</v>
      </c>
      <c r="C91">
        <v>0</v>
      </c>
      <c r="D91">
        <v>0</v>
      </c>
      <c r="E91">
        <v>0</v>
      </c>
      <c r="F91">
        <v>0</v>
      </c>
      <c r="G91">
        <v>0.25</v>
      </c>
      <c r="H91" s="1">
        <v>0</v>
      </c>
      <c r="I91" s="4">
        <v>0.25</v>
      </c>
      <c r="J91" s="4">
        <v>0</v>
      </c>
      <c r="K91" s="4">
        <v>0</v>
      </c>
      <c r="L91" s="4">
        <v>2.25</v>
      </c>
      <c r="M91" s="4">
        <v>0</v>
      </c>
      <c r="N91" s="1">
        <v>0</v>
      </c>
      <c r="O91" s="4">
        <v>0</v>
      </c>
      <c r="P91" s="4">
        <v>0</v>
      </c>
      <c r="Q91" s="1">
        <v>0</v>
      </c>
      <c r="R91" s="4">
        <v>0</v>
      </c>
      <c r="S91" s="1">
        <v>0</v>
      </c>
      <c r="T91">
        <f t="shared" si="2"/>
        <v>38.25</v>
      </c>
      <c r="U91">
        <v>25.5</v>
      </c>
      <c r="V91">
        <f t="shared" si="3"/>
        <v>63.75</v>
      </c>
    </row>
    <row r="92" spans="1:22">
      <c r="A92" s="11">
        <v>40762</v>
      </c>
      <c r="B92">
        <v>35.5</v>
      </c>
      <c r="C92">
        <v>0</v>
      </c>
      <c r="D92">
        <v>0</v>
      </c>
      <c r="E92">
        <v>0</v>
      </c>
      <c r="F92">
        <v>0</v>
      </c>
      <c r="G92">
        <v>0.25</v>
      </c>
      <c r="H92" s="1">
        <v>0</v>
      </c>
      <c r="I92" s="4">
        <v>0.25</v>
      </c>
      <c r="J92" s="4">
        <v>0</v>
      </c>
      <c r="K92" s="4">
        <v>0</v>
      </c>
      <c r="L92" s="4">
        <v>2.25</v>
      </c>
      <c r="M92" s="4">
        <v>0</v>
      </c>
      <c r="N92" s="1">
        <v>0</v>
      </c>
      <c r="O92" s="4">
        <v>0</v>
      </c>
      <c r="P92" s="4">
        <v>0</v>
      </c>
      <c r="Q92" s="1">
        <v>0</v>
      </c>
      <c r="R92" s="4">
        <v>0</v>
      </c>
      <c r="S92" s="1">
        <v>0</v>
      </c>
      <c r="T92">
        <f t="shared" si="2"/>
        <v>38.25</v>
      </c>
      <c r="U92">
        <v>25.5</v>
      </c>
      <c r="V92">
        <f t="shared" si="3"/>
        <v>63.75</v>
      </c>
    </row>
    <row r="93" spans="1:22">
      <c r="A93" s="11">
        <v>40763</v>
      </c>
      <c r="B93">
        <v>471</v>
      </c>
      <c r="C93">
        <v>0.5</v>
      </c>
      <c r="D93">
        <v>0</v>
      </c>
      <c r="E93">
        <v>0</v>
      </c>
      <c r="F93">
        <v>0</v>
      </c>
      <c r="G93">
        <v>0</v>
      </c>
      <c r="H93" s="12">
        <v>0</v>
      </c>
      <c r="I93" s="4">
        <v>3</v>
      </c>
      <c r="J93" s="4">
        <v>0</v>
      </c>
      <c r="K93" s="4">
        <v>0</v>
      </c>
      <c r="L93" s="4">
        <v>0</v>
      </c>
      <c r="M93" s="4">
        <v>0</v>
      </c>
      <c r="N93" s="12">
        <v>0</v>
      </c>
      <c r="O93" s="4">
        <v>1</v>
      </c>
      <c r="P93" s="4">
        <v>0</v>
      </c>
      <c r="Q93" s="12">
        <v>0</v>
      </c>
      <c r="R93" s="4">
        <v>0</v>
      </c>
      <c r="S93" s="12">
        <v>0</v>
      </c>
      <c r="T93">
        <f t="shared" si="2"/>
        <v>475.5</v>
      </c>
      <c r="U93">
        <v>271.5</v>
      </c>
      <c r="V93">
        <f t="shared" si="3"/>
        <v>747</v>
      </c>
    </row>
    <row r="94" spans="1:22">
      <c r="A94" s="11">
        <v>40764</v>
      </c>
      <c r="B94">
        <v>471</v>
      </c>
      <c r="C94">
        <v>0.5</v>
      </c>
      <c r="D94">
        <v>0</v>
      </c>
      <c r="E94">
        <v>0</v>
      </c>
      <c r="F94">
        <v>0</v>
      </c>
      <c r="G94">
        <v>0</v>
      </c>
      <c r="H94" s="12">
        <v>0</v>
      </c>
      <c r="I94" s="4">
        <v>3</v>
      </c>
      <c r="J94" s="4">
        <v>0</v>
      </c>
      <c r="K94" s="4">
        <v>0</v>
      </c>
      <c r="L94" s="4">
        <v>0</v>
      </c>
      <c r="M94" s="4">
        <v>0</v>
      </c>
      <c r="N94" s="12">
        <v>0</v>
      </c>
      <c r="O94" s="4">
        <v>1</v>
      </c>
      <c r="P94" s="4">
        <v>0</v>
      </c>
      <c r="Q94" s="12">
        <v>0</v>
      </c>
      <c r="R94" s="4">
        <v>0</v>
      </c>
      <c r="S94" s="12">
        <v>0</v>
      </c>
      <c r="T94">
        <f t="shared" si="2"/>
        <v>475.5</v>
      </c>
      <c r="U94">
        <v>271.5</v>
      </c>
      <c r="V94">
        <f t="shared" si="3"/>
        <v>747</v>
      </c>
    </row>
    <row r="95" spans="1:22">
      <c r="A95" s="11">
        <v>40765</v>
      </c>
      <c r="B95" t="s">
        <v>31</v>
      </c>
      <c r="C95" t="s">
        <v>31</v>
      </c>
      <c r="D95" t="s">
        <v>31</v>
      </c>
      <c r="E95" t="s">
        <v>31</v>
      </c>
      <c r="F95" t="s">
        <v>31</v>
      </c>
      <c r="G95" t="s">
        <v>31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>
        <f t="shared" si="2"/>
        <v>0</v>
      </c>
      <c r="U95">
        <v>0</v>
      </c>
      <c r="V95">
        <f t="shared" si="3"/>
        <v>0</v>
      </c>
    </row>
    <row r="96" spans="1:22">
      <c r="A96" s="11">
        <v>40766</v>
      </c>
      <c r="B96" t="s">
        <v>31</v>
      </c>
      <c r="C96" t="s">
        <v>31</v>
      </c>
      <c r="D96" t="s">
        <v>31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31</v>
      </c>
      <c r="K96" t="s">
        <v>31</v>
      </c>
      <c r="L96" t="s">
        <v>31</v>
      </c>
      <c r="M96" t="s">
        <v>31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S96" t="s">
        <v>31</v>
      </c>
      <c r="T96">
        <f t="shared" si="2"/>
        <v>0</v>
      </c>
      <c r="U96">
        <v>0</v>
      </c>
      <c r="V96">
        <f t="shared" si="3"/>
        <v>0</v>
      </c>
    </row>
    <row r="97" spans="1:22">
      <c r="A97" s="11">
        <v>40767</v>
      </c>
      <c r="B97">
        <v>32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0.33</v>
      </c>
      <c r="P97">
        <v>0</v>
      </c>
      <c r="Q97">
        <v>0</v>
      </c>
      <c r="R97">
        <v>0</v>
      </c>
      <c r="S97">
        <v>0</v>
      </c>
      <c r="T97">
        <f t="shared" si="2"/>
        <v>32.33</v>
      </c>
      <c r="U97">
        <v>4.33</v>
      </c>
      <c r="V97">
        <f t="shared" si="3"/>
        <v>36.659999999999997</v>
      </c>
    </row>
    <row r="98" spans="1:22">
      <c r="A98" s="11">
        <v>40768</v>
      </c>
      <c r="B98">
        <v>32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0.33</v>
      </c>
      <c r="P98">
        <v>0</v>
      </c>
      <c r="Q98">
        <v>0</v>
      </c>
      <c r="R98">
        <v>0</v>
      </c>
      <c r="S98">
        <v>0</v>
      </c>
      <c r="T98">
        <f t="shared" si="2"/>
        <v>32.33</v>
      </c>
      <c r="U98">
        <v>4.33</v>
      </c>
      <c r="V98">
        <f t="shared" si="3"/>
        <v>36.659999999999997</v>
      </c>
    </row>
    <row r="99" spans="1:22">
      <c r="A99" s="11">
        <v>40769</v>
      </c>
      <c r="B99">
        <v>32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0.33</v>
      </c>
      <c r="P99">
        <v>0</v>
      </c>
      <c r="Q99">
        <v>0</v>
      </c>
      <c r="R99">
        <v>0</v>
      </c>
      <c r="S99">
        <v>0</v>
      </c>
      <c r="T99">
        <f t="shared" si="2"/>
        <v>32.33</v>
      </c>
      <c r="U99">
        <v>4.33</v>
      </c>
      <c r="V99">
        <f t="shared" si="3"/>
        <v>36.659999999999997</v>
      </c>
    </row>
    <row r="100" spans="1:22">
      <c r="A100" s="11">
        <v>40770</v>
      </c>
      <c r="B100">
        <v>35.5</v>
      </c>
      <c r="C100">
        <v>0.5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0</v>
      </c>
      <c r="K100">
        <v>0</v>
      </c>
      <c r="L100">
        <v>0.5</v>
      </c>
      <c r="M100">
        <v>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2"/>
        <v>40.5</v>
      </c>
      <c r="U100">
        <v>3</v>
      </c>
      <c r="V100">
        <f t="shared" si="3"/>
        <v>43.5</v>
      </c>
    </row>
    <row r="101" spans="1:22">
      <c r="A101" s="11">
        <v>40771</v>
      </c>
      <c r="B101">
        <v>35.5</v>
      </c>
      <c r="C101">
        <v>0.5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</v>
      </c>
      <c r="J101">
        <v>0</v>
      </c>
      <c r="K101">
        <v>0</v>
      </c>
      <c r="L101">
        <v>0.5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2"/>
        <v>40.5</v>
      </c>
      <c r="U101">
        <v>3</v>
      </c>
      <c r="V101">
        <f t="shared" si="3"/>
        <v>43.5</v>
      </c>
    </row>
    <row r="102" spans="1:22">
      <c r="A102" s="11">
        <v>40772</v>
      </c>
      <c r="B102">
        <v>10.5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1.5</v>
      </c>
      <c r="J102">
        <v>0</v>
      </c>
      <c r="K102">
        <v>0</v>
      </c>
      <c r="L102">
        <v>0</v>
      </c>
      <c r="M102">
        <v>0.5</v>
      </c>
      <c r="N102">
        <v>0</v>
      </c>
      <c r="O102">
        <v>0.5</v>
      </c>
      <c r="P102">
        <v>0</v>
      </c>
      <c r="Q102">
        <v>0</v>
      </c>
      <c r="R102">
        <v>0</v>
      </c>
      <c r="S102">
        <v>0</v>
      </c>
      <c r="T102">
        <f t="shared" si="2"/>
        <v>13</v>
      </c>
      <c r="U102">
        <v>2</v>
      </c>
      <c r="V102">
        <f t="shared" si="3"/>
        <v>15</v>
      </c>
    </row>
    <row r="103" spans="1:22">
      <c r="A103" s="11">
        <v>40773</v>
      </c>
      <c r="B103">
        <v>10.5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1.5</v>
      </c>
      <c r="J103">
        <v>0</v>
      </c>
      <c r="K103">
        <v>0</v>
      </c>
      <c r="L103">
        <v>0</v>
      </c>
      <c r="M103">
        <v>0.5</v>
      </c>
      <c r="N103">
        <v>0</v>
      </c>
      <c r="O103">
        <v>0.5</v>
      </c>
      <c r="P103">
        <v>0</v>
      </c>
      <c r="Q103">
        <v>0</v>
      </c>
      <c r="R103">
        <v>0</v>
      </c>
      <c r="S103">
        <v>0</v>
      </c>
      <c r="T103">
        <f t="shared" si="2"/>
        <v>13</v>
      </c>
      <c r="U103">
        <v>2</v>
      </c>
      <c r="V103">
        <f t="shared" si="3"/>
        <v>15</v>
      </c>
    </row>
    <row r="104" spans="1:22">
      <c r="A104" s="11">
        <v>40774</v>
      </c>
      <c r="B104">
        <v>13.67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2"/>
        <v>13.67</v>
      </c>
      <c r="U104">
        <v>3</v>
      </c>
      <c r="V104">
        <f t="shared" si="3"/>
        <v>16.670000000000002</v>
      </c>
    </row>
    <row r="105" spans="1:22">
      <c r="A105" s="11">
        <v>40775</v>
      </c>
      <c r="B105">
        <v>13.67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2"/>
        <v>13.67</v>
      </c>
      <c r="U105">
        <v>3</v>
      </c>
      <c r="V105">
        <f t="shared" si="3"/>
        <v>16.670000000000002</v>
      </c>
    </row>
    <row r="106" spans="1:22">
      <c r="A106" s="11">
        <v>40776</v>
      </c>
      <c r="B106">
        <v>13.67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2"/>
        <v>13.67</v>
      </c>
      <c r="U106">
        <v>3</v>
      </c>
      <c r="V106">
        <f t="shared" si="3"/>
        <v>16.670000000000002</v>
      </c>
    </row>
    <row r="107" spans="1:22">
      <c r="A107" s="11">
        <v>40777</v>
      </c>
      <c r="B107">
        <v>20</v>
      </c>
      <c r="C107">
        <v>0</v>
      </c>
      <c r="D107">
        <v>0</v>
      </c>
      <c r="E107">
        <v>0</v>
      </c>
      <c r="F107">
        <v>0</v>
      </c>
      <c r="G107">
        <v>0</v>
      </c>
      <c r="H107" s="12">
        <v>0</v>
      </c>
      <c r="I107" s="8">
        <v>2</v>
      </c>
      <c r="J107" s="4">
        <v>0</v>
      </c>
      <c r="K107" s="4">
        <v>0</v>
      </c>
      <c r="L107" s="4">
        <v>0</v>
      </c>
      <c r="M107" s="4">
        <v>0.5</v>
      </c>
      <c r="N107" s="12">
        <v>0</v>
      </c>
      <c r="O107" s="8">
        <v>4.5</v>
      </c>
      <c r="P107" s="12">
        <v>0</v>
      </c>
      <c r="Q107" s="12">
        <v>0</v>
      </c>
      <c r="R107" s="12">
        <v>0</v>
      </c>
      <c r="S107" s="12">
        <v>0</v>
      </c>
      <c r="T107">
        <f t="shared" si="2"/>
        <v>27</v>
      </c>
      <c r="U107">
        <v>5</v>
      </c>
      <c r="V107">
        <f t="shared" si="3"/>
        <v>32</v>
      </c>
    </row>
    <row r="108" spans="1:22">
      <c r="A108" s="11">
        <v>40778</v>
      </c>
      <c r="B108">
        <v>20</v>
      </c>
      <c r="C108">
        <v>0</v>
      </c>
      <c r="D108">
        <v>0</v>
      </c>
      <c r="E108">
        <v>0</v>
      </c>
      <c r="F108">
        <v>0</v>
      </c>
      <c r="G108">
        <v>0</v>
      </c>
      <c r="H108" s="12">
        <v>0</v>
      </c>
      <c r="I108" s="8">
        <v>2</v>
      </c>
      <c r="J108" s="4">
        <v>0</v>
      </c>
      <c r="K108" s="4">
        <v>0</v>
      </c>
      <c r="L108" s="4">
        <v>0</v>
      </c>
      <c r="M108" s="4">
        <v>0.5</v>
      </c>
      <c r="N108" s="12">
        <v>0</v>
      </c>
      <c r="O108" s="8">
        <v>4.5</v>
      </c>
      <c r="P108" s="12">
        <v>0</v>
      </c>
      <c r="Q108" s="12">
        <v>0</v>
      </c>
      <c r="R108" s="12">
        <v>0</v>
      </c>
      <c r="S108" s="12">
        <v>0</v>
      </c>
      <c r="T108">
        <f t="shared" si="2"/>
        <v>27</v>
      </c>
      <c r="U108">
        <v>5</v>
      </c>
      <c r="V108">
        <f t="shared" si="3"/>
        <v>32</v>
      </c>
    </row>
    <row r="109" spans="1:22">
      <c r="A109" s="11">
        <v>40779</v>
      </c>
      <c r="B109">
        <v>13.5</v>
      </c>
      <c r="C109">
        <v>0</v>
      </c>
      <c r="D109">
        <v>0</v>
      </c>
      <c r="E109">
        <v>0</v>
      </c>
      <c r="F109">
        <v>0</v>
      </c>
      <c r="G109">
        <v>0</v>
      </c>
      <c r="H109" s="4">
        <v>0</v>
      </c>
      <c r="I109" s="4">
        <v>0.5</v>
      </c>
      <c r="J109" s="4">
        <v>0</v>
      </c>
      <c r="K109" s="4">
        <v>0</v>
      </c>
      <c r="L109" s="4">
        <v>0</v>
      </c>
      <c r="M109" s="4">
        <v>0.5</v>
      </c>
      <c r="N109" s="4">
        <v>0</v>
      </c>
      <c r="O109" s="4">
        <v>8.5</v>
      </c>
      <c r="P109" s="4">
        <v>0</v>
      </c>
      <c r="Q109" s="4">
        <v>0</v>
      </c>
      <c r="R109" s="4">
        <v>0</v>
      </c>
      <c r="S109" s="4">
        <v>0</v>
      </c>
      <c r="T109">
        <f t="shared" si="2"/>
        <v>23</v>
      </c>
      <c r="U109">
        <v>5</v>
      </c>
      <c r="V109">
        <f t="shared" si="3"/>
        <v>28</v>
      </c>
    </row>
    <row r="110" spans="1:22">
      <c r="A110" s="11">
        <v>40780</v>
      </c>
      <c r="B110">
        <v>13.5</v>
      </c>
      <c r="C110">
        <v>0</v>
      </c>
      <c r="D110">
        <v>0</v>
      </c>
      <c r="E110">
        <v>0</v>
      </c>
      <c r="F110">
        <v>0</v>
      </c>
      <c r="G110">
        <v>0</v>
      </c>
      <c r="H110" s="4">
        <v>0</v>
      </c>
      <c r="I110" s="4">
        <v>0.5</v>
      </c>
      <c r="J110" s="4">
        <v>0</v>
      </c>
      <c r="K110" s="4">
        <v>0</v>
      </c>
      <c r="L110" s="4">
        <v>0</v>
      </c>
      <c r="M110" s="4">
        <v>0.5</v>
      </c>
      <c r="N110" s="4">
        <v>0</v>
      </c>
      <c r="O110" s="4">
        <v>8.5</v>
      </c>
      <c r="P110" s="4">
        <v>0</v>
      </c>
      <c r="Q110" s="4">
        <v>0</v>
      </c>
      <c r="R110" s="4">
        <v>0</v>
      </c>
      <c r="S110" s="4">
        <v>0</v>
      </c>
      <c r="T110">
        <f t="shared" si="2"/>
        <v>23</v>
      </c>
      <c r="U110">
        <v>5</v>
      </c>
      <c r="V110">
        <f t="shared" si="3"/>
        <v>28</v>
      </c>
    </row>
    <row r="111" spans="1:22">
      <c r="A111" s="11">
        <v>40781</v>
      </c>
      <c r="B111">
        <v>4.66</v>
      </c>
      <c r="C111">
        <v>0</v>
      </c>
      <c r="D111">
        <v>0</v>
      </c>
      <c r="E111">
        <v>0</v>
      </c>
      <c r="F111">
        <v>0</v>
      </c>
      <c r="G111">
        <v>0</v>
      </c>
      <c r="H111" s="12">
        <v>0</v>
      </c>
      <c r="I111" s="8">
        <v>1</v>
      </c>
      <c r="J111" s="4">
        <v>0</v>
      </c>
      <c r="K111" s="4">
        <v>0</v>
      </c>
      <c r="L111" s="4">
        <v>0</v>
      </c>
      <c r="M111" s="4">
        <v>0</v>
      </c>
      <c r="N111" s="12">
        <v>1</v>
      </c>
      <c r="O111" s="8">
        <v>0</v>
      </c>
      <c r="P111" s="12">
        <v>1.66</v>
      </c>
      <c r="Q111" s="12">
        <v>0</v>
      </c>
      <c r="R111" s="12">
        <v>0</v>
      </c>
      <c r="S111" s="12">
        <v>0</v>
      </c>
      <c r="T111">
        <f t="shared" si="2"/>
        <v>8.32</v>
      </c>
      <c r="U111">
        <v>3</v>
      </c>
      <c r="V111">
        <f t="shared" si="3"/>
        <v>11.32</v>
      </c>
    </row>
    <row r="112" spans="1:22">
      <c r="A112" s="11">
        <v>40782</v>
      </c>
      <c r="B112">
        <v>4.66</v>
      </c>
      <c r="C112">
        <v>0</v>
      </c>
      <c r="D112">
        <v>0</v>
      </c>
      <c r="E112">
        <v>0</v>
      </c>
      <c r="F112">
        <v>0</v>
      </c>
      <c r="G112">
        <v>0</v>
      </c>
      <c r="H112" s="12">
        <v>0</v>
      </c>
      <c r="I112" s="8">
        <v>1</v>
      </c>
      <c r="J112" s="4">
        <v>0</v>
      </c>
      <c r="K112" s="4">
        <v>0</v>
      </c>
      <c r="L112" s="4">
        <v>0</v>
      </c>
      <c r="M112" s="4">
        <v>0</v>
      </c>
      <c r="N112" s="12">
        <v>1</v>
      </c>
      <c r="O112" s="8">
        <v>0</v>
      </c>
      <c r="P112" s="12">
        <v>1.66</v>
      </c>
      <c r="Q112" s="12">
        <v>0</v>
      </c>
      <c r="R112" s="12">
        <v>0</v>
      </c>
      <c r="S112" s="12">
        <v>0</v>
      </c>
      <c r="T112">
        <f t="shared" si="2"/>
        <v>8.32</v>
      </c>
      <c r="U112">
        <v>3</v>
      </c>
      <c r="V112">
        <f t="shared" si="3"/>
        <v>11.32</v>
      </c>
    </row>
    <row r="113" spans="1:22">
      <c r="A113" s="11">
        <v>40783</v>
      </c>
      <c r="B113">
        <v>4.66</v>
      </c>
      <c r="C113">
        <v>0</v>
      </c>
      <c r="D113">
        <v>0</v>
      </c>
      <c r="E113">
        <v>0</v>
      </c>
      <c r="F113">
        <v>0</v>
      </c>
      <c r="G113">
        <v>0</v>
      </c>
      <c r="H113" s="12">
        <v>0</v>
      </c>
      <c r="I113" s="8">
        <v>1</v>
      </c>
      <c r="J113" s="4">
        <v>0</v>
      </c>
      <c r="K113" s="4">
        <v>0</v>
      </c>
      <c r="L113" s="4">
        <v>0</v>
      </c>
      <c r="M113" s="4">
        <v>0</v>
      </c>
      <c r="N113" s="12">
        <v>1</v>
      </c>
      <c r="O113" s="8">
        <v>0</v>
      </c>
      <c r="P113" s="12">
        <v>1.66</v>
      </c>
      <c r="Q113" s="12">
        <v>0</v>
      </c>
      <c r="R113" s="12">
        <v>0</v>
      </c>
      <c r="S113" s="12">
        <v>0</v>
      </c>
      <c r="T113">
        <f t="shared" si="2"/>
        <v>8.32</v>
      </c>
      <c r="U113">
        <v>3</v>
      </c>
      <c r="V113">
        <f t="shared" si="3"/>
        <v>11.32</v>
      </c>
    </row>
    <row r="114" spans="1:22">
      <c r="A114" s="11">
        <v>40784</v>
      </c>
      <c r="B114">
        <v>8.5</v>
      </c>
      <c r="C114">
        <v>0</v>
      </c>
      <c r="D114">
        <v>0</v>
      </c>
      <c r="E114">
        <v>0</v>
      </c>
      <c r="F114">
        <v>0</v>
      </c>
      <c r="G11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4">
        <v>0.5</v>
      </c>
      <c r="T114">
        <f t="shared" si="2"/>
        <v>10</v>
      </c>
      <c r="U114">
        <v>1.5</v>
      </c>
      <c r="V114">
        <f t="shared" si="3"/>
        <v>11.5</v>
      </c>
    </row>
    <row r="115" spans="1:22">
      <c r="A115" s="11">
        <v>40785</v>
      </c>
      <c r="B115">
        <v>8.5</v>
      </c>
      <c r="C115">
        <v>0</v>
      </c>
      <c r="D115">
        <v>0</v>
      </c>
      <c r="E115">
        <v>0</v>
      </c>
      <c r="F115">
        <v>0</v>
      </c>
      <c r="G115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0.5</v>
      </c>
      <c r="T115">
        <f t="shared" si="2"/>
        <v>10</v>
      </c>
      <c r="U115">
        <v>1.5</v>
      </c>
      <c r="V115">
        <f t="shared" si="3"/>
        <v>11.5</v>
      </c>
    </row>
    <row r="116" spans="1:22">
      <c r="A116" s="11">
        <v>40786</v>
      </c>
      <c r="B116">
        <v>7</v>
      </c>
      <c r="C116">
        <v>0</v>
      </c>
      <c r="D116">
        <v>0</v>
      </c>
      <c r="E116">
        <v>0</v>
      </c>
      <c r="F116">
        <v>0</v>
      </c>
      <c r="G116">
        <v>0</v>
      </c>
      <c r="H116" s="12">
        <v>0</v>
      </c>
      <c r="I116" s="8">
        <v>2</v>
      </c>
      <c r="J116" s="4">
        <v>0</v>
      </c>
      <c r="K116" s="4">
        <v>0</v>
      </c>
      <c r="L116" s="4">
        <v>0</v>
      </c>
      <c r="M116" s="4">
        <v>0</v>
      </c>
      <c r="N116" s="12">
        <v>0</v>
      </c>
      <c r="O116" s="8">
        <v>0</v>
      </c>
      <c r="P116" s="12">
        <v>0</v>
      </c>
      <c r="Q116" s="12">
        <v>0</v>
      </c>
      <c r="R116" s="12">
        <v>0</v>
      </c>
      <c r="S116" s="12">
        <v>0</v>
      </c>
      <c r="T116">
        <f t="shared" si="2"/>
        <v>9</v>
      </c>
      <c r="U116">
        <v>2</v>
      </c>
      <c r="V116">
        <f t="shared" si="3"/>
        <v>11</v>
      </c>
    </row>
    <row r="117" spans="1:22">
      <c r="A117" s="11">
        <v>40787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 s="12">
        <v>0</v>
      </c>
      <c r="I117" s="8">
        <v>0.4</v>
      </c>
      <c r="J117" s="4">
        <v>0</v>
      </c>
      <c r="K117" s="4">
        <v>0</v>
      </c>
      <c r="L117" s="4">
        <v>0.2</v>
      </c>
      <c r="M117" s="4">
        <v>0</v>
      </c>
      <c r="N117" s="12">
        <v>0</v>
      </c>
      <c r="O117" s="8">
        <v>4.4000000000000004</v>
      </c>
      <c r="P117" s="12">
        <v>0</v>
      </c>
      <c r="Q117" s="12">
        <v>0</v>
      </c>
      <c r="R117" s="12">
        <v>0</v>
      </c>
      <c r="S117" s="12">
        <v>0</v>
      </c>
      <c r="T117">
        <f t="shared" si="2"/>
        <v>8</v>
      </c>
      <c r="U117">
        <v>1.8</v>
      </c>
      <c r="V117">
        <f t="shared" si="3"/>
        <v>9.8000000000000007</v>
      </c>
    </row>
    <row r="118" spans="1:22">
      <c r="A118" s="11">
        <v>40788</v>
      </c>
      <c r="B118">
        <v>3</v>
      </c>
      <c r="C118">
        <v>0</v>
      </c>
      <c r="D118">
        <v>0</v>
      </c>
      <c r="E118">
        <v>0</v>
      </c>
      <c r="F118">
        <v>0</v>
      </c>
      <c r="G118">
        <v>0</v>
      </c>
      <c r="H118" s="12">
        <v>0</v>
      </c>
      <c r="I118" s="8">
        <v>0.4</v>
      </c>
      <c r="J118" s="4">
        <v>0</v>
      </c>
      <c r="K118" s="4">
        <v>0</v>
      </c>
      <c r="L118" s="4">
        <v>0.2</v>
      </c>
      <c r="M118" s="4">
        <v>0</v>
      </c>
      <c r="N118" s="12">
        <v>0</v>
      </c>
      <c r="O118" s="8">
        <v>4.4000000000000004</v>
      </c>
      <c r="P118" s="12">
        <v>0</v>
      </c>
      <c r="Q118" s="12">
        <v>0</v>
      </c>
      <c r="R118" s="12">
        <v>0</v>
      </c>
      <c r="S118" s="12">
        <v>0</v>
      </c>
      <c r="T118">
        <f t="shared" si="2"/>
        <v>8</v>
      </c>
      <c r="U118">
        <v>1.8</v>
      </c>
      <c r="V118">
        <f t="shared" si="3"/>
        <v>9.8000000000000007</v>
      </c>
    </row>
    <row r="119" spans="1:22">
      <c r="A119" s="11">
        <v>40789</v>
      </c>
      <c r="B119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 s="12">
        <v>0</v>
      </c>
      <c r="I119" s="8">
        <v>0.4</v>
      </c>
      <c r="J119" s="4">
        <v>0</v>
      </c>
      <c r="K119" s="4">
        <v>0</v>
      </c>
      <c r="L119" s="4">
        <v>0.2</v>
      </c>
      <c r="M119" s="4">
        <v>0</v>
      </c>
      <c r="N119" s="12">
        <v>0</v>
      </c>
      <c r="O119" s="8">
        <v>4.4000000000000004</v>
      </c>
      <c r="P119" s="12">
        <v>0</v>
      </c>
      <c r="Q119" s="12">
        <v>0</v>
      </c>
      <c r="R119" s="12">
        <v>0</v>
      </c>
      <c r="S119" s="12">
        <v>0</v>
      </c>
      <c r="T119">
        <f t="shared" si="2"/>
        <v>8</v>
      </c>
      <c r="U119">
        <v>1.8</v>
      </c>
      <c r="V119">
        <f t="shared" si="3"/>
        <v>9.8000000000000007</v>
      </c>
    </row>
    <row r="120" spans="1:22">
      <c r="A120" s="11">
        <v>40790</v>
      </c>
      <c r="B120">
        <v>3</v>
      </c>
      <c r="C120">
        <v>0</v>
      </c>
      <c r="D120">
        <v>0</v>
      </c>
      <c r="E120">
        <v>0</v>
      </c>
      <c r="F120">
        <v>0</v>
      </c>
      <c r="G120">
        <v>0</v>
      </c>
      <c r="H120" s="12">
        <v>0</v>
      </c>
      <c r="I120" s="8">
        <v>0.4</v>
      </c>
      <c r="J120" s="4">
        <v>0</v>
      </c>
      <c r="K120" s="4">
        <v>0</v>
      </c>
      <c r="L120" s="4">
        <v>0.2</v>
      </c>
      <c r="M120" s="4">
        <v>0</v>
      </c>
      <c r="N120" s="12">
        <v>0</v>
      </c>
      <c r="O120" s="8">
        <v>4.4000000000000004</v>
      </c>
      <c r="P120" s="12">
        <v>0</v>
      </c>
      <c r="Q120" s="12">
        <v>0</v>
      </c>
      <c r="R120" s="12">
        <v>0</v>
      </c>
      <c r="S120" s="12">
        <v>0</v>
      </c>
      <c r="T120">
        <f t="shared" si="2"/>
        <v>8</v>
      </c>
      <c r="U120">
        <v>1.8</v>
      </c>
      <c r="V120">
        <f t="shared" si="3"/>
        <v>9.8000000000000007</v>
      </c>
    </row>
    <row r="121" spans="1:22">
      <c r="A121" s="11">
        <v>40791</v>
      </c>
      <c r="B121">
        <v>3</v>
      </c>
      <c r="C121">
        <v>0</v>
      </c>
      <c r="D121">
        <v>0</v>
      </c>
      <c r="E121">
        <v>0</v>
      </c>
      <c r="F121">
        <v>0</v>
      </c>
      <c r="G121">
        <v>0</v>
      </c>
      <c r="H121" s="12">
        <v>0</v>
      </c>
      <c r="I121" s="8">
        <v>0.4</v>
      </c>
      <c r="J121" s="4">
        <v>0</v>
      </c>
      <c r="K121" s="4">
        <v>0</v>
      </c>
      <c r="L121" s="4">
        <v>0.2</v>
      </c>
      <c r="M121" s="4">
        <v>0</v>
      </c>
      <c r="N121" s="12">
        <v>0</v>
      </c>
      <c r="O121" s="8">
        <v>4.4000000000000004</v>
      </c>
      <c r="P121" s="12">
        <v>0</v>
      </c>
      <c r="Q121" s="12">
        <v>0</v>
      </c>
      <c r="R121" s="12">
        <v>0</v>
      </c>
      <c r="S121" s="12">
        <v>0</v>
      </c>
      <c r="T121">
        <f t="shared" si="2"/>
        <v>8</v>
      </c>
      <c r="U121">
        <v>1.8</v>
      </c>
      <c r="V121">
        <f t="shared" si="3"/>
        <v>9.8000000000000007</v>
      </c>
    </row>
    <row r="122" spans="1:22">
      <c r="A122" s="11">
        <v>40792</v>
      </c>
      <c r="B122">
        <v>6</v>
      </c>
      <c r="C122">
        <v>0</v>
      </c>
      <c r="D122">
        <v>0</v>
      </c>
      <c r="E122">
        <v>0</v>
      </c>
      <c r="F122">
        <v>0</v>
      </c>
      <c r="G122">
        <v>0</v>
      </c>
      <c r="H122" s="12">
        <v>0</v>
      </c>
      <c r="I122" s="8">
        <v>0</v>
      </c>
      <c r="J122" s="4">
        <v>0</v>
      </c>
      <c r="K122" s="4">
        <v>0</v>
      </c>
      <c r="L122" s="4">
        <v>0</v>
      </c>
      <c r="M122" s="4">
        <v>0</v>
      </c>
      <c r="N122" s="12">
        <v>0</v>
      </c>
      <c r="O122" s="8">
        <v>5</v>
      </c>
      <c r="P122" s="12">
        <v>0</v>
      </c>
      <c r="Q122" s="12">
        <v>0</v>
      </c>
      <c r="R122" s="12">
        <v>0</v>
      </c>
      <c r="S122" s="12">
        <v>0</v>
      </c>
      <c r="T122">
        <f t="shared" si="2"/>
        <v>11</v>
      </c>
      <c r="U122">
        <v>2</v>
      </c>
      <c r="V122">
        <f t="shared" si="3"/>
        <v>13</v>
      </c>
    </row>
    <row r="123" spans="1:22">
      <c r="A123" s="11">
        <v>40793</v>
      </c>
      <c r="B123">
        <v>5</v>
      </c>
      <c r="C123">
        <v>0</v>
      </c>
      <c r="D123">
        <v>0</v>
      </c>
      <c r="E123">
        <v>0</v>
      </c>
      <c r="F123">
        <v>0</v>
      </c>
      <c r="G123">
        <v>0</v>
      </c>
      <c r="H123" s="12">
        <v>0</v>
      </c>
      <c r="I123" s="8">
        <v>0</v>
      </c>
      <c r="J123" s="4">
        <v>0</v>
      </c>
      <c r="K123" s="4">
        <v>0</v>
      </c>
      <c r="L123" s="4">
        <v>0</v>
      </c>
      <c r="M123" s="4">
        <v>0</v>
      </c>
      <c r="N123" s="12">
        <v>0</v>
      </c>
      <c r="O123" s="8">
        <v>2</v>
      </c>
      <c r="P123" s="12">
        <v>0</v>
      </c>
      <c r="Q123" s="12">
        <v>0</v>
      </c>
      <c r="R123" s="12">
        <v>0</v>
      </c>
      <c r="S123" s="12">
        <v>0</v>
      </c>
      <c r="T123">
        <f t="shared" si="2"/>
        <v>7</v>
      </c>
      <c r="U123">
        <v>1</v>
      </c>
      <c r="V123">
        <f t="shared" si="3"/>
        <v>8</v>
      </c>
    </row>
    <row r="124" spans="1:22">
      <c r="A124" s="11">
        <v>40794</v>
      </c>
      <c r="B124">
        <v>5</v>
      </c>
      <c r="C124">
        <v>0</v>
      </c>
      <c r="D124">
        <v>0</v>
      </c>
      <c r="E124">
        <v>0</v>
      </c>
      <c r="F124">
        <v>0</v>
      </c>
      <c r="G124">
        <v>0</v>
      </c>
      <c r="H124" s="12">
        <v>0</v>
      </c>
      <c r="I124" s="8">
        <v>0</v>
      </c>
      <c r="J124" s="4">
        <v>0</v>
      </c>
      <c r="K124" s="4">
        <v>0</v>
      </c>
      <c r="L124" s="4">
        <v>0</v>
      </c>
      <c r="M124" s="4">
        <v>0</v>
      </c>
      <c r="N124" s="12">
        <v>0</v>
      </c>
      <c r="O124" s="8">
        <v>2</v>
      </c>
      <c r="P124" s="12">
        <v>0</v>
      </c>
      <c r="Q124" s="12">
        <v>0</v>
      </c>
      <c r="R124" s="12">
        <v>0</v>
      </c>
      <c r="S124" s="12">
        <v>0</v>
      </c>
      <c r="T124">
        <f t="shared" si="2"/>
        <v>7</v>
      </c>
      <c r="U124">
        <v>1</v>
      </c>
      <c r="V124">
        <f t="shared" si="3"/>
        <v>8</v>
      </c>
    </row>
    <row r="125" spans="1:22">
      <c r="A125" s="11">
        <v>40795</v>
      </c>
      <c r="B125">
        <v>12.67</v>
      </c>
      <c r="C125">
        <v>0</v>
      </c>
      <c r="D125">
        <v>0</v>
      </c>
      <c r="E125">
        <v>0</v>
      </c>
      <c r="F125">
        <v>0</v>
      </c>
      <c r="G125">
        <v>0</v>
      </c>
      <c r="H125" s="12">
        <v>0</v>
      </c>
      <c r="I125" s="8">
        <v>0</v>
      </c>
      <c r="J125" s="4">
        <v>0</v>
      </c>
      <c r="K125" s="4">
        <v>0</v>
      </c>
      <c r="L125" s="4">
        <v>0</v>
      </c>
      <c r="M125" s="4">
        <v>0</v>
      </c>
      <c r="N125" s="12">
        <v>0</v>
      </c>
      <c r="O125" s="8">
        <v>2.67</v>
      </c>
      <c r="P125" s="12">
        <v>0</v>
      </c>
      <c r="Q125" s="12">
        <v>0</v>
      </c>
      <c r="R125" s="12">
        <v>0</v>
      </c>
      <c r="S125" s="12">
        <v>0</v>
      </c>
      <c r="T125">
        <f t="shared" si="2"/>
        <v>15.34</v>
      </c>
      <c r="U125">
        <v>5</v>
      </c>
      <c r="V125">
        <f t="shared" si="3"/>
        <v>20.34</v>
      </c>
    </row>
    <row r="126" spans="1:22">
      <c r="A126" s="11">
        <v>40796</v>
      </c>
      <c r="B126">
        <v>12.67</v>
      </c>
      <c r="C126">
        <v>0</v>
      </c>
      <c r="D126">
        <v>0</v>
      </c>
      <c r="E126">
        <v>0</v>
      </c>
      <c r="F126">
        <v>0</v>
      </c>
      <c r="G126">
        <v>0</v>
      </c>
      <c r="H126" s="12">
        <v>0</v>
      </c>
      <c r="I126" s="8">
        <v>0</v>
      </c>
      <c r="J126" s="4">
        <v>0</v>
      </c>
      <c r="K126" s="4">
        <v>0</v>
      </c>
      <c r="L126" s="4">
        <v>0</v>
      </c>
      <c r="M126" s="4">
        <v>0</v>
      </c>
      <c r="N126" s="12">
        <v>0</v>
      </c>
      <c r="O126" s="8">
        <v>2.67</v>
      </c>
      <c r="P126" s="12">
        <v>0</v>
      </c>
      <c r="Q126" s="12">
        <v>0</v>
      </c>
      <c r="R126" s="12">
        <v>0</v>
      </c>
      <c r="S126" s="12">
        <v>0</v>
      </c>
      <c r="T126">
        <f t="shared" si="2"/>
        <v>15.34</v>
      </c>
      <c r="U126">
        <v>5</v>
      </c>
      <c r="V126">
        <f t="shared" si="3"/>
        <v>20.34</v>
      </c>
    </row>
    <row r="127" spans="1:22">
      <c r="A127" s="11">
        <v>40797</v>
      </c>
      <c r="B127">
        <v>12.67</v>
      </c>
      <c r="C127">
        <v>0</v>
      </c>
      <c r="D127">
        <v>0</v>
      </c>
      <c r="E127">
        <v>0</v>
      </c>
      <c r="F127">
        <v>0</v>
      </c>
      <c r="G127">
        <v>0</v>
      </c>
      <c r="H127" s="12">
        <v>0</v>
      </c>
      <c r="I127" s="8">
        <v>0</v>
      </c>
      <c r="J127" s="4">
        <v>0</v>
      </c>
      <c r="K127" s="4">
        <v>0</v>
      </c>
      <c r="L127" s="4">
        <v>0</v>
      </c>
      <c r="M127" s="4">
        <v>0</v>
      </c>
      <c r="N127" s="12">
        <v>0</v>
      </c>
      <c r="O127" s="8">
        <v>2.67</v>
      </c>
      <c r="P127" s="12">
        <v>0</v>
      </c>
      <c r="Q127" s="12">
        <v>0</v>
      </c>
      <c r="R127" s="12">
        <v>0</v>
      </c>
      <c r="S127" s="12">
        <v>0</v>
      </c>
      <c r="T127">
        <f t="shared" si="2"/>
        <v>15.34</v>
      </c>
      <c r="U127">
        <v>5</v>
      </c>
      <c r="V127">
        <f t="shared" si="3"/>
        <v>20.34</v>
      </c>
    </row>
    <row r="128" spans="1:22">
      <c r="A128" s="11">
        <v>40798</v>
      </c>
      <c r="B128">
        <v>0.5</v>
      </c>
      <c r="C128">
        <v>0</v>
      </c>
      <c r="D128">
        <v>0</v>
      </c>
      <c r="E128">
        <v>0</v>
      </c>
      <c r="F128">
        <v>0</v>
      </c>
      <c r="G128">
        <v>0</v>
      </c>
      <c r="H128" s="12">
        <v>0</v>
      </c>
      <c r="I128" s="8">
        <v>0</v>
      </c>
      <c r="J128" s="4">
        <v>0</v>
      </c>
      <c r="K128" s="4">
        <v>0</v>
      </c>
      <c r="L128" s="4">
        <v>0</v>
      </c>
      <c r="M128" s="4">
        <v>0</v>
      </c>
      <c r="N128" s="12">
        <v>0</v>
      </c>
      <c r="O128" s="8">
        <v>1.5</v>
      </c>
      <c r="P128" s="12">
        <v>0</v>
      </c>
      <c r="Q128" s="12">
        <v>0</v>
      </c>
      <c r="R128" s="12">
        <v>0</v>
      </c>
      <c r="S128" s="12">
        <v>0</v>
      </c>
      <c r="T128">
        <f t="shared" si="2"/>
        <v>2</v>
      </c>
      <c r="U128">
        <v>0.5</v>
      </c>
      <c r="V128">
        <f t="shared" si="3"/>
        <v>2.5</v>
      </c>
    </row>
    <row r="129" spans="1:22">
      <c r="A129" s="11">
        <v>40799</v>
      </c>
      <c r="B129">
        <v>0.5</v>
      </c>
      <c r="C129">
        <v>0</v>
      </c>
      <c r="D129">
        <v>0</v>
      </c>
      <c r="E129">
        <v>0</v>
      </c>
      <c r="F129">
        <v>0</v>
      </c>
      <c r="G129">
        <v>0</v>
      </c>
      <c r="H129" s="12">
        <v>0</v>
      </c>
      <c r="I129" s="8">
        <v>0</v>
      </c>
      <c r="J129" s="4">
        <v>0</v>
      </c>
      <c r="K129" s="4">
        <v>0</v>
      </c>
      <c r="L129" s="4">
        <v>0</v>
      </c>
      <c r="M129" s="4">
        <v>0</v>
      </c>
      <c r="N129" s="12">
        <v>0</v>
      </c>
      <c r="O129" s="8">
        <v>1.5</v>
      </c>
      <c r="P129" s="12">
        <v>0</v>
      </c>
      <c r="Q129" s="12">
        <v>0</v>
      </c>
      <c r="R129" s="12">
        <v>0</v>
      </c>
      <c r="S129" s="12">
        <v>0</v>
      </c>
      <c r="T129">
        <f t="shared" si="2"/>
        <v>2</v>
      </c>
      <c r="U129">
        <v>0.5</v>
      </c>
      <c r="V129">
        <f t="shared" si="3"/>
        <v>2.5</v>
      </c>
    </row>
    <row r="130" spans="1:22">
      <c r="A130" s="11">
        <v>40800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12">
        <v>0</v>
      </c>
      <c r="I130" s="8">
        <v>0</v>
      </c>
      <c r="J130" s="4">
        <v>0</v>
      </c>
      <c r="K130" s="4">
        <v>0</v>
      </c>
      <c r="L130" s="4">
        <v>0</v>
      </c>
      <c r="M130" s="4">
        <v>0</v>
      </c>
      <c r="N130" s="12">
        <v>0</v>
      </c>
      <c r="O130" s="8">
        <v>0.5</v>
      </c>
      <c r="P130" s="12">
        <v>0</v>
      </c>
      <c r="Q130" s="12">
        <v>0</v>
      </c>
      <c r="R130" s="12">
        <v>0</v>
      </c>
      <c r="S130" s="12">
        <v>0</v>
      </c>
      <c r="T130">
        <f t="shared" si="2"/>
        <v>0.5</v>
      </c>
      <c r="U130">
        <v>0.5</v>
      </c>
      <c r="V130">
        <f t="shared" si="3"/>
        <v>1</v>
      </c>
    </row>
    <row r="131" spans="1:22">
      <c r="A131" s="11">
        <v>40801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12">
        <v>0</v>
      </c>
      <c r="I131" s="8">
        <v>0</v>
      </c>
      <c r="J131" s="4">
        <v>0</v>
      </c>
      <c r="K131" s="4">
        <v>0</v>
      </c>
      <c r="L131" s="4">
        <v>0</v>
      </c>
      <c r="M131" s="4">
        <v>0</v>
      </c>
      <c r="N131" s="12">
        <v>0</v>
      </c>
      <c r="O131" s="8">
        <v>0.5</v>
      </c>
      <c r="P131" s="12">
        <v>0</v>
      </c>
      <c r="Q131" s="12">
        <v>0</v>
      </c>
      <c r="R131" s="12">
        <v>0</v>
      </c>
      <c r="S131" s="12">
        <v>0</v>
      </c>
      <c r="T131">
        <f t="shared" ref="T131" si="4">SUM(B131:S131)</f>
        <v>0.5</v>
      </c>
      <c r="U131">
        <v>0.5</v>
      </c>
      <c r="V131">
        <f t="shared" si="3"/>
        <v>1</v>
      </c>
    </row>
    <row r="132" spans="1:22">
      <c r="A132" s="11">
        <v>40802</v>
      </c>
      <c r="B13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>
        <f t="shared" si="2"/>
        <v>0</v>
      </c>
      <c r="U132">
        <v>0</v>
      </c>
      <c r="V132">
        <f t="shared" si="3"/>
        <v>0</v>
      </c>
    </row>
    <row r="133" spans="1:22">
      <c r="A133" s="11">
        <v>40803</v>
      </c>
      <c r="B13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>
        <f t="shared" si="2"/>
        <v>0</v>
      </c>
      <c r="U133">
        <v>0</v>
      </c>
      <c r="V133">
        <f t="shared" si="3"/>
        <v>0</v>
      </c>
    </row>
    <row r="134" spans="1:22">
      <c r="A134" s="11">
        <v>40804</v>
      </c>
      <c r="B13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>
        <f t="shared" si="2"/>
        <v>0</v>
      </c>
      <c r="U134">
        <v>0</v>
      </c>
      <c r="V134">
        <f t="shared" si="3"/>
        <v>0</v>
      </c>
    </row>
    <row r="135" spans="1:22">
      <c r="A135" s="11">
        <v>40805</v>
      </c>
      <c r="B13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>
        <f t="shared" si="2"/>
        <v>0</v>
      </c>
      <c r="U135">
        <v>0</v>
      </c>
      <c r="V135">
        <f t="shared" si="3"/>
        <v>0</v>
      </c>
    </row>
    <row r="136" spans="1:22">
      <c r="A136" s="11">
        <v>40806</v>
      </c>
      <c r="B13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>
        <f t="shared" si="2"/>
        <v>0</v>
      </c>
      <c r="U136">
        <v>0</v>
      </c>
      <c r="V136">
        <f t="shared" si="3"/>
        <v>0</v>
      </c>
    </row>
    <row r="137" spans="1:22">
      <c r="A137" s="11">
        <v>40807</v>
      </c>
      <c r="B137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>
        <f t="shared" ref="T137:T140" si="5">SUM(B137:S137)</f>
        <v>0</v>
      </c>
      <c r="U137">
        <v>0</v>
      </c>
      <c r="V137">
        <f t="shared" ref="V137:V140" si="6">T137+U137</f>
        <v>0</v>
      </c>
    </row>
    <row r="138" spans="1:22">
      <c r="A138" s="11">
        <v>40808</v>
      </c>
      <c r="B138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>
        <f t="shared" si="5"/>
        <v>0</v>
      </c>
      <c r="U138">
        <v>0</v>
      </c>
      <c r="V138">
        <f t="shared" si="6"/>
        <v>0</v>
      </c>
    </row>
    <row r="139" spans="1:22">
      <c r="A139" s="11">
        <v>40809</v>
      </c>
      <c r="B13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>
        <f t="shared" si="5"/>
        <v>0</v>
      </c>
      <c r="U139">
        <v>0</v>
      </c>
      <c r="V139">
        <f t="shared" si="6"/>
        <v>0</v>
      </c>
    </row>
    <row r="140" spans="1:22">
      <c r="A140" s="11">
        <v>40810</v>
      </c>
      <c r="B14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>
        <f t="shared" si="5"/>
        <v>0</v>
      </c>
      <c r="U140">
        <v>0</v>
      </c>
      <c r="V140">
        <f t="shared" si="6"/>
        <v>0</v>
      </c>
    </row>
    <row r="141" spans="1:22">
      <c r="A141" s="11">
        <v>40811</v>
      </c>
      <c r="B141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>
        <f t="shared" ref="T141" si="7">SUM(B141:S141)</f>
        <v>0</v>
      </c>
      <c r="U141">
        <v>0</v>
      </c>
      <c r="V141">
        <f t="shared" ref="V141" si="8">T141+U141</f>
        <v>0</v>
      </c>
    </row>
    <row r="142" spans="1:22">
      <c r="B142" s="71" t="s">
        <v>43</v>
      </c>
      <c r="C142" s="71"/>
      <c r="D142" s="71"/>
      <c r="E142" s="71"/>
      <c r="F142" s="71"/>
      <c r="G142" s="71"/>
      <c r="H142" s="71"/>
      <c r="I142" s="71" t="s">
        <v>44</v>
      </c>
      <c r="J142" s="71"/>
      <c r="K142" s="71"/>
      <c r="L142" s="71"/>
      <c r="M142" s="71"/>
      <c r="N142" s="71"/>
      <c r="O142" s="71" t="s">
        <v>45</v>
      </c>
      <c r="P142" s="71"/>
      <c r="Q142" s="71"/>
      <c r="R142" s="71" t="s">
        <v>46</v>
      </c>
      <c r="S142" s="71"/>
      <c r="T142" s="69" t="s">
        <v>47</v>
      </c>
      <c r="U142" t="s">
        <v>48</v>
      </c>
    </row>
    <row r="143" spans="1:22">
      <c r="B143" t="s">
        <v>50</v>
      </c>
      <c r="C143" t="s">
        <v>51</v>
      </c>
      <c r="D143" t="s">
        <v>52</v>
      </c>
      <c r="E143" t="s">
        <v>53</v>
      </c>
      <c r="F143" t="s">
        <v>54</v>
      </c>
      <c r="G143" t="s">
        <v>55</v>
      </c>
      <c r="H143" s="1" t="s">
        <v>56</v>
      </c>
      <c r="I143" t="s">
        <v>57</v>
      </c>
      <c r="J143" t="s">
        <v>58</v>
      </c>
      <c r="K143" t="s">
        <v>59</v>
      </c>
      <c r="L143" t="s">
        <v>60</v>
      </c>
      <c r="M143" t="s">
        <v>66</v>
      </c>
      <c r="N143" s="1" t="s">
        <v>56</v>
      </c>
      <c r="O143" t="s">
        <v>62</v>
      </c>
      <c r="P143" t="s">
        <v>63</v>
      </c>
      <c r="Q143" s="1" t="s">
        <v>56</v>
      </c>
      <c r="R143" t="s">
        <v>67</v>
      </c>
      <c r="S143" s="1" t="s">
        <v>65</v>
      </c>
      <c r="T143" s="70"/>
    </row>
    <row r="144" spans="1:22">
      <c r="A144" t="s">
        <v>68</v>
      </c>
      <c r="B144">
        <f t="shared" ref="B144:U144" si="9">SUM(B9:B110)</f>
        <v>8259.99</v>
      </c>
      <c r="C144">
        <f t="shared" si="9"/>
        <v>30</v>
      </c>
      <c r="D144">
        <f t="shared" si="9"/>
        <v>0</v>
      </c>
      <c r="E144">
        <f t="shared" si="9"/>
        <v>4</v>
      </c>
      <c r="F144">
        <f t="shared" si="9"/>
        <v>1.99</v>
      </c>
      <c r="G144">
        <f t="shared" si="9"/>
        <v>19.969999999999995</v>
      </c>
      <c r="H144">
        <f t="shared" si="9"/>
        <v>1</v>
      </c>
      <c r="I144">
        <f t="shared" si="9"/>
        <v>61.949999999999996</v>
      </c>
      <c r="J144">
        <f t="shared" si="9"/>
        <v>13</v>
      </c>
      <c r="K144">
        <f t="shared" si="9"/>
        <v>0</v>
      </c>
      <c r="L144">
        <f t="shared" si="9"/>
        <v>238.93999999999997</v>
      </c>
      <c r="M144">
        <f t="shared" si="9"/>
        <v>35</v>
      </c>
      <c r="N144">
        <f t="shared" si="9"/>
        <v>0</v>
      </c>
      <c r="O144">
        <f t="shared" si="9"/>
        <v>83.01</v>
      </c>
      <c r="P144">
        <f t="shared" si="9"/>
        <v>0</v>
      </c>
      <c r="Q144">
        <f t="shared" si="9"/>
        <v>0</v>
      </c>
      <c r="R144">
        <f t="shared" si="9"/>
        <v>136.89000000000004</v>
      </c>
      <c r="S144">
        <f t="shared" si="9"/>
        <v>4.9800000000000004</v>
      </c>
      <c r="T144">
        <f t="shared" si="9"/>
        <v>8890.7199999999993</v>
      </c>
      <c r="U144">
        <f t="shared" si="9"/>
        <v>2974.8999999999987</v>
      </c>
    </row>
    <row r="145" spans="2:22">
      <c r="B145"/>
      <c r="H145" s="1"/>
      <c r="I145"/>
      <c r="N145" s="1"/>
      <c r="O145"/>
      <c r="Q145" s="1"/>
      <c r="R145"/>
      <c r="S145" s="1"/>
      <c r="T145"/>
    </row>
    <row r="146" spans="2:22">
      <c r="B146"/>
      <c r="H146" s="1"/>
      <c r="I146"/>
      <c r="N146" s="1"/>
      <c r="O146"/>
      <c r="Q146" s="1"/>
      <c r="R146"/>
      <c r="S146" s="1"/>
      <c r="T146"/>
    </row>
    <row r="147" spans="2:22">
      <c r="B147"/>
      <c r="H147" s="1"/>
      <c r="I147"/>
      <c r="N147" s="1"/>
      <c r="O147"/>
      <c r="Q147" s="1"/>
      <c r="R147"/>
      <c r="S147" s="1"/>
      <c r="T147"/>
    </row>
    <row r="148" spans="2:22">
      <c r="B148"/>
      <c r="H148" s="1"/>
      <c r="I148"/>
      <c r="N148" s="1"/>
      <c r="O148"/>
      <c r="Q148" s="1"/>
      <c r="R148"/>
      <c r="S148" s="1"/>
      <c r="T148"/>
    </row>
    <row r="149" spans="2:22">
      <c r="B149"/>
      <c r="H149" s="1"/>
      <c r="I149"/>
      <c r="N149" s="1"/>
      <c r="O149"/>
      <c r="Q149" s="1"/>
      <c r="R149"/>
      <c r="S149" s="1"/>
      <c r="T149"/>
    </row>
    <row r="150" spans="2:22">
      <c r="B150"/>
      <c r="H150" s="1"/>
      <c r="I150"/>
      <c r="N150" s="1"/>
      <c r="O150"/>
      <c r="Q150" s="1"/>
      <c r="R150"/>
      <c r="S150" s="1"/>
      <c r="T150"/>
    </row>
    <row r="151" spans="2:22">
      <c r="B151"/>
      <c r="H151" s="1"/>
      <c r="I151"/>
      <c r="N151" s="1"/>
      <c r="O151"/>
      <c r="Q151" s="1"/>
      <c r="R151"/>
      <c r="S151" s="1"/>
      <c r="T151"/>
    </row>
    <row r="152" spans="2:22">
      <c r="B152"/>
      <c r="H152" s="1"/>
      <c r="I152"/>
      <c r="N152" s="1"/>
      <c r="O152"/>
      <c r="Q152" s="1"/>
      <c r="R152"/>
      <c r="S152" s="1"/>
      <c r="T152"/>
      <c r="V152" s="70" t="s">
        <v>49</v>
      </c>
    </row>
    <row r="153" spans="2:22">
      <c r="B153"/>
      <c r="H153" s="1"/>
      <c r="I153"/>
      <c r="N153" s="1"/>
      <c r="O153"/>
      <c r="Q153" s="1"/>
      <c r="R153"/>
      <c r="S153" s="1"/>
      <c r="T153"/>
      <c r="V153" s="70"/>
    </row>
    <row r="154" spans="2:22">
      <c r="B154"/>
      <c r="H154" s="1"/>
      <c r="I154"/>
      <c r="N154" s="1"/>
      <c r="O154"/>
      <c r="Q154" s="1"/>
      <c r="R154"/>
      <c r="S154" s="1"/>
      <c r="T154"/>
      <c r="V154">
        <f>SUM(V9:V151)</f>
        <v>12079.6</v>
      </c>
    </row>
  </sheetData>
  <mergeCells count="17">
    <mergeCell ref="A1:C1"/>
    <mergeCell ref="A2:C2"/>
    <mergeCell ref="A3:C3"/>
    <mergeCell ref="A4:D4"/>
    <mergeCell ref="B142:H142"/>
    <mergeCell ref="I142:N142"/>
    <mergeCell ref="O142:Q142"/>
    <mergeCell ref="R142:S142"/>
    <mergeCell ref="A5:C5"/>
    <mergeCell ref="B7:H7"/>
    <mergeCell ref="I7:N7"/>
    <mergeCell ref="O7:Q7"/>
    <mergeCell ref="V152:V153"/>
    <mergeCell ref="R7:S7"/>
    <mergeCell ref="T7:T8"/>
    <mergeCell ref="V7:V8"/>
    <mergeCell ref="T142:T143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8"/>
  </sheetPr>
  <dimension ref="A1:T50"/>
  <sheetViews>
    <sheetView zoomScaleNormal="100" workbookViewId="0">
      <selection activeCell="B24" sqref="B24"/>
    </sheetView>
  </sheetViews>
  <sheetFormatPr defaultRowHeight="12.75"/>
  <sheetData>
    <row r="1" spans="1:20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0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</row>
    <row r="3" spans="1:20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</row>
    <row r="4" spans="1:20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</row>
    <row r="5" spans="1:20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</row>
    <row r="6" spans="1:20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</row>
    <row r="7" spans="1:20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</row>
    <row r="8" spans="1:20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1:20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</row>
    <row r="10" spans="1:20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</row>
    <row r="11" spans="1:20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</row>
    <row r="12" spans="1:20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</row>
    <row r="13" spans="1:20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</row>
    <row r="14" spans="1:20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</row>
    <row r="15" spans="1:20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</row>
    <row r="16" spans="1:20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</row>
    <row r="17" spans="1:20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</row>
    <row r="18" spans="1:20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</row>
    <row r="19" spans="1:20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</row>
    <row r="20" spans="1: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</row>
    <row r="21" spans="1:20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</row>
    <row r="22" spans="1:20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</row>
    <row r="23" spans="1:20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</row>
    <row r="24" spans="1:20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</row>
    <row r="25" spans="1:20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</row>
    <row r="26" spans="1:20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0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</row>
    <row r="28" spans="1:20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</row>
    <row r="29" spans="1:20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1" spans="1:20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</row>
    <row r="32" spans="1:20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</row>
    <row r="33" spans="1:20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</row>
    <row r="34" spans="1:20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</row>
    <row r="35" spans="1:20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</row>
    <row r="36" spans="1:20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</row>
    <row r="37" spans="1:20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</row>
    <row r="38" spans="1:20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</row>
    <row r="39" spans="1:20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</row>
    <row r="40" spans="1:2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</row>
    <row r="41" spans="1:20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</row>
    <row r="42" spans="1:20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</row>
    <row r="43" spans="1:20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1:20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</row>
    <row r="45" spans="1:20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</row>
    <row r="46" spans="1:20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</row>
    <row r="47" spans="1:20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</row>
    <row r="48" spans="1:20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</row>
    <row r="49" spans="1:20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</row>
    <row r="50" spans="1:2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8"/>
  </sheetPr>
  <dimension ref="A1:V140"/>
  <sheetViews>
    <sheetView zoomScale="80" zoomScaleNormal="80" workbookViewId="0">
      <pane ySplit="8" topLeftCell="A102" activePane="bottomLeft" state="frozen"/>
      <selection pane="bottomLeft" activeCell="B130" sqref="B130:S131"/>
    </sheetView>
  </sheetViews>
  <sheetFormatPr defaultRowHeight="12.75"/>
  <sheetData>
    <row r="1" spans="1:22">
      <c r="A1" s="22" t="s">
        <v>237</v>
      </c>
    </row>
    <row r="2" spans="1:22">
      <c r="A2" s="22" t="s">
        <v>238</v>
      </c>
    </row>
    <row r="7" spans="1:22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239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40314</v>
      </c>
      <c r="T9">
        <f t="shared" ref="T9:T72" si="0">SUM(B9:S9)</f>
        <v>0</v>
      </c>
      <c r="U9">
        <v>0</v>
      </c>
      <c r="V9">
        <f>SUM(T9+U9)</f>
        <v>0</v>
      </c>
    </row>
    <row r="10" spans="1:22">
      <c r="A10" s="11">
        <v>40315</v>
      </c>
      <c r="T10">
        <f t="shared" si="0"/>
        <v>0</v>
      </c>
      <c r="U10">
        <v>0</v>
      </c>
      <c r="V10">
        <f t="shared" ref="V10:V73" si="1">SUM(T10+U10)</f>
        <v>0</v>
      </c>
    </row>
    <row r="11" spans="1:22">
      <c r="A11" s="11">
        <v>40316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0</v>
      </c>
      <c r="U11">
        <v>0</v>
      </c>
      <c r="V11">
        <f t="shared" si="1"/>
        <v>0</v>
      </c>
    </row>
    <row r="12" spans="1:22">
      <c r="A12" s="11">
        <v>40317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0"/>
        <v>0</v>
      </c>
      <c r="U12">
        <v>0</v>
      </c>
      <c r="V12">
        <f t="shared" si="1"/>
        <v>0</v>
      </c>
    </row>
    <row r="13" spans="1:22">
      <c r="A13" s="11">
        <v>40318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 t="shared" si="0"/>
        <v>0</v>
      </c>
      <c r="U13">
        <v>0</v>
      </c>
      <c r="V13">
        <f t="shared" si="1"/>
        <v>0</v>
      </c>
    </row>
    <row r="14" spans="1:22">
      <c r="A14" s="11">
        <v>40319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0</v>
      </c>
      <c r="U14">
        <v>0</v>
      </c>
      <c r="V14">
        <f t="shared" si="1"/>
        <v>0</v>
      </c>
    </row>
    <row r="15" spans="1:22">
      <c r="A15" s="11">
        <v>40320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0</v>
      </c>
      <c r="U15">
        <v>0</v>
      </c>
      <c r="V15">
        <f t="shared" si="1"/>
        <v>0</v>
      </c>
    </row>
    <row r="16" spans="1:22">
      <c r="A16" s="11">
        <v>40321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v>0</v>
      </c>
      <c r="V16">
        <f t="shared" si="1"/>
        <v>0</v>
      </c>
    </row>
    <row r="17" spans="1:22">
      <c r="A17" s="11">
        <v>40322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0</v>
      </c>
      <c r="U17">
        <v>0</v>
      </c>
      <c r="V17">
        <f t="shared" si="1"/>
        <v>0</v>
      </c>
    </row>
    <row r="18" spans="1:22">
      <c r="A18" s="11">
        <v>40323</v>
      </c>
      <c r="B18">
        <v>0</v>
      </c>
      <c r="C18">
        <v>0.5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0"/>
        <v>0.5</v>
      </c>
      <c r="U18">
        <v>0</v>
      </c>
      <c r="V18">
        <f t="shared" si="1"/>
        <v>0.5</v>
      </c>
    </row>
    <row r="19" spans="1:22">
      <c r="A19" s="11">
        <v>40324</v>
      </c>
      <c r="B19">
        <v>0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0"/>
        <v>0.5</v>
      </c>
      <c r="U19">
        <v>0</v>
      </c>
      <c r="V19">
        <f t="shared" si="1"/>
        <v>0.5</v>
      </c>
    </row>
    <row r="20" spans="1:22">
      <c r="A20" s="11">
        <v>40325</v>
      </c>
      <c r="B20">
        <v>0.75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0.75</v>
      </c>
      <c r="U20">
        <v>1.5</v>
      </c>
      <c r="V20">
        <f t="shared" si="1"/>
        <v>2.25</v>
      </c>
    </row>
    <row r="21" spans="1:22">
      <c r="A21" s="11">
        <v>40326</v>
      </c>
      <c r="B21">
        <v>0.75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0.75</v>
      </c>
      <c r="U21">
        <v>1.5</v>
      </c>
      <c r="V21">
        <f t="shared" si="1"/>
        <v>2.25</v>
      </c>
    </row>
    <row r="22" spans="1:22">
      <c r="A22" s="11">
        <v>40327</v>
      </c>
      <c r="B22">
        <v>0.75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0"/>
        <v>0.75</v>
      </c>
      <c r="U22">
        <v>1.5</v>
      </c>
      <c r="V22">
        <f t="shared" si="1"/>
        <v>2.25</v>
      </c>
    </row>
    <row r="23" spans="1:22">
      <c r="A23" s="11">
        <v>40328</v>
      </c>
      <c r="B23">
        <v>0.75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0"/>
        <v>0.75</v>
      </c>
      <c r="U23">
        <v>1.5</v>
      </c>
      <c r="V23">
        <f t="shared" si="1"/>
        <v>2.25</v>
      </c>
    </row>
    <row r="24" spans="1:22">
      <c r="A24" s="11">
        <v>40329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0</v>
      </c>
      <c r="U24">
        <v>1</v>
      </c>
      <c r="V24">
        <f t="shared" si="1"/>
        <v>1</v>
      </c>
    </row>
    <row r="25" spans="1:22">
      <c r="A25" s="11">
        <v>40330</v>
      </c>
      <c r="B25">
        <v>0</v>
      </c>
      <c r="C25">
        <v>0.5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f t="shared" si="0"/>
        <v>1.5</v>
      </c>
      <c r="U25">
        <v>0</v>
      </c>
      <c r="V25">
        <f t="shared" si="1"/>
        <v>1.5</v>
      </c>
    </row>
    <row r="26" spans="1:22">
      <c r="A26" s="11">
        <v>40331</v>
      </c>
      <c r="B26">
        <v>0</v>
      </c>
      <c r="C26">
        <v>0.5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f t="shared" si="0"/>
        <v>1.5</v>
      </c>
      <c r="U26">
        <v>0</v>
      </c>
      <c r="V26">
        <f t="shared" si="1"/>
        <v>1.5</v>
      </c>
    </row>
    <row r="27" spans="1:22">
      <c r="A27" s="11">
        <v>40332</v>
      </c>
      <c r="B27">
        <v>10.33</v>
      </c>
      <c r="C27">
        <v>0.33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f t="shared" si="0"/>
        <v>11.66</v>
      </c>
      <c r="U27">
        <v>6.33</v>
      </c>
      <c r="V27">
        <f t="shared" si="1"/>
        <v>17.990000000000002</v>
      </c>
    </row>
    <row r="28" spans="1:22">
      <c r="A28" s="11">
        <v>40333</v>
      </c>
      <c r="B28">
        <v>10.33</v>
      </c>
      <c r="C28">
        <v>0.33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f t="shared" si="0"/>
        <v>11.66</v>
      </c>
      <c r="U28">
        <v>6.33</v>
      </c>
      <c r="V28">
        <f t="shared" si="1"/>
        <v>17.990000000000002</v>
      </c>
    </row>
    <row r="29" spans="1:22">
      <c r="A29" s="11">
        <v>40334</v>
      </c>
      <c r="B29">
        <v>10.33</v>
      </c>
      <c r="C29">
        <v>0.33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f t="shared" si="0"/>
        <v>11.66</v>
      </c>
      <c r="U29">
        <v>6.33</v>
      </c>
      <c r="V29">
        <f t="shared" si="1"/>
        <v>17.990000000000002</v>
      </c>
    </row>
    <row r="30" spans="1:22">
      <c r="A30" s="11">
        <v>40335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0.5</v>
      </c>
      <c r="M30">
        <v>0</v>
      </c>
      <c r="N30">
        <v>0</v>
      </c>
      <c r="O30">
        <v>0.5</v>
      </c>
      <c r="P30">
        <v>0</v>
      </c>
      <c r="Q30">
        <v>0</v>
      </c>
      <c r="R30">
        <v>0</v>
      </c>
      <c r="S30">
        <v>0</v>
      </c>
      <c r="T30">
        <f t="shared" si="0"/>
        <v>5</v>
      </c>
      <c r="U30">
        <v>0.5</v>
      </c>
      <c r="V30">
        <f t="shared" si="1"/>
        <v>5.5</v>
      </c>
    </row>
    <row r="31" spans="1:22">
      <c r="A31" s="11">
        <v>40336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</v>
      </c>
      <c r="M31">
        <v>0</v>
      </c>
      <c r="N31">
        <v>0</v>
      </c>
      <c r="O31">
        <v>0.5</v>
      </c>
      <c r="P31">
        <v>0</v>
      </c>
      <c r="Q31">
        <v>0</v>
      </c>
      <c r="R31">
        <v>0</v>
      </c>
      <c r="S31">
        <v>0</v>
      </c>
      <c r="T31">
        <f t="shared" si="0"/>
        <v>5</v>
      </c>
      <c r="U31">
        <v>0.5</v>
      </c>
      <c r="V31">
        <f t="shared" si="1"/>
        <v>5.5</v>
      </c>
    </row>
    <row r="32" spans="1:22">
      <c r="A32" s="11">
        <v>40337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3</v>
      </c>
      <c r="U32">
        <v>0</v>
      </c>
      <c r="V32">
        <f t="shared" si="1"/>
        <v>3</v>
      </c>
    </row>
    <row r="33" spans="1:22">
      <c r="A33" s="11">
        <v>40338</v>
      </c>
      <c r="B33">
        <v>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3</v>
      </c>
      <c r="U33">
        <v>0</v>
      </c>
      <c r="V33">
        <f t="shared" si="1"/>
        <v>3</v>
      </c>
    </row>
    <row r="34" spans="1:22">
      <c r="A34" s="11">
        <v>40339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3</v>
      </c>
      <c r="U34">
        <v>1.33</v>
      </c>
      <c r="V34">
        <f t="shared" si="1"/>
        <v>4.33</v>
      </c>
    </row>
    <row r="35" spans="1:22">
      <c r="A35" s="11">
        <v>40340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 t="shared" si="0"/>
        <v>3</v>
      </c>
      <c r="U35">
        <v>1.33</v>
      </c>
      <c r="V35">
        <f t="shared" si="1"/>
        <v>4.33</v>
      </c>
    </row>
    <row r="36" spans="1:22">
      <c r="A36" s="11">
        <v>40341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3</v>
      </c>
      <c r="U36">
        <v>1.33</v>
      </c>
      <c r="V36">
        <f t="shared" si="1"/>
        <v>4.33</v>
      </c>
    </row>
    <row r="37" spans="1:22">
      <c r="A37" s="11">
        <v>40342</v>
      </c>
      <c r="B37">
        <v>9.5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f t="shared" si="0"/>
        <v>13.5</v>
      </c>
      <c r="U37">
        <v>3.5</v>
      </c>
      <c r="V37">
        <f t="shared" si="1"/>
        <v>17</v>
      </c>
    </row>
    <row r="38" spans="1:22">
      <c r="A38" s="11">
        <v>40343</v>
      </c>
      <c r="B38">
        <v>9.5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f t="shared" si="0"/>
        <v>13.5</v>
      </c>
      <c r="U38">
        <v>3.5</v>
      </c>
      <c r="V38">
        <f t="shared" si="1"/>
        <v>17</v>
      </c>
    </row>
    <row r="39" spans="1:22">
      <c r="A39" s="11">
        <v>40344</v>
      </c>
      <c r="B39">
        <v>3.5</v>
      </c>
      <c r="C39">
        <v>0</v>
      </c>
      <c r="D39">
        <v>0</v>
      </c>
      <c r="E39">
        <v>0.5</v>
      </c>
      <c r="F39">
        <v>0</v>
      </c>
      <c r="G39">
        <v>0</v>
      </c>
      <c r="H39">
        <v>0</v>
      </c>
      <c r="I39">
        <v>0.5</v>
      </c>
      <c r="J39">
        <v>0</v>
      </c>
      <c r="K39">
        <v>0</v>
      </c>
      <c r="L39">
        <v>1.5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f t="shared" si="0"/>
        <v>7</v>
      </c>
      <c r="U39">
        <v>1</v>
      </c>
      <c r="V39">
        <f t="shared" si="1"/>
        <v>8</v>
      </c>
    </row>
    <row r="40" spans="1:22">
      <c r="A40" s="11">
        <v>40345</v>
      </c>
      <c r="B40">
        <v>3.5</v>
      </c>
      <c r="C40">
        <v>0</v>
      </c>
      <c r="D40">
        <v>0</v>
      </c>
      <c r="E40">
        <v>0.5</v>
      </c>
      <c r="F40">
        <v>0</v>
      </c>
      <c r="G40">
        <v>0</v>
      </c>
      <c r="H40">
        <v>0</v>
      </c>
      <c r="I40">
        <v>0.5</v>
      </c>
      <c r="J40">
        <v>0</v>
      </c>
      <c r="K40">
        <v>0</v>
      </c>
      <c r="L40">
        <v>1.5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f t="shared" si="0"/>
        <v>7</v>
      </c>
      <c r="U40">
        <v>1</v>
      </c>
      <c r="V40">
        <f t="shared" si="1"/>
        <v>8</v>
      </c>
    </row>
    <row r="41" spans="1:22">
      <c r="A41" s="11">
        <v>40346</v>
      </c>
      <c r="B41">
        <v>15.33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0.33</v>
      </c>
      <c r="K41">
        <v>0</v>
      </c>
      <c r="L41">
        <v>3.67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f t="shared" si="0"/>
        <v>20.329999999999998</v>
      </c>
      <c r="U41">
        <v>3.33</v>
      </c>
      <c r="V41">
        <f t="shared" si="1"/>
        <v>23.659999999999997</v>
      </c>
    </row>
    <row r="42" spans="1:22">
      <c r="A42" s="11">
        <v>40347</v>
      </c>
      <c r="B42">
        <v>15.33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0.33</v>
      </c>
      <c r="K42">
        <v>0</v>
      </c>
      <c r="L42">
        <v>3.67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f t="shared" si="0"/>
        <v>20.329999999999998</v>
      </c>
      <c r="U42">
        <v>3.33</v>
      </c>
      <c r="V42">
        <f t="shared" si="1"/>
        <v>23.659999999999997</v>
      </c>
    </row>
    <row r="43" spans="1:22">
      <c r="A43" s="11">
        <v>40348</v>
      </c>
      <c r="B43">
        <v>15.33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0.33</v>
      </c>
      <c r="K43">
        <v>0</v>
      </c>
      <c r="L43">
        <v>3.67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f t="shared" si="0"/>
        <v>20.329999999999998</v>
      </c>
      <c r="U43">
        <v>3.33</v>
      </c>
      <c r="V43">
        <f t="shared" si="1"/>
        <v>23.659999999999997</v>
      </c>
    </row>
    <row r="44" spans="1:22">
      <c r="A44" s="11">
        <v>40349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2</v>
      </c>
      <c r="U44">
        <v>0.5</v>
      </c>
      <c r="V44">
        <f t="shared" si="1"/>
        <v>2.5</v>
      </c>
    </row>
    <row r="45" spans="1:22">
      <c r="A45" s="11">
        <v>40350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0"/>
        <v>2</v>
      </c>
      <c r="U45">
        <v>0.5</v>
      </c>
      <c r="V45">
        <f t="shared" si="1"/>
        <v>2.5</v>
      </c>
    </row>
    <row r="46" spans="1:22">
      <c r="A46" s="11">
        <v>40351</v>
      </c>
      <c r="B46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 t="shared" si="0"/>
        <v>9</v>
      </c>
      <c r="U46">
        <v>1</v>
      </c>
      <c r="V46">
        <f t="shared" si="1"/>
        <v>10</v>
      </c>
    </row>
    <row r="47" spans="1:22">
      <c r="A47" s="11">
        <v>40352</v>
      </c>
      <c r="B47">
        <v>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 t="shared" si="0"/>
        <v>9</v>
      </c>
      <c r="U47">
        <v>1</v>
      </c>
      <c r="V47">
        <f t="shared" si="1"/>
        <v>10</v>
      </c>
    </row>
    <row r="48" spans="1:22">
      <c r="A48" s="11">
        <v>40353</v>
      </c>
      <c r="B48">
        <v>15</v>
      </c>
      <c r="C48">
        <v>0.33</v>
      </c>
      <c r="D48">
        <v>0</v>
      </c>
      <c r="E48">
        <v>0</v>
      </c>
      <c r="F48">
        <v>0.33</v>
      </c>
      <c r="G48">
        <v>0</v>
      </c>
      <c r="H48">
        <v>0</v>
      </c>
      <c r="I48">
        <v>0</v>
      </c>
      <c r="J48">
        <v>0.33</v>
      </c>
      <c r="K48">
        <v>0</v>
      </c>
      <c r="L48">
        <v>0.67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f t="shared" si="0"/>
        <v>17.66</v>
      </c>
      <c r="U48">
        <v>0.33</v>
      </c>
      <c r="V48">
        <f t="shared" si="1"/>
        <v>17.989999999999998</v>
      </c>
    </row>
    <row r="49" spans="1:22">
      <c r="A49" s="11">
        <v>40354</v>
      </c>
      <c r="B49">
        <v>15</v>
      </c>
      <c r="C49">
        <v>0.33</v>
      </c>
      <c r="D49">
        <v>0</v>
      </c>
      <c r="E49">
        <v>0</v>
      </c>
      <c r="F49">
        <v>0.33</v>
      </c>
      <c r="G49">
        <v>0</v>
      </c>
      <c r="H49">
        <v>0</v>
      </c>
      <c r="I49">
        <v>0</v>
      </c>
      <c r="J49">
        <v>0.33</v>
      </c>
      <c r="K49">
        <v>0</v>
      </c>
      <c r="L49">
        <v>0.67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f t="shared" si="0"/>
        <v>17.66</v>
      </c>
      <c r="U49">
        <v>0.33</v>
      </c>
      <c r="V49">
        <f t="shared" si="1"/>
        <v>17.989999999999998</v>
      </c>
    </row>
    <row r="50" spans="1:22">
      <c r="A50" s="11">
        <v>40355</v>
      </c>
      <c r="B50">
        <v>15</v>
      </c>
      <c r="C50">
        <v>0.33</v>
      </c>
      <c r="D50">
        <v>0</v>
      </c>
      <c r="E50">
        <v>0</v>
      </c>
      <c r="F50">
        <v>0.33</v>
      </c>
      <c r="G50">
        <v>0</v>
      </c>
      <c r="H50">
        <v>0</v>
      </c>
      <c r="I50">
        <v>0</v>
      </c>
      <c r="J50">
        <v>0.33</v>
      </c>
      <c r="K50">
        <v>0</v>
      </c>
      <c r="L50">
        <v>0.67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f t="shared" si="0"/>
        <v>17.66</v>
      </c>
      <c r="U50">
        <v>0.33</v>
      </c>
      <c r="V50">
        <f t="shared" si="1"/>
        <v>17.989999999999998</v>
      </c>
    </row>
    <row r="51" spans="1:22">
      <c r="A51" s="11">
        <v>40356</v>
      </c>
      <c r="B51">
        <v>5</v>
      </c>
      <c r="C51">
        <v>0.5</v>
      </c>
      <c r="D51">
        <v>0</v>
      </c>
      <c r="E51">
        <v>0</v>
      </c>
      <c r="F51">
        <v>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0"/>
        <v>6</v>
      </c>
      <c r="U51">
        <v>3</v>
      </c>
      <c r="V51">
        <f t="shared" si="1"/>
        <v>9</v>
      </c>
    </row>
    <row r="52" spans="1:22">
      <c r="A52" s="11">
        <v>40357</v>
      </c>
      <c r="B52">
        <v>5</v>
      </c>
      <c r="C52">
        <v>0.5</v>
      </c>
      <c r="D52">
        <v>0</v>
      </c>
      <c r="E52">
        <v>0</v>
      </c>
      <c r="F52">
        <v>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6</v>
      </c>
      <c r="U52">
        <v>3</v>
      </c>
      <c r="V52">
        <f t="shared" si="1"/>
        <v>9</v>
      </c>
    </row>
    <row r="53" spans="1:22">
      <c r="A53" s="11">
        <v>40358</v>
      </c>
      <c r="B53">
        <v>21.5</v>
      </c>
      <c r="C53">
        <v>6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18.5</v>
      </c>
      <c r="M53">
        <v>0</v>
      </c>
      <c r="N53">
        <v>0</v>
      </c>
      <c r="O53">
        <v>0</v>
      </c>
      <c r="P53">
        <v>0</v>
      </c>
      <c r="Q53">
        <v>0</v>
      </c>
      <c r="R53">
        <v>2.5</v>
      </c>
      <c r="S53">
        <v>0</v>
      </c>
      <c r="T53">
        <f t="shared" si="0"/>
        <v>49.5</v>
      </c>
      <c r="U53">
        <v>9.5</v>
      </c>
      <c r="V53">
        <f t="shared" si="1"/>
        <v>59</v>
      </c>
    </row>
    <row r="54" spans="1:22">
      <c r="A54" s="11">
        <v>40359</v>
      </c>
      <c r="B54">
        <v>21.5</v>
      </c>
      <c r="C54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18.5</v>
      </c>
      <c r="M54">
        <v>0</v>
      </c>
      <c r="N54">
        <v>0</v>
      </c>
      <c r="O54">
        <v>0</v>
      </c>
      <c r="P54">
        <v>0</v>
      </c>
      <c r="Q54">
        <v>0</v>
      </c>
      <c r="R54">
        <v>2.5</v>
      </c>
      <c r="S54">
        <v>0</v>
      </c>
      <c r="T54">
        <f t="shared" si="0"/>
        <v>49.5</v>
      </c>
      <c r="U54">
        <v>9.5</v>
      </c>
      <c r="V54">
        <f t="shared" si="1"/>
        <v>59</v>
      </c>
    </row>
    <row r="55" spans="1:22">
      <c r="A55" s="11">
        <v>40360</v>
      </c>
      <c r="B55">
        <v>159</v>
      </c>
      <c r="C55">
        <v>0.75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3.75</v>
      </c>
      <c r="K55">
        <v>0</v>
      </c>
      <c r="L55">
        <v>0</v>
      </c>
      <c r="M55">
        <v>0</v>
      </c>
      <c r="N55">
        <v>0</v>
      </c>
      <c r="O55">
        <v>0.75</v>
      </c>
      <c r="P55">
        <v>0</v>
      </c>
      <c r="Q55">
        <v>0</v>
      </c>
      <c r="R55">
        <v>0.75</v>
      </c>
      <c r="S55">
        <v>0</v>
      </c>
      <c r="T55">
        <f t="shared" si="0"/>
        <v>165</v>
      </c>
      <c r="U55">
        <v>81</v>
      </c>
      <c r="V55">
        <f t="shared" si="1"/>
        <v>246</v>
      </c>
    </row>
    <row r="56" spans="1:22">
      <c r="A56" s="11">
        <v>40361</v>
      </c>
      <c r="B56">
        <v>159</v>
      </c>
      <c r="C56">
        <v>0.75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3.75</v>
      </c>
      <c r="K56">
        <v>0</v>
      </c>
      <c r="L56">
        <v>0</v>
      </c>
      <c r="M56">
        <v>0</v>
      </c>
      <c r="N56">
        <v>0</v>
      </c>
      <c r="O56">
        <v>0.75</v>
      </c>
      <c r="P56">
        <v>0</v>
      </c>
      <c r="Q56">
        <v>0</v>
      </c>
      <c r="R56">
        <v>0.75</v>
      </c>
      <c r="S56">
        <v>0</v>
      </c>
      <c r="T56">
        <f t="shared" si="0"/>
        <v>165</v>
      </c>
      <c r="U56">
        <v>81</v>
      </c>
      <c r="V56">
        <f t="shared" si="1"/>
        <v>246</v>
      </c>
    </row>
    <row r="57" spans="1:22">
      <c r="A57" s="11">
        <v>40362</v>
      </c>
      <c r="B57">
        <v>159</v>
      </c>
      <c r="C57">
        <v>0.75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3.75</v>
      </c>
      <c r="K57">
        <v>0</v>
      </c>
      <c r="L57">
        <v>0</v>
      </c>
      <c r="M57">
        <v>0</v>
      </c>
      <c r="N57">
        <v>0</v>
      </c>
      <c r="O57">
        <v>0.75</v>
      </c>
      <c r="P57">
        <v>0</v>
      </c>
      <c r="Q57">
        <v>0</v>
      </c>
      <c r="R57">
        <v>0.75</v>
      </c>
      <c r="S57">
        <v>0</v>
      </c>
      <c r="T57">
        <f t="shared" si="0"/>
        <v>165</v>
      </c>
      <c r="U57">
        <v>81</v>
      </c>
      <c r="V57">
        <f t="shared" si="1"/>
        <v>246</v>
      </c>
    </row>
    <row r="58" spans="1:22">
      <c r="A58" s="11">
        <v>40363</v>
      </c>
      <c r="B58">
        <v>159</v>
      </c>
      <c r="C58">
        <v>0.75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3.75</v>
      </c>
      <c r="K58">
        <v>0</v>
      </c>
      <c r="L58">
        <v>0</v>
      </c>
      <c r="M58">
        <v>0</v>
      </c>
      <c r="N58">
        <v>0</v>
      </c>
      <c r="O58">
        <v>0.75</v>
      </c>
      <c r="P58">
        <v>0</v>
      </c>
      <c r="Q58">
        <v>0</v>
      </c>
      <c r="R58">
        <v>0.75</v>
      </c>
      <c r="S58">
        <v>0</v>
      </c>
      <c r="T58">
        <f t="shared" si="0"/>
        <v>165</v>
      </c>
      <c r="U58">
        <v>81</v>
      </c>
      <c r="V58">
        <f t="shared" si="1"/>
        <v>246</v>
      </c>
    </row>
    <row r="59" spans="1:22">
      <c r="A59" s="11">
        <v>40364</v>
      </c>
      <c r="B59">
        <v>157</v>
      </c>
      <c r="C59">
        <v>2</v>
      </c>
      <c r="D59">
        <v>2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</v>
      </c>
      <c r="P59">
        <v>0</v>
      </c>
      <c r="Q59">
        <v>0</v>
      </c>
      <c r="R59">
        <v>0</v>
      </c>
      <c r="S59">
        <v>0</v>
      </c>
      <c r="T59">
        <f t="shared" si="0"/>
        <v>167</v>
      </c>
      <c r="U59">
        <v>41</v>
      </c>
      <c r="V59">
        <f t="shared" si="1"/>
        <v>208</v>
      </c>
    </row>
    <row r="60" spans="1:22">
      <c r="A60" s="11">
        <v>40365</v>
      </c>
      <c r="B60">
        <v>131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0"/>
        <v>131</v>
      </c>
      <c r="U60">
        <v>29.5</v>
      </c>
      <c r="V60">
        <f t="shared" si="1"/>
        <v>160.5</v>
      </c>
    </row>
    <row r="61" spans="1:22">
      <c r="A61" s="11">
        <v>40366</v>
      </c>
      <c r="B61">
        <v>131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 t="shared" si="0"/>
        <v>131</v>
      </c>
      <c r="U61">
        <v>29.5</v>
      </c>
      <c r="V61">
        <f t="shared" si="1"/>
        <v>160.5</v>
      </c>
    </row>
    <row r="62" spans="1:22">
      <c r="A62" s="11">
        <v>40367</v>
      </c>
      <c r="B62">
        <v>109.33</v>
      </c>
      <c r="C62">
        <v>0</v>
      </c>
      <c r="D62">
        <v>0</v>
      </c>
      <c r="E62">
        <v>1.33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0.66</v>
      </c>
      <c r="M62">
        <v>0</v>
      </c>
      <c r="N62">
        <v>0</v>
      </c>
      <c r="O62">
        <v>0.33</v>
      </c>
      <c r="P62">
        <v>0</v>
      </c>
      <c r="Q62">
        <v>0</v>
      </c>
      <c r="R62">
        <v>0</v>
      </c>
      <c r="S62">
        <v>0</v>
      </c>
      <c r="T62">
        <f t="shared" si="0"/>
        <v>111.64999999999999</v>
      </c>
      <c r="U62">
        <v>7</v>
      </c>
      <c r="V62">
        <f t="shared" si="1"/>
        <v>118.64999999999999</v>
      </c>
    </row>
    <row r="63" spans="1:22">
      <c r="A63" s="11">
        <v>40368</v>
      </c>
      <c r="B63">
        <v>109.33</v>
      </c>
      <c r="C63">
        <v>0</v>
      </c>
      <c r="D63">
        <v>0</v>
      </c>
      <c r="E63">
        <v>1.33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0.66</v>
      </c>
      <c r="M63">
        <v>0</v>
      </c>
      <c r="N63">
        <v>0</v>
      </c>
      <c r="O63">
        <v>0.33</v>
      </c>
      <c r="P63">
        <v>0</v>
      </c>
      <c r="Q63">
        <v>0</v>
      </c>
      <c r="R63">
        <v>0</v>
      </c>
      <c r="S63">
        <v>0</v>
      </c>
      <c r="T63">
        <f t="shared" si="0"/>
        <v>111.64999999999999</v>
      </c>
      <c r="U63">
        <v>7</v>
      </c>
      <c r="V63">
        <f t="shared" si="1"/>
        <v>118.64999999999999</v>
      </c>
    </row>
    <row r="64" spans="1:22">
      <c r="A64" s="11">
        <v>40369</v>
      </c>
      <c r="B64">
        <v>109.33</v>
      </c>
      <c r="C64">
        <v>0</v>
      </c>
      <c r="D64">
        <v>0</v>
      </c>
      <c r="E64">
        <v>1.33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0.66</v>
      </c>
      <c r="M64">
        <v>0</v>
      </c>
      <c r="N64">
        <v>0</v>
      </c>
      <c r="O64">
        <v>0.33</v>
      </c>
      <c r="P64">
        <v>0</v>
      </c>
      <c r="Q64">
        <v>0</v>
      </c>
      <c r="R64">
        <v>0</v>
      </c>
      <c r="S64">
        <v>0</v>
      </c>
      <c r="T64">
        <f t="shared" si="0"/>
        <v>111.64999999999999</v>
      </c>
      <c r="U64">
        <v>7</v>
      </c>
      <c r="V64">
        <f t="shared" si="1"/>
        <v>118.64999999999999</v>
      </c>
    </row>
    <row r="65" spans="1:22">
      <c r="A65" s="11">
        <v>40370</v>
      </c>
      <c r="B65">
        <v>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0.5</v>
      </c>
      <c r="P65">
        <v>0</v>
      </c>
      <c r="Q65">
        <v>0</v>
      </c>
      <c r="R65">
        <v>2.5</v>
      </c>
      <c r="S65">
        <v>0</v>
      </c>
      <c r="T65">
        <f t="shared" si="0"/>
        <v>10</v>
      </c>
      <c r="U65">
        <v>0.5</v>
      </c>
      <c r="V65">
        <f t="shared" si="1"/>
        <v>10.5</v>
      </c>
    </row>
    <row r="66" spans="1:22">
      <c r="A66" s="11">
        <v>40371</v>
      </c>
      <c r="B66">
        <v>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0.5</v>
      </c>
      <c r="P66">
        <v>0</v>
      </c>
      <c r="Q66">
        <v>0</v>
      </c>
      <c r="R66">
        <v>2.5</v>
      </c>
      <c r="S66">
        <v>0</v>
      </c>
      <c r="T66">
        <f t="shared" si="0"/>
        <v>10</v>
      </c>
      <c r="U66">
        <v>0.5</v>
      </c>
      <c r="V66">
        <f t="shared" si="1"/>
        <v>10.5</v>
      </c>
    </row>
    <row r="67" spans="1:22">
      <c r="A67" s="11">
        <v>40372</v>
      </c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0"/>
        <v>3</v>
      </c>
      <c r="U67">
        <v>0</v>
      </c>
      <c r="V67">
        <f t="shared" si="1"/>
        <v>3</v>
      </c>
    </row>
    <row r="68" spans="1:22">
      <c r="A68" s="11">
        <v>40373</v>
      </c>
      <c r="B68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0"/>
        <v>3</v>
      </c>
      <c r="U68">
        <v>0</v>
      </c>
      <c r="V68">
        <f t="shared" si="1"/>
        <v>3</v>
      </c>
    </row>
    <row r="69" spans="1:22">
      <c r="A69" s="11">
        <v>40374</v>
      </c>
      <c r="B69">
        <v>130.33000000000001</v>
      </c>
      <c r="C69">
        <v>0.33</v>
      </c>
      <c r="D69">
        <v>0</v>
      </c>
      <c r="E69">
        <v>0</v>
      </c>
      <c r="F69">
        <v>0</v>
      </c>
      <c r="G69">
        <v>0</v>
      </c>
      <c r="H69" s="4">
        <v>0</v>
      </c>
      <c r="I69" s="4">
        <v>1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1.33</v>
      </c>
      <c r="S69" s="4">
        <v>0</v>
      </c>
      <c r="T69">
        <f t="shared" si="0"/>
        <v>133.99000000000004</v>
      </c>
      <c r="U69">
        <v>2</v>
      </c>
      <c r="V69">
        <f t="shared" si="1"/>
        <v>135.99000000000004</v>
      </c>
    </row>
    <row r="70" spans="1:22">
      <c r="A70" s="11">
        <v>40375</v>
      </c>
      <c r="B70">
        <v>130.33000000000001</v>
      </c>
      <c r="C70">
        <v>0.33</v>
      </c>
      <c r="D70">
        <v>0</v>
      </c>
      <c r="E70">
        <v>0</v>
      </c>
      <c r="F70">
        <v>0</v>
      </c>
      <c r="G70">
        <v>0</v>
      </c>
      <c r="H70" s="4">
        <v>0</v>
      </c>
      <c r="I70" s="4">
        <v>1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1.33</v>
      </c>
      <c r="S70" s="4">
        <v>0</v>
      </c>
      <c r="T70">
        <f t="shared" si="0"/>
        <v>133.99000000000004</v>
      </c>
      <c r="U70">
        <v>2</v>
      </c>
      <c r="V70">
        <f t="shared" si="1"/>
        <v>135.99000000000004</v>
      </c>
    </row>
    <row r="71" spans="1:22">
      <c r="A71" s="11">
        <v>40376</v>
      </c>
      <c r="B71">
        <v>130.33000000000001</v>
      </c>
      <c r="C71">
        <v>0.33</v>
      </c>
      <c r="D71">
        <v>0</v>
      </c>
      <c r="E71">
        <v>0</v>
      </c>
      <c r="F71">
        <v>0</v>
      </c>
      <c r="G71">
        <v>0</v>
      </c>
      <c r="H71" s="4">
        <v>0</v>
      </c>
      <c r="I71" s="4">
        <v>1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1.33</v>
      </c>
      <c r="S71" s="4">
        <v>0</v>
      </c>
      <c r="T71">
        <f t="shared" si="0"/>
        <v>133.99000000000004</v>
      </c>
      <c r="U71">
        <v>2</v>
      </c>
      <c r="V71">
        <f t="shared" si="1"/>
        <v>135.99000000000004</v>
      </c>
    </row>
    <row r="72" spans="1:22">
      <c r="A72" s="11">
        <v>40377</v>
      </c>
      <c r="B72">
        <v>45.5</v>
      </c>
      <c r="C72">
        <v>1.5</v>
      </c>
      <c r="D72">
        <v>0</v>
      </c>
      <c r="E72">
        <v>0.5</v>
      </c>
      <c r="F72">
        <v>0</v>
      </c>
      <c r="G72">
        <v>0</v>
      </c>
      <c r="H72" s="4">
        <v>0</v>
      </c>
      <c r="I72" s="4">
        <v>3</v>
      </c>
      <c r="J72" s="4">
        <v>0</v>
      </c>
      <c r="K72" s="4">
        <v>0</v>
      </c>
      <c r="L72" s="4">
        <v>0</v>
      </c>
      <c r="M72" s="4">
        <v>3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>
        <f t="shared" si="0"/>
        <v>53.5</v>
      </c>
      <c r="U72">
        <v>6.5</v>
      </c>
      <c r="V72">
        <f t="shared" si="1"/>
        <v>60</v>
      </c>
    </row>
    <row r="73" spans="1:22">
      <c r="A73" s="11">
        <v>40378</v>
      </c>
      <c r="B73">
        <v>45.5</v>
      </c>
      <c r="C73">
        <v>1.5</v>
      </c>
      <c r="D73">
        <v>0</v>
      </c>
      <c r="E73">
        <v>0.5</v>
      </c>
      <c r="F73">
        <v>0</v>
      </c>
      <c r="G73">
        <v>0</v>
      </c>
      <c r="H73" s="4">
        <v>0</v>
      </c>
      <c r="I73" s="4">
        <v>3</v>
      </c>
      <c r="J73" s="4">
        <v>0</v>
      </c>
      <c r="K73" s="4">
        <v>0</v>
      </c>
      <c r="L73" s="4">
        <v>0</v>
      </c>
      <c r="M73" s="4">
        <v>3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>
        <f t="shared" ref="T73:T136" si="2">SUM(B73:S73)</f>
        <v>53.5</v>
      </c>
      <c r="U73">
        <v>6.5</v>
      </c>
      <c r="V73">
        <f t="shared" si="1"/>
        <v>60</v>
      </c>
    </row>
    <row r="74" spans="1:22">
      <c r="A74" s="11">
        <v>40379</v>
      </c>
      <c r="B74">
        <v>49.5</v>
      </c>
      <c r="C74">
        <v>5</v>
      </c>
      <c r="D74">
        <v>0</v>
      </c>
      <c r="E74">
        <v>0.5</v>
      </c>
      <c r="F74">
        <v>0</v>
      </c>
      <c r="G74">
        <v>0</v>
      </c>
      <c r="H74" s="4">
        <v>0</v>
      </c>
      <c r="I74" s="4">
        <v>2</v>
      </c>
      <c r="J74" s="4">
        <v>0</v>
      </c>
      <c r="K74" s="4">
        <v>0</v>
      </c>
      <c r="L74" s="4">
        <v>0.5</v>
      </c>
      <c r="M74" s="4">
        <v>0</v>
      </c>
      <c r="N74" s="4">
        <v>0</v>
      </c>
      <c r="O74" s="4">
        <v>0.5</v>
      </c>
      <c r="P74" s="4">
        <v>0</v>
      </c>
      <c r="Q74" s="4">
        <v>0</v>
      </c>
      <c r="R74" s="4">
        <v>0</v>
      </c>
      <c r="S74" s="4">
        <v>0</v>
      </c>
      <c r="T74">
        <f t="shared" si="2"/>
        <v>58</v>
      </c>
      <c r="U74">
        <v>8</v>
      </c>
      <c r="V74">
        <f t="shared" ref="V74:V81" si="3">SUM(T74+U74)</f>
        <v>66</v>
      </c>
    </row>
    <row r="75" spans="1:22">
      <c r="A75" s="11">
        <v>40380</v>
      </c>
      <c r="B75">
        <v>49.5</v>
      </c>
      <c r="C75">
        <v>5</v>
      </c>
      <c r="D75">
        <v>0</v>
      </c>
      <c r="E75">
        <v>0.5</v>
      </c>
      <c r="F75">
        <v>0</v>
      </c>
      <c r="G75">
        <v>0</v>
      </c>
      <c r="H75" s="4">
        <v>0</v>
      </c>
      <c r="I75" s="4">
        <v>2</v>
      </c>
      <c r="J75" s="4">
        <v>0</v>
      </c>
      <c r="K75" s="4">
        <v>0</v>
      </c>
      <c r="L75" s="4">
        <v>0.5</v>
      </c>
      <c r="M75" s="4">
        <v>0</v>
      </c>
      <c r="N75" s="4">
        <v>0</v>
      </c>
      <c r="O75" s="4">
        <v>0.5</v>
      </c>
      <c r="P75" s="4">
        <v>0</v>
      </c>
      <c r="Q75" s="4">
        <v>0</v>
      </c>
      <c r="R75" s="4">
        <v>0</v>
      </c>
      <c r="S75" s="4">
        <v>0</v>
      </c>
      <c r="T75">
        <f t="shared" si="2"/>
        <v>58</v>
      </c>
      <c r="U75">
        <v>8</v>
      </c>
      <c r="V75">
        <f t="shared" si="3"/>
        <v>66</v>
      </c>
    </row>
    <row r="76" spans="1:22">
      <c r="A76" s="11">
        <v>40381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 s="4">
        <v>0</v>
      </c>
      <c r="I76" s="4">
        <v>1.33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>
        <f t="shared" si="2"/>
        <v>5.33</v>
      </c>
      <c r="U76">
        <v>0.66</v>
      </c>
      <c r="V76">
        <f t="shared" si="3"/>
        <v>5.99</v>
      </c>
    </row>
    <row r="77" spans="1:22">
      <c r="A77" s="11">
        <v>40382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 s="4">
        <v>0</v>
      </c>
      <c r="I77" s="4">
        <v>1.33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>
        <f t="shared" si="2"/>
        <v>5.33</v>
      </c>
      <c r="U77">
        <v>0.66</v>
      </c>
      <c r="V77">
        <f t="shared" si="3"/>
        <v>5.99</v>
      </c>
    </row>
    <row r="78" spans="1:22">
      <c r="A78" s="11">
        <v>40383</v>
      </c>
      <c r="B78">
        <v>4</v>
      </c>
      <c r="C78">
        <v>0</v>
      </c>
      <c r="D78">
        <v>0</v>
      </c>
      <c r="E78">
        <v>0</v>
      </c>
      <c r="F78">
        <v>0</v>
      </c>
      <c r="G78">
        <v>0</v>
      </c>
      <c r="H78" s="4">
        <v>0</v>
      </c>
      <c r="I78" s="4">
        <v>1.33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>
        <f t="shared" si="2"/>
        <v>5.33</v>
      </c>
      <c r="U78">
        <v>0.66</v>
      </c>
      <c r="V78">
        <f t="shared" si="3"/>
        <v>5.99</v>
      </c>
    </row>
    <row r="79" spans="1:22">
      <c r="A79" s="11">
        <v>40384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0.5</v>
      </c>
      <c r="P79" s="4">
        <v>0</v>
      </c>
      <c r="Q79" s="4">
        <v>0</v>
      </c>
      <c r="R79" s="4">
        <v>0</v>
      </c>
      <c r="S79" s="4">
        <v>0</v>
      </c>
      <c r="T79">
        <f t="shared" si="2"/>
        <v>2.5</v>
      </c>
      <c r="U79">
        <v>0.5</v>
      </c>
      <c r="V79">
        <f t="shared" si="3"/>
        <v>3</v>
      </c>
    </row>
    <row r="80" spans="1:22">
      <c r="A80" s="11">
        <v>40385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0.5</v>
      </c>
      <c r="P80" s="4">
        <v>0</v>
      </c>
      <c r="Q80" s="4">
        <v>0</v>
      </c>
      <c r="R80" s="4">
        <v>0</v>
      </c>
      <c r="S80" s="4">
        <v>0</v>
      </c>
      <c r="T80">
        <f t="shared" si="2"/>
        <v>2.5</v>
      </c>
      <c r="U80">
        <v>0.5</v>
      </c>
      <c r="V80">
        <f t="shared" si="3"/>
        <v>3</v>
      </c>
    </row>
    <row r="81" spans="1:22">
      <c r="A81" s="11">
        <v>40386</v>
      </c>
      <c r="B81">
        <v>15.5</v>
      </c>
      <c r="C81">
        <v>2.5</v>
      </c>
      <c r="D81">
        <v>0</v>
      </c>
      <c r="E81">
        <v>0</v>
      </c>
      <c r="F81">
        <v>0</v>
      </c>
      <c r="G81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P81" s="4">
        <v>0</v>
      </c>
      <c r="Q81" s="4">
        <v>0</v>
      </c>
      <c r="R81" s="4">
        <v>0</v>
      </c>
      <c r="S81" s="4">
        <v>0</v>
      </c>
      <c r="T81">
        <f t="shared" si="2"/>
        <v>18</v>
      </c>
      <c r="U81">
        <v>3.5</v>
      </c>
      <c r="V81">
        <f t="shared" si="3"/>
        <v>21.5</v>
      </c>
    </row>
    <row r="82" spans="1:22">
      <c r="A82" s="11">
        <v>40387</v>
      </c>
      <c r="B82">
        <v>15.5</v>
      </c>
      <c r="C82">
        <v>2.5</v>
      </c>
      <c r="D82">
        <v>0</v>
      </c>
      <c r="E82">
        <v>0</v>
      </c>
      <c r="F82">
        <v>0</v>
      </c>
      <c r="G82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P82" s="4">
        <v>0</v>
      </c>
      <c r="Q82" s="4">
        <v>0</v>
      </c>
      <c r="R82" s="4">
        <v>0</v>
      </c>
      <c r="S82" s="4">
        <v>0</v>
      </c>
      <c r="T82">
        <f t="shared" si="2"/>
        <v>18</v>
      </c>
      <c r="U82">
        <v>3.5</v>
      </c>
      <c r="V82">
        <f t="shared" ref="V82:V102" si="4">SUM(T82+U82)</f>
        <v>21.5</v>
      </c>
    </row>
    <row r="83" spans="1:22">
      <c r="A83" s="11">
        <v>40388</v>
      </c>
      <c r="B83" t="s">
        <v>31</v>
      </c>
      <c r="C83" t="s">
        <v>31</v>
      </c>
      <c r="D83" t="s">
        <v>31</v>
      </c>
      <c r="E83" t="s">
        <v>31</v>
      </c>
      <c r="F83" t="s">
        <v>31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>
        <f t="shared" si="2"/>
        <v>0</v>
      </c>
      <c r="U83">
        <v>0</v>
      </c>
      <c r="V83">
        <f t="shared" si="4"/>
        <v>0</v>
      </c>
    </row>
    <row r="84" spans="1:22">
      <c r="A84" s="11">
        <v>40389</v>
      </c>
      <c r="B84" t="s">
        <v>31</v>
      </c>
      <c r="C84" t="s">
        <v>31</v>
      </c>
      <c r="D84" t="s">
        <v>31</v>
      </c>
      <c r="E84" t="s">
        <v>31</v>
      </c>
      <c r="F84" t="s">
        <v>31</v>
      </c>
      <c r="G84" t="s">
        <v>31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T84">
        <f t="shared" si="2"/>
        <v>0</v>
      </c>
      <c r="U84">
        <v>0</v>
      </c>
      <c r="V84">
        <f t="shared" si="4"/>
        <v>0</v>
      </c>
    </row>
    <row r="85" spans="1:22">
      <c r="A85" s="11">
        <v>40390</v>
      </c>
      <c r="B85" t="s">
        <v>31</v>
      </c>
      <c r="C85" t="s">
        <v>31</v>
      </c>
      <c r="D85" t="s">
        <v>31</v>
      </c>
      <c r="E85" t="s">
        <v>31</v>
      </c>
      <c r="F85" t="s">
        <v>31</v>
      </c>
      <c r="G85" t="s">
        <v>31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>
        <f t="shared" si="2"/>
        <v>0</v>
      </c>
      <c r="U85">
        <v>0</v>
      </c>
      <c r="V85">
        <f t="shared" si="4"/>
        <v>0</v>
      </c>
    </row>
    <row r="86" spans="1:22">
      <c r="A86" s="11">
        <v>40391</v>
      </c>
      <c r="B86">
        <v>2</v>
      </c>
      <c r="C86">
        <v>0.5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2"/>
        <v>2.5</v>
      </c>
      <c r="U86">
        <v>0</v>
      </c>
      <c r="V86">
        <f t="shared" si="4"/>
        <v>2.5</v>
      </c>
    </row>
    <row r="87" spans="1:22">
      <c r="A87" s="11">
        <v>40392</v>
      </c>
      <c r="B87">
        <v>2</v>
      </c>
      <c r="C87">
        <v>0.5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2"/>
        <v>2.5</v>
      </c>
      <c r="U87">
        <v>0</v>
      </c>
      <c r="V87">
        <f t="shared" si="4"/>
        <v>2.5</v>
      </c>
    </row>
    <row r="88" spans="1:22">
      <c r="A88" s="11">
        <v>40393</v>
      </c>
      <c r="B88">
        <v>54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</v>
      </c>
      <c r="S88">
        <v>0</v>
      </c>
      <c r="T88">
        <f t="shared" si="2"/>
        <v>59</v>
      </c>
      <c r="U88">
        <v>1</v>
      </c>
      <c r="V88">
        <f t="shared" si="4"/>
        <v>60</v>
      </c>
    </row>
    <row r="89" spans="1:22">
      <c r="A89" s="11">
        <v>40394</v>
      </c>
      <c r="B89">
        <v>54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</v>
      </c>
      <c r="S89">
        <v>0</v>
      </c>
      <c r="T89">
        <f t="shared" si="2"/>
        <v>59</v>
      </c>
      <c r="U89">
        <v>0</v>
      </c>
      <c r="V89">
        <f t="shared" si="4"/>
        <v>59</v>
      </c>
    </row>
    <row r="90" spans="1:22">
      <c r="A90" s="11">
        <v>40395</v>
      </c>
      <c r="B90" t="s">
        <v>31</v>
      </c>
      <c r="C90" t="s">
        <v>31</v>
      </c>
      <c r="D90" t="s">
        <v>31</v>
      </c>
      <c r="E90" t="s">
        <v>31</v>
      </c>
      <c r="F90" t="s">
        <v>31</v>
      </c>
      <c r="G90" t="s">
        <v>31</v>
      </c>
      <c r="H90" t="s">
        <v>31</v>
      </c>
      <c r="I90" t="s">
        <v>31</v>
      </c>
      <c r="J90" t="s">
        <v>31</v>
      </c>
      <c r="K90" t="s">
        <v>31</v>
      </c>
      <c r="L90" t="s">
        <v>31</v>
      </c>
      <c r="M90" t="s">
        <v>31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T90">
        <f t="shared" ref="T90:T98" si="5">SUM(B91:S91)</f>
        <v>0</v>
      </c>
      <c r="U90">
        <v>0</v>
      </c>
      <c r="V90">
        <f t="shared" si="4"/>
        <v>0</v>
      </c>
    </row>
    <row r="91" spans="1:22">
      <c r="A91" s="11">
        <v>40396</v>
      </c>
      <c r="B91" t="s">
        <v>31</v>
      </c>
      <c r="C91" t="s">
        <v>31</v>
      </c>
      <c r="D91" t="s">
        <v>31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31</v>
      </c>
      <c r="T91">
        <f t="shared" si="5"/>
        <v>0</v>
      </c>
      <c r="U91">
        <v>0</v>
      </c>
      <c r="V91">
        <f t="shared" ref="V91" si="6">SUM(T91+U91)</f>
        <v>0</v>
      </c>
    </row>
    <row r="92" spans="1:22">
      <c r="A92" s="11">
        <v>40397</v>
      </c>
      <c r="B92" t="s">
        <v>31</v>
      </c>
      <c r="C92" t="s">
        <v>31</v>
      </c>
      <c r="D92" t="s">
        <v>31</v>
      </c>
      <c r="E92" t="s">
        <v>31</v>
      </c>
      <c r="F92" t="s">
        <v>31</v>
      </c>
      <c r="G92" t="s">
        <v>31</v>
      </c>
      <c r="H92" t="s">
        <v>31</v>
      </c>
      <c r="I92" t="s">
        <v>31</v>
      </c>
      <c r="J92" t="s">
        <v>31</v>
      </c>
      <c r="K92" t="s">
        <v>31</v>
      </c>
      <c r="L92" t="s">
        <v>31</v>
      </c>
      <c r="M92" t="s">
        <v>31</v>
      </c>
      <c r="N92" t="s">
        <v>31</v>
      </c>
      <c r="O92" t="s">
        <v>31</v>
      </c>
      <c r="P92" t="s">
        <v>31</v>
      </c>
      <c r="Q92" t="s">
        <v>31</v>
      </c>
      <c r="R92" t="s">
        <v>31</v>
      </c>
      <c r="S92" t="s">
        <v>31</v>
      </c>
      <c r="T92">
        <f t="shared" si="5"/>
        <v>22.5</v>
      </c>
      <c r="U92">
        <v>16.5</v>
      </c>
      <c r="V92">
        <f t="shared" si="4"/>
        <v>39</v>
      </c>
    </row>
    <row r="93" spans="1:22">
      <c r="A93" s="11">
        <v>40398</v>
      </c>
      <c r="B93">
        <v>19.5</v>
      </c>
      <c r="C93">
        <v>0</v>
      </c>
      <c r="D93">
        <v>0</v>
      </c>
      <c r="E93">
        <v>0</v>
      </c>
      <c r="F93">
        <v>0</v>
      </c>
      <c r="G93">
        <v>0.5</v>
      </c>
      <c r="H93">
        <v>0</v>
      </c>
      <c r="I93">
        <v>0.5</v>
      </c>
      <c r="J93">
        <v>0</v>
      </c>
      <c r="K93">
        <v>0</v>
      </c>
      <c r="L93">
        <v>0.5</v>
      </c>
      <c r="M93">
        <v>0</v>
      </c>
      <c r="N93">
        <v>0</v>
      </c>
      <c r="O93">
        <v>1.5</v>
      </c>
      <c r="P93">
        <v>0</v>
      </c>
      <c r="Q93">
        <v>0</v>
      </c>
      <c r="R93">
        <v>0</v>
      </c>
      <c r="S93">
        <v>0</v>
      </c>
      <c r="T93">
        <f t="shared" si="5"/>
        <v>22.5</v>
      </c>
      <c r="U93">
        <v>16.5</v>
      </c>
      <c r="V93">
        <f t="shared" si="4"/>
        <v>39</v>
      </c>
    </row>
    <row r="94" spans="1:22">
      <c r="A94" s="11">
        <v>40399</v>
      </c>
      <c r="B94">
        <v>19.5</v>
      </c>
      <c r="C94">
        <v>0</v>
      </c>
      <c r="D94">
        <v>0</v>
      </c>
      <c r="E94">
        <v>0</v>
      </c>
      <c r="F94">
        <v>0</v>
      </c>
      <c r="G94">
        <v>0.5</v>
      </c>
      <c r="H94">
        <v>0</v>
      </c>
      <c r="I94">
        <v>0.5</v>
      </c>
      <c r="J94">
        <v>0</v>
      </c>
      <c r="K94">
        <v>0</v>
      </c>
      <c r="L94">
        <v>0.5</v>
      </c>
      <c r="M94">
        <v>0</v>
      </c>
      <c r="N94">
        <v>0</v>
      </c>
      <c r="O94">
        <v>1.5</v>
      </c>
      <c r="P94">
        <v>0</v>
      </c>
      <c r="Q94">
        <v>0</v>
      </c>
      <c r="R94">
        <v>0</v>
      </c>
      <c r="S94">
        <v>0</v>
      </c>
      <c r="T94">
        <f t="shared" si="5"/>
        <v>9</v>
      </c>
      <c r="U94">
        <v>7</v>
      </c>
      <c r="V94">
        <f t="shared" si="4"/>
        <v>16</v>
      </c>
    </row>
    <row r="95" spans="1:22">
      <c r="A95" s="11">
        <v>40400</v>
      </c>
      <c r="B95">
        <v>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5"/>
        <v>9</v>
      </c>
      <c r="U95">
        <v>7</v>
      </c>
      <c r="V95">
        <f t="shared" si="4"/>
        <v>16</v>
      </c>
    </row>
    <row r="96" spans="1:22">
      <c r="A96" s="11">
        <v>40401</v>
      </c>
      <c r="B96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f t="shared" si="5"/>
        <v>6.33</v>
      </c>
      <c r="U96">
        <v>1</v>
      </c>
      <c r="V96">
        <f t="shared" si="4"/>
        <v>7.33</v>
      </c>
    </row>
    <row r="97" spans="1:22">
      <c r="A97" s="11">
        <v>40402</v>
      </c>
      <c r="B97">
        <v>6</v>
      </c>
      <c r="C97">
        <v>0</v>
      </c>
      <c r="D97">
        <v>0</v>
      </c>
      <c r="E97">
        <v>0.33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5"/>
        <v>6.33</v>
      </c>
      <c r="U97">
        <v>1</v>
      </c>
      <c r="V97">
        <f t="shared" si="4"/>
        <v>7.33</v>
      </c>
    </row>
    <row r="98" spans="1:22">
      <c r="A98" s="11">
        <v>40403</v>
      </c>
      <c r="B98">
        <v>6</v>
      </c>
      <c r="C98">
        <v>0</v>
      </c>
      <c r="D98">
        <v>0</v>
      </c>
      <c r="E98">
        <v>0.33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5"/>
        <v>6.33</v>
      </c>
      <c r="U98">
        <v>1</v>
      </c>
      <c r="V98">
        <f t="shared" si="4"/>
        <v>7.33</v>
      </c>
    </row>
    <row r="99" spans="1:22">
      <c r="A99" s="11">
        <v>40404</v>
      </c>
      <c r="B99">
        <v>6</v>
      </c>
      <c r="C99">
        <v>0</v>
      </c>
      <c r="D99">
        <v>0</v>
      </c>
      <c r="E99">
        <v>0.33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>SUM(B99:S99)</f>
        <v>6.33</v>
      </c>
      <c r="U99">
        <v>0</v>
      </c>
      <c r="V99">
        <f t="shared" si="4"/>
        <v>6.33</v>
      </c>
    </row>
    <row r="100" spans="1:22">
      <c r="A100" s="11">
        <v>40405</v>
      </c>
      <c r="B100">
        <v>46.5</v>
      </c>
      <c r="C100">
        <v>3.5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2"/>
        <v>50.5</v>
      </c>
      <c r="U100">
        <v>2.5</v>
      </c>
      <c r="V100">
        <f t="shared" si="4"/>
        <v>53</v>
      </c>
    </row>
    <row r="101" spans="1:22">
      <c r="A101" s="11">
        <v>40406</v>
      </c>
      <c r="B101">
        <v>46.5</v>
      </c>
      <c r="C101">
        <v>3.5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f t="shared" si="2"/>
        <v>50.5</v>
      </c>
      <c r="U101">
        <v>2.5</v>
      </c>
      <c r="V101">
        <f t="shared" si="4"/>
        <v>53</v>
      </c>
    </row>
    <row r="102" spans="1:22">
      <c r="A102" s="11">
        <v>40407</v>
      </c>
      <c r="B102">
        <v>26</v>
      </c>
      <c r="C102">
        <v>1.5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f t="shared" si="2"/>
        <v>29.5</v>
      </c>
      <c r="U102">
        <v>0</v>
      </c>
      <c r="V102">
        <f t="shared" si="4"/>
        <v>29.5</v>
      </c>
    </row>
    <row r="103" spans="1:22">
      <c r="A103" s="11">
        <v>40408</v>
      </c>
      <c r="B103">
        <v>26</v>
      </c>
      <c r="C103">
        <v>1.5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</v>
      </c>
      <c r="P103">
        <v>0</v>
      </c>
      <c r="Q103">
        <v>0</v>
      </c>
      <c r="R103">
        <v>0</v>
      </c>
      <c r="S103">
        <v>0</v>
      </c>
      <c r="T103">
        <f t="shared" si="2"/>
        <v>29.5</v>
      </c>
      <c r="U103">
        <v>0</v>
      </c>
      <c r="V103">
        <f t="shared" ref="V103:V111" si="7">SUM(T103+U103)</f>
        <v>29.5</v>
      </c>
    </row>
    <row r="104" spans="1:22">
      <c r="A104" s="11">
        <v>40409</v>
      </c>
      <c r="B104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2"/>
        <v>4</v>
      </c>
      <c r="U104">
        <v>0</v>
      </c>
      <c r="V104">
        <f t="shared" si="7"/>
        <v>4</v>
      </c>
    </row>
    <row r="105" spans="1:22">
      <c r="A105" s="11">
        <v>40410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2"/>
        <v>4</v>
      </c>
      <c r="U105">
        <v>0</v>
      </c>
      <c r="V105">
        <f t="shared" si="7"/>
        <v>4</v>
      </c>
    </row>
    <row r="106" spans="1:22">
      <c r="A106" s="11">
        <v>40411</v>
      </c>
      <c r="B106">
        <v>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2"/>
        <v>4</v>
      </c>
      <c r="U106">
        <v>0</v>
      </c>
      <c r="V106">
        <f t="shared" si="7"/>
        <v>4</v>
      </c>
    </row>
    <row r="107" spans="1:22">
      <c r="A107" s="11">
        <v>40412</v>
      </c>
      <c r="B107">
        <v>11.5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f t="shared" si="2"/>
        <v>14</v>
      </c>
      <c r="U107">
        <v>0</v>
      </c>
      <c r="V107">
        <f t="shared" si="7"/>
        <v>14</v>
      </c>
    </row>
    <row r="108" spans="1:22">
      <c r="A108" s="11">
        <v>40413</v>
      </c>
      <c r="B108">
        <v>11.5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>
        <f t="shared" si="2"/>
        <v>14</v>
      </c>
      <c r="U108">
        <v>0</v>
      </c>
      <c r="V108">
        <f t="shared" si="7"/>
        <v>14</v>
      </c>
    </row>
    <row r="109" spans="1:22">
      <c r="A109" s="11">
        <v>40414</v>
      </c>
      <c r="B109">
        <v>3.5</v>
      </c>
      <c r="C109">
        <v>0.5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4</v>
      </c>
      <c r="P109">
        <v>0</v>
      </c>
      <c r="Q109">
        <v>0</v>
      </c>
      <c r="R109">
        <v>0</v>
      </c>
      <c r="S109">
        <v>0</v>
      </c>
      <c r="T109">
        <f t="shared" si="2"/>
        <v>8</v>
      </c>
      <c r="U109">
        <v>0</v>
      </c>
      <c r="V109">
        <f t="shared" si="7"/>
        <v>8</v>
      </c>
    </row>
    <row r="110" spans="1:22">
      <c r="A110" s="11">
        <v>40415</v>
      </c>
      <c r="B110">
        <v>3.5</v>
      </c>
      <c r="C110">
        <v>0.5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</v>
      </c>
      <c r="P110">
        <v>0</v>
      </c>
      <c r="Q110">
        <v>0</v>
      </c>
      <c r="R110">
        <v>0</v>
      </c>
      <c r="S110">
        <v>0</v>
      </c>
      <c r="T110">
        <f t="shared" si="2"/>
        <v>8</v>
      </c>
      <c r="U110">
        <v>0</v>
      </c>
      <c r="V110">
        <f t="shared" si="7"/>
        <v>8</v>
      </c>
    </row>
    <row r="111" spans="1:22">
      <c r="A111" s="11">
        <v>40416</v>
      </c>
      <c r="B111">
        <v>1.66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1.66</v>
      </c>
      <c r="P111">
        <v>0</v>
      </c>
      <c r="Q111">
        <v>0</v>
      </c>
      <c r="R111">
        <v>0</v>
      </c>
      <c r="S111">
        <v>0</v>
      </c>
      <c r="T111">
        <f t="shared" si="2"/>
        <v>3.32</v>
      </c>
      <c r="U111">
        <v>0</v>
      </c>
      <c r="V111">
        <f t="shared" si="7"/>
        <v>3.32</v>
      </c>
    </row>
    <row r="112" spans="1:22">
      <c r="A112" s="11">
        <v>40417</v>
      </c>
      <c r="B112">
        <v>1.66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1.66</v>
      </c>
      <c r="P112">
        <v>0</v>
      </c>
      <c r="Q112">
        <v>0</v>
      </c>
      <c r="R112">
        <v>0</v>
      </c>
      <c r="S112">
        <v>0</v>
      </c>
      <c r="T112">
        <f t="shared" si="2"/>
        <v>3.32</v>
      </c>
      <c r="U112">
        <v>0</v>
      </c>
      <c r="V112">
        <f t="shared" ref="V112:V115" si="8">SUM(T112+U112)</f>
        <v>3.32</v>
      </c>
    </row>
    <row r="113" spans="1:22">
      <c r="A113" s="11">
        <v>40418</v>
      </c>
      <c r="B113">
        <v>1.66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1.66</v>
      </c>
      <c r="P113">
        <v>0</v>
      </c>
      <c r="Q113">
        <v>0</v>
      </c>
      <c r="R113">
        <v>0</v>
      </c>
      <c r="S113">
        <v>0</v>
      </c>
      <c r="T113">
        <f t="shared" si="2"/>
        <v>3.32</v>
      </c>
      <c r="U113">
        <v>0</v>
      </c>
      <c r="V113">
        <f t="shared" si="8"/>
        <v>3.32</v>
      </c>
    </row>
    <row r="114" spans="1:22">
      <c r="A114" s="11">
        <v>40419</v>
      </c>
      <c r="B114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2"/>
        <v>4</v>
      </c>
      <c r="U114">
        <v>0.5</v>
      </c>
      <c r="V114">
        <f t="shared" si="8"/>
        <v>4.5</v>
      </c>
    </row>
    <row r="115" spans="1:22">
      <c r="A115" s="11">
        <v>40420</v>
      </c>
      <c r="B115">
        <v>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2"/>
        <v>4</v>
      </c>
      <c r="U115">
        <v>0.5</v>
      </c>
      <c r="V115">
        <f t="shared" si="8"/>
        <v>4.5</v>
      </c>
    </row>
    <row r="116" spans="1:22">
      <c r="A116" s="11">
        <v>40421</v>
      </c>
      <c r="B116">
        <v>4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2"/>
        <v>5</v>
      </c>
      <c r="U116">
        <v>0</v>
      </c>
      <c r="V116">
        <f t="shared" ref="V116:V137" si="9">SUM(T116+U116)</f>
        <v>5</v>
      </c>
    </row>
    <row r="117" spans="1:22">
      <c r="A117" s="11">
        <v>40422</v>
      </c>
      <c r="B117">
        <v>1.2</v>
      </c>
      <c r="C117">
        <v>0.2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1.6</v>
      </c>
      <c r="P117">
        <v>0</v>
      </c>
      <c r="Q117">
        <v>0</v>
      </c>
      <c r="R117">
        <v>0</v>
      </c>
      <c r="S117">
        <v>0</v>
      </c>
      <c r="T117">
        <f t="shared" si="2"/>
        <v>3</v>
      </c>
      <c r="U117">
        <v>0.2</v>
      </c>
      <c r="V117">
        <f t="shared" si="9"/>
        <v>3.2</v>
      </c>
    </row>
    <row r="118" spans="1:22">
      <c r="A118" s="11">
        <v>40423</v>
      </c>
      <c r="B118">
        <v>1.2</v>
      </c>
      <c r="C118">
        <v>0.2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1.6</v>
      </c>
      <c r="P118">
        <v>0</v>
      </c>
      <c r="Q118">
        <v>0</v>
      </c>
      <c r="R118">
        <v>0</v>
      </c>
      <c r="S118">
        <v>0</v>
      </c>
      <c r="T118">
        <f t="shared" si="2"/>
        <v>3</v>
      </c>
      <c r="U118">
        <v>0.2</v>
      </c>
      <c r="V118">
        <f t="shared" si="9"/>
        <v>3.2</v>
      </c>
    </row>
    <row r="119" spans="1:22">
      <c r="A119" s="11">
        <v>40424</v>
      </c>
      <c r="B119">
        <v>1.2</v>
      </c>
      <c r="C119">
        <v>0.2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1.6</v>
      </c>
      <c r="P119">
        <v>0</v>
      </c>
      <c r="Q119">
        <v>0</v>
      </c>
      <c r="R119">
        <v>0</v>
      </c>
      <c r="S119">
        <v>0</v>
      </c>
      <c r="T119">
        <f t="shared" si="2"/>
        <v>3</v>
      </c>
      <c r="U119">
        <v>0.2</v>
      </c>
      <c r="V119">
        <f t="shared" si="9"/>
        <v>3.2</v>
      </c>
    </row>
    <row r="120" spans="1:22">
      <c r="A120" s="11">
        <v>40425</v>
      </c>
      <c r="B120">
        <v>1.2</v>
      </c>
      <c r="C120">
        <v>0.2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1.6</v>
      </c>
      <c r="P120">
        <v>0</v>
      </c>
      <c r="Q120">
        <v>0</v>
      </c>
      <c r="R120">
        <v>0</v>
      </c>
      <c r="S120">
        <v>0</v>
      </c>
      <c r="T120">
        <f t="shared" si="2"/>
        <v>3</v>
      </c>
      <c r="U120">
        <v>0.2</v>
      </c>
      <c r="V120">
        <f t="shared" si="9"/>
        <v>3.2</v>
      </c>
    </row>
    <row r="121" spans="1:22">
      <c r="A121" s="11">
        <v>40426</v>
      </c>
      <c r="B121">
        <v>1.2</v>
      </c>
      <c r="C121">
        <v>0.2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1.6</v>
      </c>
      <c r="P121">
        <v>0</v>
      </c>
      <c r="Q121">
        <v>0</v>
      </c>
      <c r="R121">
        <v>0</v>
      </c>
      <c r="S121">
        <v>0</v>
      </c>
      <c r="T121">
        <f t="shared" si="2"/>
        <v>3</v>
      </c>
      <c r="U121">
        <v>0.2</v>
      </c>
      <c r="V121">
        <f t="shared" si="9"/>
        <v>3.2</v>
      </c>
    </row>
    <row r="122" spans="1:22">
      <c r="A122" s="11">
        <v>40427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2"/>
        <v>1</v>
      </c>
      <c r="U122">
        <v>0</v>
      </c>
      <c r="V122">
        <f t="shared" si="9"/>
        <v>1</v>
      </c>
    </row>
    <row r="123" spans="1:22">
      <c r="A123" s="11">
        <v>40428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f t="shared" si="2"/>
        <v>2</v>
      </c>
      <c r="U123">
        <v>0</v>
      </c>
      <c r="V123">
        <f t="shared" si="9"/>
        <v>2</v>
      </c>
    </row>
    <row r="124" spans="1:22">
      <c r="A124" s="11">
        <v>40429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f t="shared" si="2"/>
        <v>2</v>
      </c>
      <c r="U124">
        <v>0</v>
      </c>
      <c r="V124">
        <f t="shared" si="9"/>
        <v>2</v>
      </c>
    </row>
    <row r="125" spans="1:22">
      <c r="A125" s="11">
        <v>40430</v>
      </c>
      <c r="B125">
        <v>1.33</v>
      </c>
      <c r="C125">
        <v>0.33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f t="shared" si="2"/>
        <v>2.66</v>
      </c>
      <c r="U125">
        <v>0.67</v>
      </c>
      <c r="V125">
        <f t="shared" si="9"/>
        <v>3.33</v>
      </c>
    </row>
    <row r="126" spans="1:22">
      <c r="A126" s="11">
        <v>40431</v>
      </c>
      <c r="B126">
        <v>1.33</v>
      </c>
      <c r="C126">
        <v>0.33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f t="shared" si="2"/>
        <v>2.66</v>
      </c>
      <c r="U126">
        <v>0.67</v>
      </c>
      <c r="V126">
        <f t="shared" si="9"/>
        <v>3.33</v>
      </c>
    </row>
    <row r="127" spans="1:22">
      <c r="A127" s="11">
        <v>40432</v>
      </c>
      <c r="B127">
        <v>1.33</v>
      </c>
      <c r="C127">
        <v>0.33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f t="shared" si="2"/>
        <v>2.66</v>
      </c>
      <c r="U127">
        <v>0.67</v>
      </c>
      <c r="V127">
        <f t="shared" si="9"/>
        <v>3.33</v>
      </c>
    </row>
    <row r="128" spans="1:22">
      <c r="A128" s="11">
        <v>40433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2"/>
        <v>0</v>
      </c>
      <c r="U128">
        <v>0</v>
      </c>
      <c r="V128">
        <f t="shared" si="9"/>
        <v>0</v>
      </c>
    </row>
    <row r="129" spans="1:22">
      <c r="A129" s="11">
        <v>40434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2"/>
        <v>0</v>
      </c>
      <c r="U129">
        <v>0</v>
      </c>
      <c r="V129">
        <f t="shared" si="9"/>
        <v>0</v>
      </c>
    </row>
    <row r="130" spans="1:22">
      <c r="A130" s="11">
        <v>40435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2"/>
        <v>0</v>
      </c>
      <c r="U130">
        <v>0</v>
      </c>
      <c r="V130">
        <f t="shared" si="9"/>
        <v>0</v>
      </c>
    </row>
    <row r="131" spans="1:22">
      <c r="A131" s="11">
        <v>40436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si="2"/>
        <v>0</v>
      </c>
      <c r="U131">
        <v>0</v>
      </c>
      <c r="V131">
        <f t="shared" si="9"/>
        <v>0</v>
      </c>
    </row>
    <row r="132" spans="1:22">
      <c r="A132" s="11">
        <v>40437</v>
      </c>
      <c r="T132">
        <f t="shared" si="2"/>
        <v>0</v>
      </c>
      <c r="U132">
        <v>0</v>
      </c>
      <c r="V132">
        <f t="shared" si="9"/>
        <v>0</v>
      </c>
    </row>
    <row r="133" spans="1:22">
      <c r="A133" s="11">
        <v>40438</v>
      </c>
      <c r="T133">
        <f t="shared" si="2"/>
        <v>0</v>
      </c>
      <c r="U133">
        <v>0</v>
      </c>
      <c r="V133">
        <f t="shared" si="9"/>
        <v>0</v>
      </c>
    </row>
    <row r="134" spans="1:22">
      <c r="A134" s="11">
        <v>40439</v>
      </c>
      <c r="T134">
        <f t="shared" si="2"/>
        <v>0</v>
      </c>
      <c r="U134">
        <v>0</v>
      </c>
      <c r="V134">
        <f t="shared" si="9"/>
        <v>0</v>
      </c>
    </row>
    <row r="135" spans="1:22">
      <c r="A135" s="11">
        <v>40440</v>
      </c>
      <c r="T135">
        <f t="shared" si="2"/>
        <v>0</v>
      </c>
      <c r="U135">
        <v>0</v>
      </c>
      <c r="V135">
        <f t="shared" si="9"/>
        <v>0</v>
      </c>
    </row>
    <row r="136" spans="1:22">
      <c r="A136" s="11">
        <v>40441</v>
      </c>
      <c r="T136">
        <f t="shared" si="2"/>
        <v>0</v>
      </c>
      <c r="U136">
        <v>0</v>
      </c>
      <c r="V136">
        <f t="shared" si="9"/>
        <v>0</v>
      </c>
    </row>
    <row r="137" spans="1:22">
      <c r="A137" s="11">
        <v>40442</v>
      </c>
      <c r="T137">
        <f t="shared" ref="T137" si="10">SUM(B137:S137)</f>
        <v>0</v>
      </c>
      <c r="U137">
        <v>0</v>
      </c>
      <c r="V137">
        <f t="shared" si="9"/>
        <v>0</v>
      </c>
    </row>
    <row r="138" spans="1:22">
      <c r="B138" s="71" t="s">
        <v>43</v>
      </c>
      <c r="C138" s="71"/>
      <c r="D138" s="71"/>
      <c r="E138" s="71"/>
      <c r="F138" s="71"/>
      <c r="G138" s="71"/>
      <c r="H138" s="71"/>
      <c r="I138" s="71" t="s">
        <v>44</v>
      </c>
      <c r="J138" s="71"/>
      <c r="K138" s="71"/>
      <c r="L138" s="71"/>
      <c r="M138" s="71"/>
      <c r="N138" s="71"/>
      <c r="O138" s="71" t="s">
        <v>45</v>
      </c>
      <c r="P138" s="71"/>
      <c r="Q138" s="71"/>
      <c r="R138" s="71" t="s">
        <v>46</v>
      </c>
      <c r="S138" s="71"/>
      <c r="T138" s="69" t="s">
        <v>47</v>
      </c>
      <c r="U138" t="s">
        <v>48</v>
      </c>
      <c r="V138">
        <f>SUM(V9:V103)</f>
        <v>3484.12</v>
      </c>
    </row>
    <row r="139" spans="1:22">
      <c r="B139" t="s">
        <v>50</v>
      </c>
      <c r="C139" t="s">
        <v>51</v>
      </c>
      <c r="D139" t="s">
        <v>52</v>
      </c>
      <c r="E139" t="s">
        <v>53</v>
      </c>
      <c r="F139" t="s">
        <v>54</v>
      </c>
      <c r="G139" t="s">
        <v>55</v>
      </c>
      <c r="H139" s="1" t="s">
        <v>56</v>
      </c>
      <c r="I139" t="s">
        <v>57</v>
      </c>
      <c r="J139" t="s">
        <v>58</v>
      </c>
      <c r="K139" t="s">
        <v>59</v>
      </c>
      <c r="L139" t="s">
        <v>60</v>
      </c>
      <c r="M139" t="s">
        <v>66</v>
      </c>
      <c r="N139" s="1" t="s">
        <v>56</v>
      </c>
      <c r="O139" t="s">
        <v>62</v>
      </c>
      <c r="P139" t="s">
        <v>63</v>
      </c>
      <c r="Q139" s="1" t="s">
        <v>56</v>
      </c>
      <c r="R139" t="s">
        <v>67</v>
      </c>
      <c r="S139" s="1" t="s">
        <v>65</v>
      </c>
      <c r="T139" s="70"/>
    </row>
    <row r="140" spans="1:22">
      <c r="A140" t="s">
        <v>68</v>
      </c>
      <c r="B140">
        <f>SUM(B9:B137)</f>
        <v>2677.929999999998</v>
      </c>
      <c r="C140">
        <f t="shared" ref="C140:S140" si="11">SUM(C9:C137)</f>
        <v>61.960000000000008</v>
      </c>
      <c r="D140">
        <f t="shared" si="11"/>
        <v>2</v>
      </c>
      <c r="E140">
        <f t="shared" si="11"/>
        <v>7.98</v>
      </c>
      <c r="F140">
        <f t="shared" si="11"/>
        <v>1.99</v>
      </c>
      <c r="G140">
        <f t="shared" si="11"/>
        <v>3</v>
      </c>
      <c r="H140">
        <f t="shared" si="11"/>
        <v>0</v>
      </c>
      <c r="I140">
        <f t="shared" si="11"/>
        <v>28.989999999999995</v>
      </c>
      <c r="J140">
        <f t="shared" si="11"/>
        <v>16.98</v>
      </c>
      <c r="K140">
        <f t="shared" si="11"/>
        <v>0</v>
      </c>
      <c r="L140">
        <f t="shared" si="11"/>
        <v>67</v>
      </c>
      <c r="M140">
        <f t="shared" si="11"/>
        <v>6</v>
      </c>
      <c r="N140">
        <f t="shared" si="11"/>
        <v>0</v>
      </c>
      <c r="O140">
        <f t="shared" si="11"/>
        <v>63.969999999999992</v>
      </c>
      <c r="P140">
        <f t="shared" si="11"/>
        <v>0</v>
      </c>
      <c r="Q140">
        <f t="shared" si="11"/>
        <v>0</v>
      </c>
      <c r="R140">
        <f t="shared" si="11"/>
        <v>20.990000000000002</v>
      </c>
      <c r="S140">
        <f t="shared" si="11"/>
        <v>0</v>
      </c>
      <c r="T140">
        <f>SUM(T9:T137)</f>
        <v>2965.12</v>
      </c>
      <c r="U140">
        <f t="shared" ref="U140" si="12">SUM(U9:U103)</f>
        <v>625.93999999999994</v>
      </c>
    </row>
  </sheetData>
  <mergeCells count="11">
    <mergeCell ref="B138:H138"/>
    <mergeCell ref="I138:N138"/>
    <mergeCell ref="O138:Q138"/>
    <mergeCell ref="R138:S138"/>
    <mergeCell ref="T138:T139"/>
    <mergeCell ref="T7:T8"/>
    <mergeCell ref="V7:V8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zoomScale="80" zoomScaleNormal="80" workbookViewId="0">
      <selection activeCell="V71" sqref="V71"/>
    </sheetView>
  </sheetViews>
  <sheetFormatPr defaultRowHeight="12.75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showZeros="0" workbookViewId="0">
      <selection activeCell="N41" sqref="N41"/>
    </sheetView>
  </sheetViews>
  <sheetFormatPr defaultRowHeight="12.75"/>
  <sheetData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topLeftCell="A4" zoomScale="115" zoomScaleNormal="115" workbookViewId="0">
      <selection activeCell="T469" sqref="T469"/>
    </sheetView>
  </sheetViews>
  <sheetFormatPr defaultRowHeight="12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>
      <selection activeCell="W56" sqref="W56"/>
    </sheetView>
  </sheetViews>
  <sheetFormatPr defaultRowHeight="12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>
    <tabColor indexed="52"/>
  </sheetPr>
  <dimension ref="A1:Z165"/>
  <sheetViews>
    <sheetView zoomScale="80" zoomScaleNormal="80" workbookViewId="0">
      <pane xSplit="21" ySplit="8" topLeftCell="V111" activePane="bottomRight" state="frozen"/>
      <selection pane="bottomLeft" activeCell="A9" sqref="A9"/>
      <selection pane="topRight" activeCell="V1" sqref="V1"/>
      <selection pane="bottomRight" activeCell="O142" sqref="O142"/>
    </sheetView>
  </sheetViews>
  <sheetFormatPr defaultRowHeight="12.75"/>
  <cols>
    <col min="1" max="1" width="11.7109375" bestFit="1" customWidth="1"/>
    <col min="5" max="5" width="11.42578125" bestFit="1" customWidth="1"/>
    <col min="6" max="6" width="9.85546875" bestFit="1" customWidth="1"/>
    <col min="8" max="8" width="10.28515625" style="1" customWidth="1"/>
    <col min="14" max="14" width="10.140625" style="1" customWidth="1"/>
    <col min="17" max="17" width="9.140625" style="1"/>
    <col min="18" max="18" width="9.7109375" customWidth="1"/>
    <col min="19" max="19" width="9.140625" style="1"/>
  </cols>
  <sheetData>
    <row r="1" spans="1:22">
      <c r="A1" s="63" t="s">
        <v>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25.5">
      <c r="A2" s="63" t="s">
        <v>38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>
      <c r="A3" s="63" t="s">
        <v>39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25.5">
      <c r="A4" s="63" t="s">
        <v>40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>
      <c r="A5" s="63" t="s">
        <v>41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 ht="25.5">
      <c r="A6" s="63" t="s">
        <v>42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s="4" t="s">
        <v>64</v>
      </c>
      <c r="S8" s="1" t="s">
        <v>65</v>
      </c>
      <c r="T8" s="70"/>
      <c r="V8" s="70"/>
    </row>
    <row r="9" spans="1:22">
      <c r="A9" s="21">
        <v>40668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>
        <f>SUM(B9:S9)</f>
        <v>0</v>
      </c>
      <c r="U9" s="63"/>
      <c r="V9" s="63">
        <f>T9+U9</f>
        <v>0</v>
      </c>
    </row>
    <row r="10" spans="1:22">
      <c r="A10" s="21">
        <v>40669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>
        <f t="shared" ref="T10:T73" si="0">SUM(B10:S10)</f>
        <v>0</v>
      </c>
      <c r="U10" s="63"/>
      <c r="V10" s="63">
        <f t="shared" ref="V10:V73" si="1">T10+U10</f>
        <v>0</v>
      </c>
    </row>
    <row r="11" spans="1:22">
      <c r="A11" s="21">
        <v>40670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>
        <f t="shared" si="0"/>
        <v>0</v>
      </c>
      <c r="U11" s="63"/>
      <c r="V11" s="63">
        <f t="shared" si="1"/>
        <v>0</v>
      </c>
    </row>
    <row r="12" spans="1:22">
      <c r="A12" s="21">
        <v>40671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>
        <f t="shared" si="0"/>
        <v>0</v>
      </c>
      <c r="U12" s="63"/>
      <c r="V12" s="63">
        <f t="shared" si="1"/>
        <v>0</v>
      </c>
    </row>
    <row r="13" spans="1:22">
      <c r="A13" s="21">
        <v>40672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>
        <f t="shared" si="0"/>
        <v>0</v>
      </c>
      <c r="U13" s="63"/>
      <c r="V13" s="63">
        <f t="shared" si="1"/>
        <v>0</v>
      </c>
    </row>
    <row r="14" spans="1:22">
      <c r="A14" s="21">
        <v>40673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>
        <f t="shared" si="0"/>
        <v>0</v>
      </c>
      <c r="U14" s="63"/>
      <c r="V14" s="63">
        <f t="shared" si="1"/>
        <v>0</v>
      </c>
    </row>
    <row r="15" spans="1:22">
      <c r="A15" s="21">
        <v>40674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>
        <f t="shared" si="0"/>
        <v>0</v>
      </c>
      <c r="U15" s="63"/>
      <c r="V15" s="63">
        <f t="shared" si="1"/>
        <v>0</v>
      </c>
    </row>
    <row r="16" spans="1:22">
      <c r="A16" s="21">
        <v>40675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>
        <f t="shared" si="0"/>
        <v>0</v>
      </c>
      <c r="U16" s="63"/>
      <c r="V16" s="63">
        <f t="shared" si="1"/>
        <v>0</v>
      </c>
    </row>
    <row r="17" spans="1:22">
      <c r="A17" s="21">
        <v>40676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>
        <f t="shared" si="0"/>
        <v>0</v>
      </c>
      <c r="U17" s="63"/>
      <c r="V17" s="63">
        <f t="shared" si="1"/>
        <v>0</v>
      </c>
    </row>
    <row r="18" spans="1:22">
      <c r="A18" s="21">
        <v>40677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>
        <f t="shared" si="0"/>
        <v>0</v>
      </c>
      <c r="U18" s="63"/>
      <c r="V18" s="63">
        <f t="shared" si="1"/>
        <v>0</v>
      </c>
    </row>
    <row r="19" spans="1:22">
      <c r="A19" s="21">
        <v>40678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>
        <f t="shared" si="0"/>
        <v>0</v>
      </c>
      <c r="U19" s="63"/>
      <c r="V19" s="63">
        <f t="shared" si="1"/>
        <v>0</v>
      </c>
    </row>
    <row r="20" spans="1:22">
      <c r="A20" s="21">
        <v>40679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>
        <f t="shared" si="0"/>
        <v>0</v>
      </c>
      <c r="U20" s="63"/>
      <c r="V20" s="63">
        <f t="shared" si="1"/>
        <v>0</v>
      </c>
    </row>
    <row r="21" spans="1:22">
      <c r="A21" s="21">
        <v>40680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>
        <f t="shared" si="0"/>
        <v>0</v>
      </c>
      <c r="U21" s="63"/>
      <c r="V21" s="63">
        <f t="shared" si="1"/>
        <v>0</v>
      </c>
    </row>
    <row r="22" spans="1:22">
      <c r="A22" s="21">
        <v>40681</v>
      </c>
      <c r="B22" s="63" t="s">
        <v>31</v>
      </c>
      <c r="C22" s="63" t="s">
        <v>31</v>
      </c>
      <c r="D22" s="63" t="s">
        <v>31</v>
      </c>
      <c r="E22" s="63" t="s">
        <v>31</v>
      </c>
      <c r="F22" s="63" t="s">
        <v>31</v>
      </c>
      <c r="G22" s="63" t="s">
        <v>31</v>
      </c>
      <c r="H22" s="63" t="s">
        <v>31</v>
      </c>
      <c r="I22" s="63" t="s">
        <v>31</v>
      </c>
      <c r="J22" s="63" t="s">
        <v>31</v>
      </c>
      <c r="K22" s="63" t="s">
        <v>31</v>
      </c>
      <c r="L22" s="63" t="s">
        <v>31</v>
      </c>
      <c r="M22" s="63" t="s">
        <v>31</v>
      </c>
      <c r="N22" s="63" t="s">
        <v>31</v>
      </c>
      <c r="O22" s="63" t="s">
        <v>31</v>
      </c>
      <c r="P22" s="63" t="s">
        <v>31</v>
      </c>
      <c r="Q22" s="63" t="s">
        <v>31</v>
      </c>
      <c r="R22" s="63" t="s">
        <v>31</v>
      </c>
      <c r="S22" s="63" t="s">
        <v>31</v>
      </c>
      <c r="T22" s="63">
        <f t="shared" si="0"/>
        <v>0</v>
      </c>
      <c r="U22" s="63"/>
      <c r="V22" s="63">
        <f t="shared" si="1"/>
        <v>0</v>
      </c>
    </row>
    <row r="23" spans="1:22">
      <c r="A23" s="21">
        <v>40682</v>
      </c>
      <c r="B23" s="63" t="s">
        <v>31</v>
      </c>
      <c r="C23" s="63" t="s">
        <v>31</v>
      </c>
      <c r="D23" s="63" t="s">
        <v>31</v>
      </c>
      <c r="E23" s="63" t="s">
        <v>31</v>
      </c>
      <c r="F23" s="63" t="s">
        <v>31</v>
      </c>
      <c r="G23" s="63" t="s">
        <v>31</v>
      </c>
      <c r="H23" s="63" t="s">
        <v>31</v>
      </c>
      <c r="I23" s="63" t="s">
        <v>31</v>
      </c>
      <c r="J23" s="63" t="s">
        <v>31</v>
      </c>
      <c r="K23" s="63" t="s">
        <v>31</v>
      </c>
      <c r="L23" s="63" t="s">
        <v>31</v>
      </c>
      <c r="M23" s="63" t="s">
        <v>31</v>
      </c>
      <c r="N23" s="63" t="s">
        <v>31</v>
      </c>
      <c r="O23" s="63" t="s">
        <v>31</v>
      </c>
      <c r="P23" s="63" t="s">
        <v>31</v>
      </c>
      <c r="Q23" s="63" t="s">
        <v>31</v>
      </c>
      <c r="R23" s="63" t="s">
        <v>31</v>
      </c>
      <c r="S23" s="63" t="s">
        <v>31</v>
      </c>
      <c r="T23" s="63">
        <f t="shared" si="0"/>
        <v>0</v>
      </c>
      <c r="U23" s="63"/>
      <c r="V23" s="63">
        <f t="shared" si="1"/>
        <v>0</v>
      </c>
    </row>
    <row r="24" spans="1:22">
      <c r="A24" s="21">
        <v>40683</v>
      </c>
      <c r="B24" s="63" t="s">
        <v>31</v>
      </c>
      <c r="C24" s="63" t="s">
        <v>31</v>
      </c>
      <c r="D24" s="63" t="s">
        <v>31</v>
      </c>
      <c r="E24" s="63" t="s">
        <v>31</v>
      </c>
      <c r="F24" s="63" t="s">
        <v>31</v>
      </c>
      <c r="G24" s="63" t="s">
        <v>31</v>
      </c>
      <c r="H24" s="63" t="s">
        <v>31</v>
      </c>
      <c r="I24" s="63" t="s">
        <v>31</v>
      </c>
      <c r="J24" s="63" t="s">
        <v>31</v>
      </c>
      <c r="K24" s="63" t="s">
        <v>31</v>
      </c>
      <c r="L24" s="63" t="s">
        <v>31</v>
      </c>
      <c r="M24" s="63" t="s">
        <v>31</v>
      </c>
      <c r="N24" s="63" t="s">
        <v>31</v>
      </c>
      <c r="O24" s="63" t="s">
        <v>31</v>
      </c>
      <c r="P24" s="63" t="s">
        <v>31</v>
      </c>
      <c r="Q24" s="63" t="s">
        <v>31</v>
      </c>
      <c r="R24" s="63" t="s">
        <v>31</v>
      </c>
      <c r="S24" s="63" t="s">
        <v>31</v>
      </c>
      <c r="T24" s="63">
        <f t="shared" si="0"/>
        <v>0</v>
      </c>
      <c r="U24" s="63"/>
      <c r="V24" s="63">
        <f t="shared" si="1"/>
        <v>0</v>
      </c>
    </row>
    <row r="25" spans="1:22">
      <c r="A25" s="21">
        <v>40684</v>
      </c>
      <c r="B25" s="63" t="s">
        <v>31</v>
      </c>
      <c r="C25" s="63" t="s">
        <v>31</v>
      </c>
      <c r="D25" s="63" t="s">
        <v>31</v>
      </c>
      <c r="E25" s="63" t="s">
        <v>31</v>
      </c>
      <c r="F25" s="63" t="s">
        <v>31</v>
      </c>
      <c r="G25" s="63" t="s">
        <v>31</v>
      </c>
      <c r="H25" s="63" t="s">
        <v>31</v>
      </c>
      <c r="I25" s="63" t="s">
        <v>31</v>
      </c>
      <c r="J25" s="63" t="s">
        <v>31</v>
      </c>
      <c r="K25" s="63" t="s">
        <v>31</v>
      </c>
      <c r="L25" s="63" t="s">
        <v>31</v>
      </c>
      <c r="M25" s="63" t="s">
        <v>31</v>
      </c>
      <c r="N25" s="63" t="s">
        <v>31</v>
      </c>
      <c r="O25" s="63" t="s">
        <v>31</v>
      </c>
      <c r="P25" s="63" t="s">
        <v>31</v>
      </c>
      <c r="Q25" s="63" t="s">
        <v>31</v>
      </c>
      <c r="R25" s="63" t="s">
        <v>31</v>
      </c>
      <c r="S25" s="63" t="s">
        <v>31</v>
      </c>
      <c r="T25" s="63">
        <f t="shared" si="0"/>
        <v>0</v>
      </c>
      <c r="U25" s="63"/>
      <c r="V25" s="63">
        <f t="shared" si="1"/>
        <v>0</v>
      </c>
    </row>
    <row r="26" spans="1:22">
      <c r="A26" s="21">
        <v>40685</v>
      </c>
      <c r="B26" s="63" t="s">
        <v>31</v>
      </c>
      <c r="C26" s="63" t="s">
        <v>31</v>
      </c>
      <c r="D26" s="63" t="s">
        <v>31</v>
      </c>
      <c r="E26" s="63" t="s">
        <v>31</v>
      </c>
      <c r="F26" s="63" t="s">
        <v>31</v>
      </c>
      <c r="G26" s="63" t="s">
        <v>31</v>
      </c>
      <c r="H26" s="63" t="s">
        <v>31</v>
      </c>
      <c r="I26" s="63" t="s">
        <v>31</v>
      </c>
      <c r="J26" s="63" t="s">
        <v>31</v>
      </c>
      <c r="K26" s="63" t="s">
        <v>31</v>
      </c>
      <c r="L26" s="63" t="s">
        <v>31</v>
      </c>
      <c r="M26" s="63" t="s">
        <v>31</v>
      </c>
      <c r="N26" s="63" t="s">
        <v>31</v>
      </c>
      <c r="O26" s="63" t="s">
        <v>31</v>
      </c>
      <c r="P26" s="63" t="s">
        <v>31</v>
      </c>
      <c r="Q26" s="63" t="s">
        <v>31</v>
      </c>
      <c r="R26" s="63" t="s">
        <v>31</v>
      </c>
      <c r="S26" s="63" t="s">
        <v>31</v>
      </c>
      <c r="T26" s="63">
        <f t="shared" si="0"/>
        <v>0</v>
      </c>
      <c r="U26" s="63"/>
      <c r="V26" s="63">
        <f t="shared" si="1"/>
        <v>0</v>
      </c>
    </row>
    <row r="27" spans="1:22">
      <c r="A27" s="21">
        <v>40686</v>
      </c>
      <c r="B27" s="63" t="s">
        <v>31</v>
      </c>
      <c r="C27" s="63" t="s">
        <v>31</v>
      </c>
      <c r="D27" s="63" t="s">
        <v>31</v>
      </c>
      <c r="E27" s="63" t="s">
        <v>31</v>
      </c>
      <c r="F27" s="63" t="s">
        <v>31</v>
      </c>
      <c r="G27" s="63" t="s">
        <v>31</v>
      </c>
      <c r="H27" s="63" t="s">
        <v>31</v>
      </c>
      <c r="I27" s="63" t="s">
        <v>31</v>
      </c>
      <c r="J27" s="63" t="s">
        <v>31</v>
      </c>
      <c r="K27" s="63" t="s">
        <v>31</v>
      </c>
      <c r="L27" s="63" t="s">
        <v>31</v>
      </c>
      <c r="M27" s="63" t="s">
        <v>31</v>
      </c>
      <c r="N27" s="63" t="s">
        <v>31</v>
      </c>
      <c r="O27" s="63" t="s">
        <v>31</v>
      </c>
      <c r="P27" s="63" t="s">
        <v>31</v>
      </c>
      <c r="Q27" s="63" t="s">
        <v>31</v>
      </c>
      <c r="R27" s="63" t="s">
        <v>31</v>
      </c>
      <c r="S27" s="63" t="s">
        <v>31</v>
      </c>
      <c r="T27" s="63">
        <f t="shared" si="0"/>
        <v>0</v>
      </c>
      <c r="U27" s="63"/>
      <c r="V27" s="63">
        <f t="shared" si="1"/>
        <v>0</v>
      </c>
    </row>
    <row r="28" spans="1:22">
      <c r="A28" s="21">
        <v>40687</v>
      </c>
      <c r="B28" s="63" t="s">
        <v>31</v>
      </c>
      <c r="C28" s="63" t="s">
        <v>31</v>
      </c>
      <c r="D28" s="63" t="s">
        <v>31</v>
      </c>
      <c r="E28" s="63" t="s">
        <v>31</v>
      </c>
      <c r="F28" s="63" t="s">
        <v>31</v>
      </c>
      <c r="G28" s="63" t="s">
        <v>31</v>
      </c>
      <c r="H28" s="63" t="s">
        <v>31</v>
      </c>
      <c r="I28" s="63" t="s">
        <v>31</v>
      </c>
      <c r="J28" s="63" t="s">
        <v>31</v>
      </c>
      <c r="K28" s="63" t="s">
        <v>31</v>
      </c>
      <c r="L28" s="63" t="s">
        <v>31</v>
      </c>
      <c r="M28" s="63" t="s">
        <v>31</v>
      </c>
      <c r="N28" s="63" t="s">
        <v>31</v>
      </c>
      <c r="O28" s="63" t="s">
        <v>31</v>
      </c>
      <c r="P28" s="63" t="s">
        <v>31</v>
      </c>
      <c r="Q28" s="63" t="s">
        <v>31</v>
      </c>
      <c r="R28" s="63" t="s">
        <v>31</v>
      </c>
      <c r="S28" s="63" t="s">
        <v>31</v>
      </c>
      <c r="T28" s="63">
        <f t="shared" si="0"/>
        <v>0</v>
      </c>
      <c r="U28" s="63"/>
      <c r="V28" s="63">
        <f t="shared" si="1"/>
        <v>0</v>
      </c>
    </row>
    <row r="29" spans="1:22">
      <c r="A29" s="21">
        <v>40688</v>
      </c>
      <c r="B29" s="63" t="s">
        <v>31</v>
      </c>
      <c r="C29" s="63" t="s">
        <v>31</v>
      </c>
      <c r="D29" s="63" t="s">
        <v>31</v>
      </c>
      <c r="E29" s="63" t="s">
        <v>31</v>
      </c>
      <c r="F29" s="63" t="s">
        <v>31</v>
      </c>
      <c r="G29" s="63" t="s">
        <v>31</v>
      </c>
      <c r="H29" s="63" t="s">
        <v>31</v>
      </c>
      <c r="I29" s="63" t="s">
        <v>31</v>
      </c>
      <c r="J29" s="63" t="s">
        <v>31</v>
      </c>
      <c r="K29" s="63" t="s">
        <v>31</v>
      </c>
      <c r="L29" s="63" t="s">
        <v>31</v>
      </c>
      <c r="M29" s="63" t="s">
        <v>31</v>
      </c>
      <c r="N29" s="63" t="s">
        <v>31</v>
      </c>
      <c r="O29" s="63" t="s">
        <v>31</v>
      </c>
      <c r="P29" s="63" t="s">
        <v>31</v>
      </c>
      <c r="Q29" s="63" t="s">
        <v>31</v>
      </c>
      <c r="R29" s="63" t="s">
        <v>31</v>
      </c>
      <c r="S29" s="63" t="s">
        <v>31</v>
      </c>
      <c r="T29" s="63">
        <f t="shared" si="0"/>
        <v>0</v>
      </c>
      <c r="U29" s="63"/>
      <c r="V29" s="63">
        <f t="shared" si="1"/>
        <v>0</v>
      </c>
    </row>
    <row r="30" spans="1:22">
      <c r="A30" s="21">
        <v>40689</v>
      </c>
      <c r="B30" s="63" t="s">
        <v>31</v>
      </c>
      <c r="C30" s="63" t="s">
        <v>31</v>
      </c>
      <c r="D30" s="63" t="s">
        <v>31</v>
      </c>
      <c r="E30" s="63" t="s">
        <v>31</v>
      </c>
      <c r="F30" s="63" t="s">
        <v>31</v>
      </c>
      <c r="G30" s="63" t="s">
        <v>31</v>
      </c>
      <c r="H30" s="63" t="s">
        <v>31</v>
      </c>
      <c r="I30" s="63" t="s">
        <v>31</v>
      </c>
      <c r="J30" s="63" t="s">
        <v>31</v>
      </c>
      <c r="K30" s="63" t="s">
        <v>31</v>
      </c>
      <c r="L30" s="63" t="s">
        <v>31</v>
      </c>
      <c r="M30" s="63" t="s">
        <v>31</v>
      </c>
      <c r="N30" s="63" t="s">
        <v>31</v>
      </c>
      <c r="O30" s="63" t="s">
        <v>31</v>
      </c>
      <c r="P30" s="63" t="s">
        <v>31</v>
      </c>
      <c r="Q30" s="63" t="s">
        <v>31</v>
      </c>
      <c r="R30" s="63" t="s">
        <v>31</v>
      </c>
      <c r="S30" s="63" t="s">
        <v>31</v>
      </c>
      <c r="T30" s="63">
        <f t="shared" si="0"/>
        <v>0</v>
      </c>
      <c r="U30" s="63"/>
      <c r="V30" s="63">
        <f t="shared" si="1"/>
        <v>0</v>
      </c>
    </row>
    <row r="31" spans="1:22">
      <c r="A31" s="21">
        <v>40690</v>
      </c>
      <c r="B31" s="63" t="s">
        <v>31</v>
      </c>
      <c r="C31" s="63" t="s">
        <v>31</v>
      </c>
      <c r="D31" s="63" t="s">
        <v>31</v>
      </c>
      <c r="E31" s="63" t="s">
        <v>31</v>
      </c>
      <c r="F31" s="63" t="s">
        <v>31</v>
      </c>
      <c r="G31" s="63" t="s">
        <v>31</v>
      </c>
      <c r="H31" s="63" t="s">
        <v>31</v>
      </c>
      <c r="I31" s="63" t="s">
        <v>31</v>
      </c>
      <c r="J31" s="63" t="s">
        <v>31</v>
      </c>
      <c r="K31" s="63" t="s">
        <v>31</v>
      </c>
      <c r="L31" s="63" t="s">
        <v>31</v>
      </c>
      <c r="M31" s="63" t="s">
        <v>31</v>
      </c>
      <c r="N31" s="63" t="s">
        <v>31</v>
      </c>
      <c r="O31" s="63" t="s">
        <v>31</v>
      </c>
      <c r="P31" s="63" t="s">
        <v>31</v>
      </c>
      <c r="Q31" s="63" t="s">
        <v>31</v>
      </c>
      <c r="R31" s="63" t="s">
        <v>31</v>
      </c>
      <c r="S31" s="63" t="s">
        <v>31</v>
      </c>
      <c r="T31" s="63">
        <f t="shared" si="0"/>
        <v>0</v>
      </c>
      <c r="U31" s="63"/>
      <c r="V31" s="63">
        <f t="shared" si="1"/>
        <v>0</v>
      </c>
    </row>
    <row r="32" spans="1:22">
      <c r="A32" s="21">
        <v>40691</v>
      </c>
      <c r="B32" s="63" t="s">
        <v>31</v>
      </c>
      <c r="C32" s="63" t="s">
        <v>31</v>
      </c>
      <c r="D32" s="63" t="s">
        <v>31</v>
      </c>
      <c r="E32" s="63" t="s">
        <v>31</v>
      </c>
      <c r="F32" s="63" t="s">
        <v>31</v>
      </c>
      <c r="G32" s="63" t="s">
        <v>31</v>
      </c>
      <c r="H32" s="63" t="s">
        <v>31</v>
      </c>
      <c r="I32" s="63" t="s">
        <v>31</v>
      </c>
      <c r="J32" s="63" t="s">
        <v>31</v>
      </c>
      <c r="K32" s="63" t="s">
        <v>31</v>
      </c>
      <c r="L32" s="63" t="s">
        <v>31</v>
      </c>
      <c r="M32" s="63" t="s">
        <v>31</v>
      </c>
      <c r="N32" s="63" t="s">
        <v>31</v>
      </c>
      <c r="O32" s="63" t="s">
        <v>31</v>
      </c>
      <c r="P32" s="63" t="s">
        <v>31</v>
      </c>
      <c r="Q32" s="63" t="s">
        <v>31</v>
      </c>
      <c r="R32" s="63" t="s">
        <v>31</v>
      </c>
      <c r="S32" s="63" t="s">
        <v>31</v>
      </c>
      <c r="T32" s="63">
        <f t="shared" si="0"/>
        <v>0</v>
      </c>
      <c r="U32" s="63"/>
      <c r="V32" s="63">
        <f t="shared" si="1"/>
        <v>0</v>
      </c>
    </row>
    <row r="33" spans="1:22">
      <c r="A33" s="21">
        <v>40692</v>
      </c>
      <c r="B33" s="63" t="s">
        <v>31</v>
      </c>
      <c r="C33" s="63" t="s">
        <v>31</v>
      </c>
      <c r="D33" s="63" t="s">
        <v>31</v>
      </c>
      <c r="E33" s="63" t="s">
        <v>31</v>
      </c>
      <c r="F33" s="63" t="s">
        <v>31</v>
      </c>
      <c r="G33" s="63" t="s">
        <v>31</v>
      </c>
      <c r="H33" s="63" t="s">
        <v>31</v>
      </c>
      <c r="I33" s="63" t="s">
        <v>31</v>
      </c>
      <c r="J33" s="63" t="s">
        <v>31</v>
      </c>
      <c r="K33" s="63" t="s">
        <v>31</v>
      </c>
      <c r="L33" s="63" t="s">
        <v>31</v>
      </c>
      <c r="M33" s="63" t="s">
        <v>31</v>
      </c>
      <c r="N33" s="63" t="s">
        <v>31</v>
      </c>
      <c r="O33" s="63" t="s">
        <v>31</v>
      </c>
      <c r="P33" s="63" t="s">
        <v>31</v>
      </c>
      <c r="Q33" s="63" t="s">
        <v>31</v>
      </c>
      <c r="R33" s="63" t="s">
        <v>31</v>
      </c>
      <c r="S33" s="63" t="s">
        <v>31</v>
      </c>
      <c r="T33" s="63">
        <f t="shared" si="0"/>
        <v>0</v>
      </c>
      <c r="U33" s="63"/>
      <c r="V33" s="63">
        <f t="shared" si="1"/>
        <v>0</v>
      </c>
    </row>
    <row r="34" spans="1:22">
      <c r="A34" s="21">
        <v>40693</v>
      </c>
      <c r="B34" s="63" t="s">
        <v>31</v>
      </c>
      <c r="C34" s="63" t="s">
        <v>31</v>
      </c>
      <c r="D34" s="63" t="s">
        <v>31</v>
      </c>
      <c r="E34" s="63" t="s">
        <v>31</v>
      </c>
      <c r="F34" s="63" t="s">
        <v>31</v>
      </c>
      <c r="G34" s="63" t="s">
        <v>31</v>
      </c>
      <c r="H34" s="63" t="s">
        <v>31</v>
      </c>
      <c r="I34" s="63" t="s">
        <v>31</v>
      </c>
      <c r="J34" s="63" t="s">
        <v>31</v>
      </c>
      <c r="K34" s="63" t="s">
        <v>31</v>
      </c>
      <c r="L34" s="63" t="s">
        <v>31</v>
      </c>
      <c r="M34" s="63" t="s">
        <v>31</v>
      </c>
      <c r="N34" s="63" t="s">
        <v>31</v>
      </c>
      <c r="O34" s="63" t="s">
        <v>31</v>
      </c>
      <c r="P34" s="63" t="s">
        <v>31</v>
      </c>
      <c r="Q34" s="63" t="s">
        <v>31</v>
      </c>
      <c r="R34" s="63" t="s">
        <v>31</v>
      </c>
      <c r="S34" s="63" t="s">
        <v>31</v>
      </c>
      <c r="T34" s="63">
        <f t="shared" si="0"/>
        <v>0</v>
      </c>
      <c r="U34" s="63"/>
      <c r="V34" s="63">
        <f t="shared" si="1"/>
        <v>0</v>
      </c>
    </row>
    <row r="35" spans="1:22">
      <c r="A35" s="21">
        <v>40694</v>
      </c>
      <c r="B35" s="63" t="s">
        <v>31</v>
      </c>
      <c r="C35" s="63" t="s">
        <v>31</v>
      </c>
      <c r="D35" s="63" t="s">
        <v>31</v>
      </c>
      <c r="E35" s="63" t="s">
        <v>31</v>
      </c>
      <c r="F35" s="63" t="s">
        <v>31</v>
      </c>
      <c r="G35" s="63" t="s">
        <v>31</v>
      </c>
      <c r="H35" s="63" t="s">
        <v>31</v>
      </c>
      <c r="I35" s="63" t="s">
        <v>31</v>
      </c>
      <c r="J35" s="63" t="s">
        <v>31</v>
      </c>
      <c r="K35" s="63" t="s">
        <v>31</v>
      </c>
      <c r="L35" s="63" t="s">
        <v>31</v>
      </c>
      <c r="M35" s="63" t="s">
        <v>31</v>
      </c>
      <c r="N35" s="63" t="s">
        <v>31</v>
      </c>
      <c r="O35" s="63" t="s">
        <v>31</v>
      </c>
      <c r="P35" s="63" t="s">
        <v>31</v>
      </c>
      <c r="Q35" s="63" t="s">
        <v>31</v>
      </c>
      <c r="R35" s="63" t="s">
        <v>31</v>
      </c>
      <c r="S35" s="63" t="s">
        <v>31</v>
      </c>
      <c r="T35" s="63">
        <f t="shared" si="0"/>
        <v>0</v>
      </c>
      <c r="U35" s="63"/>
      <c r="V35" s="63">
        <f t="shared" si="1"/>
        <v>0</v>
      </c>
    </row>
    <row r="36" spans="1:22">
      <c r="A36" s="21">
        <v>40695</v>
      </c>
      <c r="B36" s="63">
        <v>3</v>
      </c>
      <c r="C36" s="63">
        <v>0</v>
      </c>
      <c r="D36" s="63">
        <v>0</v>
      </c>
      <c r="E36" s="63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3">
        <f t="shared" si="0"/>
        <v>3</v>
      </c>
      <c r="U36" s="63"/>
      <c r="V36" s="63">
        <f t="shared" si="1"/>
        <v>3</v>
      </c>
    </row>
    <row r="37" spans="1:22">
      <c r="A37" s="21">
        <v>40696</v>
      </c>
      <c r="B37" s="63">
        <v>5</v>
      </c>
      <c r="C37" s="63">
        <v>0</v>
      </c>
      <c r="D37" s="63">
        <v>0</v>
      </c>
      <c r="E37" s="63">
        <v>0</v>
      </c>
      <c r="F37" s="63">
        <v>0</v>
      </c>
      <c r="G37" s="63">
        <v>0</v>
      </c>
      <c r="H37" s="63">
        <v>0</v>
      </c>
      <c r="I37" s="63">
        <v>1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5</v>
      </c>
      <c r="P37" s="63">
        <v>0</v>
      </c>
      <c r="Q37" s="63">
        <v>0</v>
      </c>
      <c r="R37" s="63">
        <v>0</v>
      </c>
      <c r="S37" s="63">
        <v>0</v>
      </c>
      <c r="T37" s="63">
        <f t="shared" si="0"/>
        <v>11</v>
      </c>
      <c r="U37" s="63">
        <v>3</v>
      </c>
      <c r="V37" s="63">
        <f t="shared" si="1"/>
        <v>14</v>
      </c>
    </row>
    <row r="38" spans="1:22">
      <c r="A38" s="21">
        <v>40697</v>
      </c>
      <c r="B38" s="63">
        <v>18.670000000000002</v>
      </c>
      <c r="C38" s="63">
        <v>0.33</v>
      </c>
      <c r="D38" s="63">
        <v>0</v>
      </c>
      <c r="E38" s="63">
        <v>0</v>
      </c>
      <c r="F38" s="63">
        <v>1</v>
      </c>
      <c r="G38" s="63">
        <v>0</v>
      </c>
      <c r="H38" s="63">
        <v>0</v>
      </c>
      <c r="I38" s="63">
        <v>0</v>
      </c>
      <c r="J38" s="63">
        <v>5</v>
      </c>
      <c r="K38" s="63">
        <v>0</v>
      </c>
      <c r="L38" s="63">
        <v>0</v>
      </c>
      <c r="M38" s="63">
        <v>0</v>
      </c>
      <c r="N38" s="63">
        <v>0</v>
      </c>
      <c r="O38" s="63">
        <v>14.67</v>
      </c>
      <c r="P38" s="63">
        <v>0</v>
      </c>
      <c r="Q38" s="63">
        <v>0</v>
      </c>
      <c r="R38" s="63">
        <v>0</v>
      </c>
      <c r="S38" s="63">
        <v>0</v>
      </c>
      <c r="T38" s="63">
        <f t="shared" si="0"/>
        <v>39.67</v>
      </c>
      <c r="U38" s="63">
        <v>0.67</v>
      </c>
      <c r="V38" s="63">
        <f t="shared" si="1"/>
        <v>40.340000000000003</v>
      </c>
    </row>
    <row r="39" spans="1:22">
      <c r="A39" s="21">
        <v>40698</v>
      </c>
      <c r="B39" s="63">
        <v>18.670000000000002</v>
      </c>
      <c r="C39" s="63">
        <v>0.33</v>
      </c>
      <c r="D39" s="63">
        <v>0</v>
      </c>
      <c r="E39" s="63">
        <v>0</v>
      </c>
      <c r="F39" s="63">
        <v>1</v>
      </c>
      <c r="G39" s="63">
        <v>0</v>
      </c>
      <c r="H39" s="63">
        <v>0</v>
      </c>
      <c r="I39" s="63">
        <v>0</v>
      </c>
      <c r="J39" s="63">
        <v>5</v>
      </c>
      <c r="K39" s="63">
        <v>0</v>
      </c>
      <c r="L39" s="63">
        <v>0</v>
      </c>
      <c r="M39" s="63">
        <v>0</v>
      </c>
      <c r="N39" s="63">
        <v>0</v>
      </c>
      <c r="O39" s="63">
        <v>14.67</v>
      </c>
      <c r="P39" s="63">
        <v>0</v>
      </c>
      <c r="Q39" s="63">
        <v>0</v>
      </c>
      <c r="R39" s="63">
        <v>0</v>
      </c>
      <c r="S39" s="63">
        <v>0</v>
      </c>
      <c r="T39" s="63">
        <f t="shared" si="0"/>
        <v>39.67</v>
      </c>
      <c r="U39" s="63">
        <v>0.67</v>
      </c>
      <c r="V39" s="63">
        <f t="shared" si="1"/>
        <v>40.340000000000003</v>
      </c>
    </row>
    <row r="40" spans="1:22">
      <c r="A40" s="21">
        <v>40699</v>
      </c>
      <c r="B40" s="63">
        <v>18.670000000000002</v>
      </c>
      <c r="C40" s="63">
        <v>0.33</v>
      </c>
      <c r="D40" s="63">
        <v>0</v>
      </c>
      <c r="E40" s="63">
        <v>0</v>
      </c>
      <c r="F40" s="63">
        <v>1</v>
      </c>
      <c r="G40" s="63">
        <v>0</v>
      </c>
      <c r="H40" s="63">
        <v>0</v>
      </c>
      <c r="I40" s="63">
        <v>0</v>
      </c>
      <c r="J40" s="63">
        <v>5</v>
      </c>
      <c r="K40" s="63">
        <v>0</v>
      </c>
      <c r="L40" s="63">
        <v>0</v>
      </c>
      <c r="M40" s="63">
        <v>0</v>
      </c>
      <c r="N40" s="63">
        <v>0</v>
      </c>
      <c r="O40" s="63">
        <v>14.67</v>
      </c>
      <c r="P40" s="63">
        <v>0</v>
      </c>
      <c r="Q40" s="63">
        <v>0</v>
      </c>
      <c r="R40" s="63">
        <v>0</v>
      </c>
      <c r="S40" s="63">
        <v>0</v>
      </c>
      <c r="T40" s="63">
        <f t="shared" si="0"/>
        <v>39.67</v>
      </c>
      <c r="U40" s="63">
        <v>0.67</v>
      </c>
      <c r="V40" s="63">
        <f t="shared" si="1"/>
        <v>40.340000000000003</v>
      </c>
    </row>
    <row r="41" spans="1:22">
      <c r="A41" s="21">
        <v>40700</v>
      </c>
      <c r="B41" s="63">
        <v>14</v>
      </c>
      <c r="C41" s="63">
        <v>1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1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4</v>
      </c>
      <c r="P41" s="63">
        <v>0</v>
      </c>
      <c r="Q41" s="63">
        <v>0</v>
      </c>
      <c r="R41" s="63">
        <v>0</v>
      </c>
      <c r="S41" s="63">
        <v>0</v>
      </c>
      <c r="T41" s="63">
        <f t="shared" si="0"/>
        <v>20</v>
      </c>
      <c r="U41" s="63">
        <v>8</v>
      </c>
      <c r="V41" s="63">
        <f t="shared" si="1"/>
        <v>28</v>
      </c>
    </row>
    <row r="42" spans="1:22">
      <c r="A42" s="21">
        <v>40701</v>
      </c>
      <c r="B42" s="63">
        <v>9</v>
      </c>
      <c r="C42" s="63">
        <v>0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1</v>
      </c>
      <c r="J42" s="63">
        <v>0</v>
      </c>
      <c r="K42" s="63">
        <v>0</v>
      </c>
      <c r="L42" s="63">
        <v>4</v>
      </c>
      <c r="M42" s="63">
        <v>0</v>
      </c>
      <c r="N42" s="63">
        <v>0</v>
      </c>
      <c r="O42" s="63">
        <v>1</v>
      </c>
      <c r="P42" s="63">
        <v>0</v>
      </c>
      <c r="Q42" s="63">
        <v>0</v>
      </c>
      <c r="R42" s="63">
        <v>0</v>
      </c>
      <c r="S42" s="63">
        <v>0</v>
      </c>
      <c r="T42" s="63">
        <f>SUM(B42:S42)</f>
        <v>15</v>
      </c>
      <c r="U42" s="63">
        <v>27</v>
      </c>
      <c r="V42" s="63">
        <f t="shared" si="1"/>
        <v>42</v>
      </c>
    </row>
    <row r="43" spans="1:22">
      <c r="A43" s="21">
        <v>40702</v>
      </c>
      <c r="B43" s="63">
        <v>3</v>
      </c>
      <c r="C43" s="63">
        <v>0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3">
        <f t="shared" si="0"/>
        <v>3</v>
      </c>
      <c r="U43" s="63">
        <v>2</v>
      </c>
      <c r="V43" s="63">
        <f t="shared" si="1"/>
        <v>5</v>
      </c>
    </row>
    <row r="44" spans="1:22">
      <c r="A44" s="21">
        <v>40703</v>
      </c>
      <c r="B44" s="63">
        <v>9</v>
      </c>
      <c r="C44" s="63">
        <v>0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1</v>
      </c>
      <c r="M44" s="63">
        <v>0</v>
      </c>
      <c r="N44" s="63">
        <v>0</v>
      </c>
      <c r="O44" s="63">
        <v>1</v>
      </c>
      <c r="P44" s="63">
        <v>0</v>
      </c>
      <c r="Q44" s="63">
        <v>0</v>
      </c>
      <c r="R44" s="63">
        <v>0</v>
      </c>
      <c r="S44" s="63">
        <v>0</v>
      </c>
      <c r="T44" s="63">
        <f t="shared" si="0"/>
        <v>11</v>
      </c>
      <c r="U44" s="63">
        <v>1</v>
      </c>
      <c r="V44" s="63">
        <f t="shared" si="1"/>
        <v>12</v>
      </c>
    </row>
    <row r="45" spans="1:22">
      <c r="A45" s="21">
        <v>40704</v>
      </c>
      <c r="B45" s="63">
        <v>2.67</v>
      </c>
      <c r="C45" s="63">
        <v>0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1</v>
      </c>
      <c r="M45" s="63"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3">
        <f>SUM(B45:S45)</f>
        <v>3.67</v>
      </c>
      <c r="U45" s="63">
        <v>2.67</v>
      </c>
      <c r="V45" s="63">
        <f t="shared" si="1"/>
        <v>6.34</v>
      </c>
    </row>
    <row r="46" spans="1:22">
      <c r="A46" s="21">
        <v>40705</v>
      </c>
      <c r="B46" s="63">
        <v>2.67</v>
      </c>
      <c r="C46" s="63">
        <v>0</v>
      </c>
      <c r="D46" s="63">
        <v>0</v>
      </c>
      <c r="E46" s="63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1</v>
      </c>
      <c r="M46" s="63"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>
        <f t="shared" si="0"/>
        <v>3.67</v>
      </c>
      <c r="U46" s="63">
        <v>2.67</v>
      </c>
      <c r="V46" s="63">
        <f t="shared" si="1"/>
        <v>6.34</v>
      </c>
    </row>
    <row r="47" spans="1:22">
      <c r="A47" s="21">
        <v>40706</v>
      </c>
      <c r="B47" s="63">
        <v>2.67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1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f t="shared" si="0"/>
        <v>3.67</v>
      </c>
      <c r="U47" s="63">
        <v>2.67</v>
      </c>
      <c r="V47" s="63">
        <f t="shared" si="1"/>
        <v>6.34</v>
      </c>
    </row>
    <row r="48" spans="1:22">
      <c r="A48" s="21">
        <v>40707</v>
      </c>
      <c r="B48" s="63">
        <v>17</v>
      </c>
      <c r="C48" s="63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1</v>
      </c>
      <c r="M48" s="63">
        <v>0</v>
      </c>
      <c r="N48" s="63">
        <v>0</v>
      </c>
      <c r="O48" s="63">
        <v>6</v>
      </c>
      <c r="P48" s="63">
        <v>0</v>
      </c>
      <c r="Q48" s="63">
        <v>0</v>
      </c>
      <c r="R48" s="63">
        <v>0</v>
      </c>
      <c r="S48" s="63">
        <v>0</v>
      </c>
      <c r="T48" s="63">
        <f t="shared" si="0"/>
        <v>24</v>
      </c>
      <c r="U48" s="63">
        <v>10</v>
      </c>
      <c r="V48" s="63">
        <f t="shared" si="1"/>
        <v>34</v>
      </c>
    </row>
    <row r="49" spans="1:22">
      <c r="A49" s="21">
        <v>40708</v>
      </c>
      <c r="B49" s="63">
        <v>2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1</v>
      </c>
      <c r="M49" s="63">
        <v>0</v>
      </c>
      <c r="N49" s="63">
        <v>0</v>
      </c>
      <c r="O49" s="63">
        <v>1</v>
      </c>
      <c r="P49" s="63">
        <v>0</v>
      </c>
      <c r="Q49" s="63">
        <v>0</v>
      </c>
      <c r="R49" s="63">
        <v>0</v>
      </c>
      <c r="S49" s="63">
        <v>0</v>
      </c>
      <c r="T49" s="63">
        <f t="shared" si="0"/>
        <v>4</v>
      </c>
      <c r="U49" s="63">
        <v>0</v>
      </c>
      <c r="V49" s="63">
        <f t="shared" si="1"/>
        <v>4</v>
      </c>
    </row>
    <row r="50" spans="1:22">
      <c r="A50" s="21">
        <v>40709</v>
      </c>
      <c r="B50" s="63">
        <v>2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1</v>
      </c>
      <c r="J50" s="63">
        <v>0</v>
      </c>
      <c r="K50" s="63">
        <v>0</v>
      </c>
      <c r="L50" s="63">
        <v>1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f t="shared" si="0"/>
        <v>4</v>
      </c>
      <c r="U50" s="63">
        <v>1</v>
      </c>
      <c r="V50" s="63">
        <f t="shared" si="1"/>
        <v>5</v>
      </c>
    </row>
    <row r="51" spans="1:22">
      <c r="A51" s="21">
        <v>40710</v>
      </c>
      <c r="B51" s="63">
        <v>13</v>
      </c>
      <c r="C51" s="63">
        <v>0</v>
      </c>
      <c r="D51" s="63">
        <v>0</v>
      </c>
      <c r="E51" s="63">
        <v>0</v>
      </c>
      <c r="F51" s="63">
        <v>1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1</v>
      </c>
      <c r="P51" s="63">
        <v>0</v>
      </c>
      <c r="Q51" s="63">
        <v>0</v>
      </c>
      <c r="R51" s="63">
        <v>0</v>
      </c>
      <c r="S51" s="63">
        <v>0</v>
      </c>
      <c r="T51" s="63">
        <f t="shared" si="0"/>
        <v>15</v>
      </c>
      <c r="U51" s="63">
        <v>6</v>
      </c>
      <c r="V51" s="63">
        <f t="shared" si="1"/>
        <v>21</v>
      </c>
    </row>
    <row r="52" spans="1:22">
      <c r="A52" s="21">
        <v>40711</v>
      </c>
      <c r="B52" s="63">
        <v>14.67</v>
      </c>
      <c r="C52" s="63">
        <v>0</v>
      </c>
      <c r="D52" s="63">
        <v>0</v>
      </c>
      <c r="E52" s="63">
        <v>0</v>
      </c>
      <c r="F52" s="63">
        <v>0</v>
      </c>
      <c r="G52" s="63">
        <v>0.33</v>
      </c>
      <c r="H52" s="63">
        <v>0</v>
      </c>
      <c r="I52" s="63">
        <v>0</v>
      </c>
      <c r="J52" s="63">
        <v>0</v>
      </c>
      <c r="K52" s="63">
        <v>0</v>
      </c>
      <c r="L52" s="63">
        <v>1.33</v>
      </c>
      <c r="M52" s="63">
        <v>0</v>
      </c>
      <c r="N52" s="63">
        <v>0</v>
      </c>
      <c r="O52" s="63">
        <v>0</v>
      </c>
      <c r="P52" s="63">
        <v>0</v>
      </c>
      <c r="Q52" s="63">
        <v>0</v>
      </c>
      <c r="R52" s="63">
        <v>1.33</v>
      </c>
      <c r="S52" s="63">
        <v>0</v>
      </c>
      <c r="T52" s="63">
        <f t="shared" si="0"/>
        <v>17.659999999999997</v>
      </c>
      <c r="U52" s="63">
        <v>8.33</v>
      </c>
      <c r="V52" s="63">
        <f t="shared" si="1"/>
        <v>25.989999999999995</v>
      </c>
    </row>
    <row r="53" spans="1:22">
      <c r="A53" s="21">
        <v>40712</v>
      </c>
      <c r="B53" s="63">
        <v>14.67</v>
      </c>
      <c r="C53" s="63">
        <v>0</v>
      </c>
      <c r="D53" s="63">
        <v>0</v>
      </c>
      <c r="E53" s="63">
        <v>0</v>
      </c>
      <c r="F53" s="63">
        <v>0</v>
      </c>
      <c r="G53" s="63">
        <v>0.33</v>
      </c>
      <c r="H53" s="63">
        <v>0</v>
      </c>
      <c r="I53" s="63">
        <v>0</v>
      </c>
      <c r="J53" s="63">
        <v>0</v>
      </c>
      <c r="K53" s="63">
        <v>0</v>
      </c>
      <c r="L53" s="63">
        <v>1.33</v>
      </c>
      <c r="M53" s="63">
        <v>0</v>
      </c>
      <c r="N53" s="63">
        <v>0</v>
      </c>
      <c r="O53" s="63">
        <v>0</v>
      </c>
      <c r="P53" s="63">
        <v>0</v>
      </c>
      <c r="Q53" s="63">
        <v>0</v>
      </c>
      <c r="R53" s="63">
        <v>1.33</v>
      </c>
      <c r="S53" s="63">
        <v>0</v>
      </c>
      <c r="T53" s="63">
        <f t="shared" si="0"/>
        <v>17.659999999999997</v>
      </c>
      <c r="U53" s="63">
        <v>8.33</v>
      </c>
      <c r="V53" s="63">
        <f t="shared" si="1"/>
        <v>25.989999999999995</v>
      </c>
    </row>
    <row r="54" spans="1:22">
      <c r="A54" s="21">
        <v>40713</v>
      </c>
      <c r="B54" s="63">
        <v>14.67</v>
      </c>
      <c r="C54" s="63">
        <v>0</v>
      </c>
      <c r="D54" s="63">
        <v>0</v>
      </c>
      <c r="E54" s="63">
        <v>0</v>
      </c>
      <c r="F54" s="63">
        <v>0</v>
      </c>
      <c r="G54" s="63">
        <v>0.33</v>
      </c>
      <c r="H54" s="63">
        <v>0</v>
      </c>
      <c r="I54" s="63">
        <v>0</v>
      </c>
      <c r="J54" s="63">
        <v>0</v>
      </c>
      <c r="K54" s="63">
        <v>0</v>
      </c>
      <c r="L54" s="63">
        <v>1.33</v>
      </c>
      <c r="M54" s="63">
        <v>0</v>
      </c>
      <c r="N54" s="63">
        <v>0</v>
      </c>
      <c r="O54" s="63">
        <v>0</v>
      </c>
      <c r="P54" s="63">
        <v>0</v>
      </c>
      <c r="Q54" s="63">
        <v>0</v>
      </c>
      <c r="R54" s="63">
        <v>1.33</v>
      </c>
      <c r="S54" s="63">
        <v>0</v>
      </c>
      <c r="T54" s="63">
        <f t="shared" si="0"/>
        <v>17.659999999999997</v>
      </c>
      <c r="U54" s="63">
        <v>8.33</v>
      </c>
      <c r="V54" s="63">
        <f t="shared" si="1"/>
        <v>25.989999999999995</v>
      </c>
    </row>
    <row r="55" spans="1:22">
      <c r="A55" s="21">
        <v>40714</v>
      </c>
      <c r="B55" s="63">
        <v>9</v>
      </c>
      <c r="C55" s="63">
        <v>0</v>
      </c>
      <c r="D55" s="63">
        <v>0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1</v>
      </c>
      <c r="P55" s="63">
        <v>0</v>
      </c>
      <c r="Q55" s="63">
        <v>0</v>
      </c>
      <c r="R55" s="63">
        <v>3</v>
      </c>
      <c r="S55" s="63">
        <v>0</v>
      </c>
      <c r="T55" s="63">
        <f t="shared" si="0"/>
        <v>13</v>
      </c>
      <c r="U55" s="63">
        <v>19</v>
      </c>
      <c r="V55" s="63">
        <f t="shared" si="1"/>
        <v>32</v>
      </c>
    </row>
    <row r="56" spans="1:22">
      <c r="A56" s="21">
        <v>40715</v>
      </c>
      <c r="B56" s="63">
        <v>11</v>
      </c>
      <c r="C56" s="63">
        <v>0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1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1</v>
      </c>
      <c r="S56" s="63">
        <v>0</v>
      </c>
      <c r="T56" s="63">
        <f t="shared" si="0"/>
        <v>13</v>
      </c>
      <c r="U56" s="63">
        <v>8</v>
      </c>
      <c r="V56" s="63">
        <f t="shared" si="1"/>
        <v>21</v>
      </c>
    </row>
    <row r="57" spans="1:22">
      <c r="A57" s="21">
        <v>40716</v>
      </c>
      <c r="B57" s="63">
        <v>3</v>
      </c>
      <c r="C57" s="63">
        <v>0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f t="shared" si="0"/>
        <v>3</v>
      </c>
      <c r="U57" s="63">
        <v>2</v>
      </c>
      <c r="V57" s="63">
        <f t="shared" si="1"/>
        <v>5</v>
      </c>
    </row>
    <row r="58" spans="1:22">
      <c r="A58" s="21">
        <v>40717</v>
      </c>
      <c r="B58" s="63">
        <v>26</v>
      </c>
      <c r="C58" s="63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1</v>
      </c>
      <c r="M58" s="63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f t="shared" si="0"/>
        <v>27</v>
      </c>
      <c r="U58" s="63">
        <v>15</v>
      </c>
      <c r="V58" s="63">
        <f t="shared" si="1"/>
        <v>42</v>
      </c>
    </row>
    <row r="59" spans="1:22">
      <c r="A59" s="21">
        <v>40718</v>
      </c>
      <c r="B59" s="63">
        <v>22</v>
      </c>
      <c r="C59" s="63">
        <v>0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63">
        <v>0</v>
      </c>
      <c r="J59" s="63">
        <v>1</v>
      </c>
      <c r="K59" s="63">
        <v>0</v>
      </c>
      <c r="L59" s="63">
        <v>1.33</v>
      </c>
      <c r="M59" s="63">
        <v>0.33</v>
      </c>
      <c r="N59" s="63">
        <v>2.33</v>
      </c>
      <c r="O59" s="63">
        <v>0</v>
      </c>
      <c r="P59" s="63">
        <v>0</v>
      </c>
      <c r="Q59" s="63">
        <v>0</v>
      </c>
      <c r="R59" s="63">
        <v>0.33</v>
      </c>
      <c r="S59" s="63"/>
      <c r="T59" s="63">
        <f t="shared" si="0"/>
        <v>27.319999999999993</v>
      </c>
      <c r="U59" s="63">
        <v>11.67</v>
      </c>
      <c r="V59" s="63">
        <f t="shared" si="1"/>
        <v>38.989999999999995</v>
      </c>
    </row>
    <row r="60" spans="1:22">
      <c r="A60" s="21">
        <v>40719</v>
      </c>
      <c r="B60" s="63">
        <v>22</v>
      </c>
      <c r="C60" s="63">
        <v>0</v>
      </c>
      <c r="D60" s="63">
        <v>0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1</v>
      </c>
      <c r="K60" s="63">
        <v>0</v>
      </c>
      <c r="L60" s="63">
        <v>1.33</v>
      </c>
      <c r="M60" s="63">
        <v>0.33</v>
      </c>
      <c r="N60" s="63">
        <v>2.33</v>
      </c>
      <c r="O60" s="63">
        <v>0</v>
      </c>
      <c r="P60" s="63">
        <v>0</v>
      </c>
      <c r="Q60" s="63">
        <v>0</v>
      </c>
      <c r="R60" s="63">
        <v>0.33</v>
      </c>
      <c r="S60" s="63"/>
      <c r="T60" s="63">
        <f t="shared" si="0"/>
        <v>27.319999999999993</v>
      </c>
      <c r="U60" s="63">
        <v>11.67</v>
      </c>
      <c r="V60" s="63">
        <f t="shared" si="1"/>
        <v>38.989999999999995</v>
      </c>
    </row>
    <row r="61" spans="1:22">
      <c r="A61" s="21">
        <v>40720</v>
      </c>
      <c r="B61" s="63">
        <v>22</v>
      </c>
      <c r="C61" s="63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1</v>
      </c>
      <c r="K61" s="63">
        <v>0</v>
      </c>
      <c r="L61" s="63">
        <v>1.33</v>
      </c>
      <c r="M61" s="63">
        <v>0.33</v>
      </c>
      <c r="N61" s="63">
        <v>2.33</v>
      </c>
      <c r="O61" s="63">
        <v>0</v>
      </c>
      <c r="P61" s="63">
        <v>0</v>
      </c>
      <c r="Q61" s="63">
        <v>0</v>
      </c>
      <c r="R61" s="63">
        <v>0.33</v>
      </c>
      <c r="S61" s="63"/>
      <c r="T61" s="63">
        <f t="shared" si="0"/>
        <v>27.319999999999993</v>
      </c>
      <c r="U61" s="63">
        <v>11.67</v>
      </c>
      <c r="V61" s="63">
        <f t="shared" si="1"/>
        <v>38.989999999999995</v>
      </c>
    </row>
    <row r="62" spans="1:22">
      <c r="A62" s="21">
        <v>40721</v>
      </c>
      <c r="B62" s="63">
        <v>10</v>
      </c>
      <c r="C62" s="63">
        <v>0</v>
      </c>
      <c r="D62" s="63">
        <v>0</v>
      </c>
      <c r="E62" s="63">
        <v>0</v>
      </c>
      <c r="F62" s="63">
        <v>0</v>
      </c>
      <c r="G62" s="63">
        <v>0</v>
      </c>
      <c r="H62" s="63">
        <v>2</v>
      </c>
      <c r="I62" s="63">
        <v>0</v>
      </c>
      <c r="J62" s="63">
        <v>0</v>
      </c>
      <c r="K62" s="63">
        <v>0</v>
      </c>
      <c r="L62" s="63">
        <v>1</v>
      </c>
      <c r="M62" s="63">
        <v>2</v>
      </c>
      <c r="N62" s="63">
        <v>0</v>
      </c>
      <c r="O62" s="63">
        <v>1</v>
      </c>
      <c r="P62" s="63">
        <v>0</v>
      </c>
      <c r="Q62" s="63">
        <v>0</v>
      </c>
      <c r="R62" s="63">
        <v>0</v>
      </c>
      <c r="S62" s="63">
        <v>0</v>
      </c>
      <c r="T62" s="63">
        <f t="shared" si="0"/>
        <v>16</v>
      </c>
      <c r="U62" s="63">
        <v>12</v>
      </c>
      <c r="V62" s="63">
        <f t="shared" si="1"/>
        <v>28</v>
      </c>
    </row>
    <row r="63" spans="1:22">
      <c r="A63" s="21">
        <v>40722</v>
      </c>
      <c r="B63" s="63">
        <v>41</v>
      </c>
      <c r="C63" s="63">
        <v>0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63">
        <v>0</v>
      </c>
      <c r="Q63" s="63">
        <v>0</v>
      </c>
      <c r="R63" s="63">
        <v>0</v>
      </c>
      <c r="S63" s="63">
        <v>0</v>
      </c>
      <c r="T63" s="63">
        <f t="shared" si="0"/>
        <v>41</v>
      </c>
      <c r="U63" s="63">
        <v>26</v>
      </c>
      <c r="V63" s="63">
        <f t="shared" si="1"/>
        <v>67</v>
      </c>
    </row>
    <row r="64" spans="1:22">
      <c r="A64" s="21">
        <v>40723</v>
      </c>
      <c r="B64" s="63">
        <v>5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1</v>
      </c>
      <c r="I64" s="63">
        <v>3</v>
      </c>
      <c r="J64" s="63">
        <v>0</v>
      </c>
      <c r="K64" s="63">
        <v>0</v>
      </c>
      <c r="L64" s="63">
        <v>8</v>
      </c>
      <c r="M64" s="63">
        <v>0</v>
      </c>
      <c r="N64" s="63">
        <v>0</v>
      </c>
      <c r="O64" s="63">
        <v>1</v>
      </c>
      <c r="P64" s="63">
        <v>0</v>
      </c>
      <c r="Q64" s="63">
        <v>0</v>
      </c>
      <c r="R64" s="63">
        <v>1</v>
      </c>
      <c r="S64" s="63">
        <v>0</v>
      </c>
      <c r="T64" s="63">
        <f t="shared" si="0"/>
        <v>19</v>
      </c>
      <c r="U64" s="63">
        <v>6</v>
      </c>
      <c r="V64" s="63">
        <f t="shared" si="1"/>
        <v>25</v>
      </c>
    </row>
    <row r="65" spans="1:22">
      <c r="A65" s="21">
        <v>40724</v>
      </c>
      <c r="B65" s="63">
        <v>96</v>
      </c>
      <c r="C65" s="63">
        <v>0</v>
      </c>
      <c r="D65" s="63">
        <v>0</v>
      </c>
      <c r="E65" s="63">
        <v>0</v>
      </c>
      <c r="F65" s="63">
        <v>0</v>
      </c>
      <c r="G65" s="63">
        <v>0</v>
      </c>
      <c r="H65" s="63">
        <v>0</v>
      </c>
      <c r="I65" s="63">
        <v>3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4</v>
      </c>
      <c r="P65" s="63">
        <v>0</v>
      </c>
      <c r="Q65" s="63">
        <v>0</v>
      </c>
      <c r="R65" s="63">
        <v>0</v>
      </c>
      <c r="S65" s="63">
        <v>0</v>
      </c>
      <c r="T65" s="63">
        <f t="shared" si="0"/>
        <v>103</v>
      </c>
      <c r="U65" s="63">
        <v>57</v>
      </c>
      <c r="V65" s="63">
        <f t="shared" si="1"/>
        <v>160</v>
      </c>
    </row>
    <row r="66" spans="1:22">
      <c r="A66" s="21">
        <v>40725</v>
      </c>
      <c r="B66" s="63">
        <v>225.5</v>
      </c>
      <c r="C66" s="63">
        <v>3</v>
      </c>
      <c r="D66" s="63">
        <v>0</v>
      </c>
      <c r="E66" s="63">
        <v>0</v>
      </c>
      <c r="F66" s="63">
        <v>2.5</v>
      </c>
      <c r="G66" s="63">
        <v>0</v>
      </c>
      <c r="H66" s="63">
        <v>0</v>
      </c>
      <c r="I66" s="63">
        <v>2</v>
      </c>
      <c r="J66" s="63">
        <v>0</v>
      </c>
      <c r="K66" s="63">
        <v>0</v>
      </c>
      <c r="L66" s="63">
        <v>6</v>
      </c>
      <c r="M66" s="63">
        <v>0</v>
      </c>
      <c r="N66" s="63">
        <v>0</v>
      </c>
      <c r="O66" s="63">
        <v>0.5</v>
      </c>
      <c r="P66" s="63">
        <v>0</v>
      </c>
      <c r="Q66" s="63">
        <v>0</v>
      </c>
      <c r="R66" s="63">
        <v>0</v>
      </c>
      <c r="S66" s="63">
        <v>0</v>
      </c>
      <c r="T66" s="63">
        <f t="shared" si="0"/>
        <v>239.5</v>
      </c>
      <c r="U66" s="63">
        <v>134</v>
      </c>
      <c r="V66" s="63">
        <f t="shared" si="1"/>
        <v>373.5</v>
      </c>
    </row>
    <row r="67" spans="1:22">
      <c r="A67" s="21">
        <v>40726</v>
      </c>
      <c r="B67" s="63">
        <v>225.5</v>
      </c>
      <c r="C67" s="63">
        <v>3</v>
      </c>
      <c r="D67" s="63">
        <v>0</v>
      </c>
      <c r="E67" s="63">
        <v>0</v>
      </c>
      <c r="F67" s="63">
        <v>2.5</v>
      </c>
      <c r="G67" s="63">
        <v>0</v>
      </c>
      <c r="H67" s="63">
        <v>0</v>
      </c>
      <c r="I67" s="63">
        <v>2</v>
      </c>
      <c r="J67" s="63">
        <v>0</v>
      </c>
      <c r="K67" s="63">
        <v>0</v>
      </c>
      <c r="L67" s="63">
        <v>6</v>
      </c>
      <c r="M67" s="63">
        <v>0</v>
      </c>
      <c r="N67" s="63">
        <v>0</v>
      </c>
      <c r="O67" s="63">
        <v>0.5</v>
      </c>
      <c r="P67" s="63">
        <v>0</v>
      </c>
      <c r="Q67" s="63">
        <v>0</v>
      </c>
      <c r="R67" s="63">
        <v>0</v>
      </c>
      <c r="S67" s="63">
        <v>0</v>
      </c>
      <c r="T67" s="63">
        <f t="shared" si="0"/>
        <v>239.5</v>
      </c>
      <c r="U67" s="63">
        <v>134</v>
      </c>
      <c r="V67" s="63">
        <f t="shared" si="1"/>
        <v>373.5</v>
      </c>
    </row>
    <row r="68" spans="1:22">
      <c r="A68" s="21">
        <v>40727</v>
      </c>
      <c r="B68" s="63">
        <v>225.5</v>
      </c>
      <c r="C68" s="63">
        <v>3</v>
      </c>
      <c r="D68" s="63">
        <v>0</v>
      </c>
      <c r="E68" s="63">
        <v>0</v>
      </c>
      <c r="F68" s="63">
        <v>2.5</v>
      </c>
      <c r="G68" s="63">
        <v>0</v>
      </c>
      <c r="H68" s="63">
        <v>0</v>
      </c>
      <c r="I68" s="63">
        <v>2</v>
      </c>
      <c r="J68" s="63">
        <v>0</v>
      </c>
      <c r="K68" s="63">
        <v>0</v>
      </c>
      <c r="L68" s="63">
        <v>6</v>
      </c>
      <c r="M68" s="63">
        <v>0</v>
      </c>
      <c r="N68" s="63">
        <v>0</v>
      </c>
      <c r="O68" s="63">
        <v>0.5</v>
      </c>
      <c r="P68" s="63">
        <v>0</v>
      </c>
      <c r="Q68" s="63">
        <v>0</v>
      </c>
      <c r="R68" s="63">
        <v>0</v>
      </c>
      <c r="S68" s="63">
        <v>0</v>
      </c>
      <c r="T68" s="63">
        <f t="shared" si="0"/>
        <v>239.5</v>
      </c>
      <c r="U68" s="63">
        <v>134</v>
      </c>
      <c r="V68" s="63">
        <f t="shared" si="1"/>
        <v>373.5</v>
      </c>
    </row>
    <row r="69" spans="1:22">
      <c r="A69" s="21">
        <v>40728</v>
      </c>
      <c r="B69" s="63">
        <v>225.5</v>
      </c>
      <c r="C69" s="63">
        <v>3</v>
      </c>
      <c r="D69" s="63">
        <v>0</v>
      </c>
      <c r="E69" s="63">
        <v>0</v>
      </c>
      <c r="F69" s="63">
        <v>2.5</v>
      </c>
      <c r="G69" s="63">
        <v>0</v>
      </c>
      <c r="H69" s="63">
        <v>0</v>
      </c>
      <c r="I69" s="63">
        <v>2</v>
      </c>
      <c r="J69" s="63">
        <v>0</v>
      </c>
      <c r="K69" s="63">
        <v>0</v>
      </c>
      <c r="L69" s="63">
        <v>6</v>
      </c>
      <c r="M69" s="63">
        <v>0</v>
      </c>
      <c r="N69" s="63">
        <v>0</v>
      </c>
      <c r="O69" s="63">
        <v>0.5</v>
      </c>
      <c r="P69" s="63">
        <v>0</v>
      </c>
      <c r="Q69" s="63">
        <v>0</v>
      </c>
      <c r="R69" s="63">
        <v>0</v>
      </c>
      <c r="S69" s="63">
        <v>0</v>
      </c>
      <c r="T69" s="63">
        <f t="shared" si="0"/>
        <v>239.5</v>
      </c>
      <c r="U69" s="63">
        <v>134</v>
      </c>
      <c r="V69" s="63">
        <f t="shared" si="1"/>
        <v>373.5</v>
      </c>
    </row>
    <row r="70" spans="1:22">
      <c r="A70" s="21">
        <v>40729</v>
      </c>
      <c r="B70" s="63">
        <v>756</v>
      </c>
      <c r="C70" s="63">
        <v>4</v>
      </c>
      <c r="D70" s="63">
        <v>0</v>
      </c>
      <c r="E70" s="63">
        <v>0</v>
      </c>
      <c r="F70" s="63">
        <v>0</v>
      </c>
      <c r="G70" s="63">
        <v>6</v>
      </c>
      <c r="H70" s="63">
        <v>0</v>
      </c>
      <c r="I70" s="63">
        <v>2</v>
      </c>
      <c r="J70" s="63">
        <v>0</v>
      </c>
      <c r="K70" s="63">
        <v>0</v>
      </c>
      <c r="L70" s="63">
        <v>28</v>
      </c>
      <c r="M70" s="63">
        <v>0</v>
      </c>
      <c r="N70" s="63">
        <v>0</v>
      </c>
      <c r="O70" s="63">
        <v>0</v>
      </c>
      <c r="P70" s="63">
        <v>0</v>
      </c>
      <c r="Q70" s="63">
        <v>0</v>
      </c>
      <c r="R70" s="63">
        <v>6</v>
      </c>
      <c r="S70" s="63">
        <v>0</v>
      </c>
      <c r="T70" s="63">
        <f t="shared" si="0"/>
        <v>802</v>
      </c>
      <c r="U70" s="63">
        <v>1042</v>
      </c>
      <c r="V70" s="63">
        <f t="shared" si="1"/>
        <v>1844</v>
      </c>
    </row>
    <row r="71" spans="1:22">
      <c r="A71" s="21">
        <v>40730</v>
      </c>
      <c r="B71" s="63">
        <v>266</v>
      </c>
      <c r="C71" s="63">
        <v>0</v>
      </c>
      <c r="D71" s="63">
        <v>0</v>
      </c>
      <c r="E71" s="63">
        <v>1</v>
      </c>
      <c r="F71" s="63">
        <v>0</v>
      </c>
      <c r="G71" s="63">
        <v>7</v>
      </c>
      <c r="H71" s="63">
        <v>0</v>
      </c>
      <c r="I71" s="63">
        <v>1</v>
      </c>
      <c r="J71" s="63">
        <v>0</v>
      </c>
      <c r="K71" s="63">
        <v>0</v>
      </c>
      <c r="L71" s="63">
        <v>13</v>
      </c>
      <c r="M71" s="63">
        <v>4</v>
      </c>
      <c r="N71" s="63">
        <v>0</v>
      </c>
      <c r="O71" s="63">
        <v>1</v>
      </c>
      <c r="P71" s="63">
        <v>0</v>
      </c>
      <c r="Q71" s="63">
        <v>0</v>
      </c>
      <c r="R71" s="63">
        <v>15</v>
      </c>
      <c r="S71" s="63">
        <v>0</v>
      </c>
      <c r="T71" s="63">
        <f t="shared" si="0"/>
        <v>308</v>
      </c>
      <c r="U71" s="63">
        <v>174</v>
      </c>
      <c r="V71" s="63">
        <f t="shared" si="1"/>
        <v>482</v>
      </c>
    </row>
    <row r="72" spans="1:22">
      <c r="A72" s="21">
        <v>40731</v>
      </c>
      <c r="B72" s="63">
        <v>396</v>
      </c>
      <c r="C72" s="63">
        <v>0</v>
      </c>
      <c r="D72" s="63">
        <v>0</v>
      </c>
      <c r="E72" s="63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3">
        <f t="shared" si="0"/>
        <v>396</v>
      </c>
      <c r="U72" s="63">
        <v>210</v>
      </c>
      <c r="V72" s="63">
        <f t="shared" si="1"/>
        <v>606</v>
      </c>
    </row>
    <row r="73" spans="1:22">
      <c r="A73" s="21">
        <v>40732</v>
      </c>
      <c r="B73" s="63">
        <v>188.66</v>
      </c>
      <c r="C73" s="63">
        <v>0.66</v>
      </c>
      <c r="D73" s="63">
        <v>0</v>
      </c>
      <c r="E73" s="63">
        <v>0</v>
      </c>
      <c r="F73" s="63">
        <v>0.33</v>
      </c>
      <c r="G73" s="63">
        <v>0</v>
      </c>
      <c r="H73" s="63">
        <v>2.66</v>
      </c>
      <c r="I73" s="63">
        <v>0.66</v>
      </c>
      <c r="J73" s="63">
        <v>0</v>
      </c>
      <c r="K73" s="63">
        <v>0</v>
      </c>
      <c r="L73" s="63">
        <v>10</v>
      </c>
      <c r="M73" s="63">
        <v>0.33</v>
      </c>
      <c r="N73" s="63">
        <v>0</v>
      </c>
      <c r="O73" s="63">
        <v>0.33</v>
      </c>
      <c r="P73" s="63">
        <v>0</v>
      </c>
      <c r="Q73" s="63">
        <v>0</v>
      </c>
      <c r="R73" s="63">
        <v>3</v>
      </c>
      <c r="S73" s="63">
        <v>0</v>
      </c>
      <c r="T73" s="63">
        <f t="shared" si="0"/>
        <v>206.63000000000002</v>
      </c>
      <c r="U73" s="63">
        <v>99.66</v>
      </c>
      <c r="V73" s="63">
        <f t="shared" si="1"/>
        <v>306.29000000000002</v>
      </c>
    </row>
    <row r="74" spans="1:22">
      <c r="A74" s="21">
        <v>40733</v>
      </c>
      <c r="B74" s="63">
        <v>188.66</v>
      </c>
      <c r="C74" s="63">
        <v>0.66</v>
      </c>
      <c r="D74" s="63">
        <v>0</v>
      </c>
      <c r="E74" s="63">
        <v>0</v>
      </c>
      <c r="F74" s="63">
        <v>0.33</v>
      </c>
      <c r="G74" s="63">
        <v>0</v>
      </c>
      <c r="H74" s="63">
        <v>2.66</v>
      </c>
      <c r="I74" s="63">
        <v>0.66</v>
      </c>
      <c r="J74" s="63">
        <v>0</v>
      </c>
      <c r="K74" s="63">
        <v>0</v>
      </c>
      <c r="L74" s="63">
        <v>10</v>
      </c>
      <c r="M74" s="63">
        <v>0.33</v>
      </c>
      <c r="N74" s="63">
        <v>0</v>
      </c>
      <c r="O74" s="63">
        <v>0.33</v>
      </c>
      <c r="P74" s="63">
        <v>0</v>
      </c>
      <c r="Q74" s="63">
        <v>0</v>
      </c>
      <c r="R74" s="63">
        <v>3</v>
      </c>
      <c r="S74" s="63">
        <v>0</v>
      </c>
      <c r="T74" s="63">
        <f t="shared" ref="T74:T137" si="2">SUM(B74:S74)</f>
        <v>206.63000000000002</v>
      </c>
      <c r="U74" s="63">
        <v>99.66</v>
      </c>
      <c r="V74" s="63">
        <f t="shared" ref="V74:V137" si="3">T74+U74</f>
        <v>306.29000000000002</v>
      </c>
    </row>
    <row r="75" spans="1:22">
      <c r="A75" s="21">
        <v>40734</v>
      </c>
      <c r="B75" s="63">
        <v>188.66</v>
      </c>
      <c r="C75" s="63">
        <v>0.66</v>
      </c>
      <c r="D75" s="63">
        <v>0</v>
      </c>
      <c r="E75" s="63">
        <v>0</v>
      </c>
      <c r="F75" s="63">
        <v>0.33</v>
      </c>
      <c r="G75" s="63">
        <v>0</v>
      </c>
      <c r="H75" s="63">
        <v>2.66</v>
      </c>
      <c r="I75" s="63">
        <v>0.66</v>
      </c>
      <c r="J75" s="63">
        <v>0</v>
      </c>
      <c r="K75" s="63">
        <v>0</v>
      </c>
      <c r="L75" s="63">
        <v>10</v>
      </c>
      <c r="M75" s="63">
        <v>0.33</v>
      </c>
      <c r="N75" s="63">
        <v>0</v>
      </c>
      <c r="O75" s="63">
        <v>0.33</v>
      </c>
      <c r="P75" s="63">
        <v>0</v>
      </c>
      <c r="Q75" s="63">
        <v>0</v>
      </c>
      <c r="R75" s="63">
        <v>3</v>
      </c>
      <c r="S75" s="63">
        <v>0</v>
      </c>
      <c r="T75" s="63">
        <f t="shared" si="2"/>
        <v>206.63000000000002</v>
      </c>
      <c r="U75" s="63">
        <v>99.66</v>
      </c>
      <c r="V75" s="63">
        <f t="shared" si="3"/>
        <v>306.29000000000002</v>
      </c>
    </row>
    <row r="76" spans="1:22">
      <c r="A76" s="21">
        <v>40735</v>
      </c>
      <c r="B76" s="63">
        <v>94</v>
      </c>
      <c r="C76" s="63">
        <v>0</v>
      </c>
      <c r="D76" s="63">
        <v>0</v>
      </c>
      <c r="E76" s="63">
        <v>0</v>
      </c>
      <c r="F76" s="63">
        <v>0</v>
      </c>
      <c r="G76" s="63">
        <v>1</v>
      </c>
      <c r="H76" s="63">
        <v>1</v>
      </c>
      <c r="I76" s="63">
        <v>1</v>
      </c>
      <c r="J76" s="63">
        <v>0</v>
      </c>
      <c r="K76" s="63">
        <v>0</v>
      </c>
      <c r="L76" s="63">
        <v>11</v>
      </c>
      <c r="M76" s="63">
        <v>0</v>
      </c>
      <c r="N76" s="63">
        <v>0</v>
      </c>
      <c r="O76" s="63">
        <v>0</v>
      </c>
      <c r="P76" s="63">
        <v>0</v>
      </c>
      <c r="Q76" s="63">
        <v>0</v>
      </c>
      <c r="R76" s="63">
        <v>4</v>
      </c>
      <c r="S76" s="63">
        <v>0</v>
      </c>
      <c r="T76" s="63">
        <f t="shared" si="2"/>
        <v>112</v>
      </c>
      <c r="U76" s="63">
        <v>159</v>
      </c>
      <c r="V76" s="63">
        <f t="shared" si="3"/>
        <v>271</v>
      </c>
    </row>
    <row r="77" spans="1:22">
      <c r="A77" s="21">
        <v>40736</v>
      </c>
      <c r="B77" s="63" t="s">
        <v>31</v>
      </c>
      <c r="C77" s="63" t="s">
        <v>31</v>
      </c>
      <c r="D77" s="63" t="s">
        <v>31</v>
      </c>
      <c r="E77" s="63" t="s">
        <v>31</v>
      </c>
      <c r="F77" s="63" t="s">
        <v>31</v>
      </c>
      <c r="G77" s="63" t="s">
        <v>31</v>
      </c>
      <c r="H77" s="63" t="s">
        <v>31</v>
      </c>
      <c r="I77" s="63" t="s">
        <v>31</v>
      </c>
      <c r="J77" s="63" t="s">
        <v>31</v>
      </c>
      <c r="K77" s="63" t="s">
        <v>31</v>
      </c>
      <c r="L77" s="63" t="s">
        <v>31</v>
      </c>
      <c r="M77" s="63" t="s">
        <v>31</v>
      </c>
      <c r="N77" s="63" t="s">
        <v>31</v>
      </c>
      <c r="O77" s="63" t="s">
        <v>31</v>
      </c>
      <c r="P77" s="63" t="s">
        <v>31</v>
      </c>
      <c r="Q77" s="63" t="s">
        <v>31</v>
      </c>
      <c r="R77" s="63" t="s">
        <v>31</v>
      </c>
      <c r="S77" s="63" t="s">
        <v>31</v>
      </c>
      <c r="T77" s="63">
        <f t="shared" si="2"/>
        <v>0</v>
      </c>
      <c r="U77" s="63"/>
      <c r="V77" s="63">
        <f t="shared" si="3"/>
        <v>0</v>
      </c>
    </row>
    <row r="78" spans="1:22">
      <c r="A78" s="21">
        <v>40737</v>
      </c>
      <c r="B78" s="63">
        <v>103</v>
      </c>
      <c r="C78" s="63">
        <v>0</v>
      </c>
      <c r="D78" s="63">
        <v>0</v>
      </c>
      <c r="E78" s="63">
        <v>0</v>
      </c>
      <c r="F78" s="63">
        <v>0</v>
      </c>
      <c r="G78" s="63">
        <v>1</v>
      </c>
      <c r="H78" s="63">
        <v>0</v>
      </c>
      <c r="I78" s="63">
        <v>3</v>
      </c>
      <c r="J78" s="63">
        <v>0</v>
      </c>
      <c r="K78" s="63">
        <v>0</v>
      </c>
      <c r="L78" s="63">
        <v>7</v>
      </c>
      <c r="M78" s="63">
        <v>0</v>
      </c>
      <c r="N78" s="63">
        <v>0</v>
      </c>
      <c r="O78" s="63">
        <v>1</v>
      </c>
      <c r="P78" s="63">
        <v>0</v>
      </c>
      <c r="Q78" s="63">
        <v>0</v>
      </c>
      <c r="R78" s="63">
        <v>21</v>
      </c>
      <c r="S78" s="63">
        <v>0</v>
      </c>
      <c r="T78" s="63">
        <f t="shared" si="2"/>
        <v>136</v>
      </c>
      <c r="U78" s="63">
        <v>58</v>
      </c>
      <c r="V78" s="63">
        <f t="shared" si="3"/>
        <v>194</v>
      </c>
    </row>
    <row r="79" spans="1:22">
      <c r="A79" s="21">
        <v>40738</v>
      </c>
      <c r="B79" s="63">
        <v>31</v>
      </c>
      <c r="C79" s="63">
        <v>0</v>
      </c>
      <c r="D79" s="63">
        <v>2</v>
      </c>
      <c r="E79" s="63">
        <v>0</v>
      </c>
      <c r="F79" s="63">
        <v>0</v>
      </c>
      <c r="G79" s="63">
        <v>0</v>
      </c>
      <c r="H79" s="63">
        <v>0</v>
      </c>
      <c r="I79" s="63">
        <v>1</v>
      </c>
      <c r="J79" s="63">
        <v>0</v>
      </c>
      <c r="K79" s="63">
        <v>0</v>
      </c>
      <c r="L79" s="63">
        <v>8</v>
      </c>
      <c r="M79" s="63">
        <v>0</v>
      </c>
      <c r="N79" s="63">
        <v>0</v>
      </c>
      <c r="O79" s="63">
        <v>1</v>
      </c>
      <c r="P79" s="63">
        <v>0</v>
      </c>
      <c r="Q79" s="63">
        <v>0</v>
      </c>
      <c r="R79" s="63">
        <v>25</v>
      </c>
      <c r="S79" s="63">
        <v>0</v>
      </c>
      <c r="T79" s="63">
        <f t="shared" si="2"/>
        <v>68</v>
      </c>
      <c r="U79" s="63">
        <v>38</v>
      </c>
      <c r="V79" s="63">
        <f t="shared" si="3"/>
        <v>106</v>
      </c>
    </row>
    <row r="80" spans="1:22">
      <c r="A80" s="21">
        <v>40739</v>
      </c>
      <c r="B80" s="63">
        <v>99.6</v>
      </c>
      <c r="C80" s="63">
        <v>0</v>
      </c>
      <c r="D80" s="63">
        <v>0</v>
      </c>
      <c r="E80" s="63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4.33</v>
      </c>
      <c r="M80" s="63">
        <v>0</v>
      </c>
      <c r="N80" s="63">
        <v>0</v>
      </c>
      <c r="O80" s="63">
        <v>0</v>
      </c>
      <c r="P80" s="63">
        <v>0</v>
      </c>
      <c r="Q80" s="63">
        <v>0</v>
      </c>
      <c r="R80" s="63">
        <v>8</v>
      </c>
      <c r="S80" s="63">
        <v>0</v>
      </c>
      <c r="T80" s="63">
        <v>8</v>
      </c>
      <c r="U80" s="63"/>
      <c r="V80" s="63">
        <f t="shared" si="3"/>
        <v>8</v>
      </c>
    </row>
    <row r="81" spans="1:26">
      <c r="A81" s="21">
        <v>40740</v>
      </c>
      <c r="B81" s="63">
        <v>99.6</v>
      </c>
      <c r="C81" s="63">
        <v>0</v>
      </c>
      <c r="D81" s="63">
        <v>0</v>
      </c>
      <c r="E81" s="63">
        <v>0</v>
      </c>
      <c r="F81" s="63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4.33</v>
      </c>
      <c r="M81" s="63">
        <v>0</v>
      </c>
      <c r="N81" s="63">
        <v>0</v>
      </c>
      <c r="O81" s="63">
        <v>0</v>
      </c>
      <c r="P81" s="63">
        <v>0</v>
      </c>
      <c r="Q81" s="63">
        <v>0</v>
      </c>
      <c r="R81" s="63">
        <v>8</v>
      </c>
      <c r="S81" s="63">
        <v>0</v>
      </c>
      <c r="T81" s="63">
        <v>8</v>
      </c>
      <c r="U81" s="63"/>
      <c r="V81" s="63">
        <f t="shared" si="3"/>
        <v>8</v>
      </c>
    </row>
    <row r="82" spans="1:26">
      <c r="A82" s="21">
        <v>40741</v>
      </c>
      <c r="B82" s="63">
        <v>99.6</v>
      </c>
      <c r="C82" s="63">
        <v>0</v>
      </c>
      <c r="D82" s="63">
        <v>0</v>
      </c>
      <c r="E82" s="63">
        <v>0</v>
      </c>
      <c r="F82" s="63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4.33</v>
      </c>
      <c r="M82" s="63">
        <v>0</v>
      </c>
      <c r="N82" s="63">
        <v>0</v>
      </c>
      <c r="O82" s="63">
        <v>0</v>
      </c>
      <c r="P82" s="63">
        <v>0</v>
      </c>
      <c r="Q82" s="63">
        <v>0</v>
      </c>
      <c r="R82" s="63">
        <v>8</v>
      </c>
      <c r="S82" s="63">
        <v>0</v>
      </c>
      <c r="T82" s="63">
        <v>8</v>
      </c>
      <c r="U82" s="63"/>
      <c r="V82" s="63">
        <f t="shared" si="3"/>
        <v>8</v>
      </c>
    </row>
    <row r="83" spans="1:26">
      <c r="A83" s="21">
        <v>40742</v>
      </c>
      <c r="B83" s="63">
        <v>115</v>
      </c>
      <c r="C83" s="63">
        <v>0</v>
      </c>
      <c r="D83" s="63">
        <v>0</v>
      </c>
      <c r="E83" s="63">
        <v>0</v>
      </c>
      <c r="F83" s="63">
        <v>0</v>
      </c>
      <c r="G83" s="63">
        <v>1</v>
      </c>
      <c r="H83" s="63">
        <v>0</v>
      </c>
      <c r="I83" s="63">
        <v>2</v>
      </c>
      <c r="J83" s="63">
        <v>0</v>
      </c>
      <c r="K83" s="63">
        <v>0</v>
      </c>
      <c r="L83" s="63">
        <v>2</v>
      </c>
      <c r="M83" s="63">
        <v>3</v>
      </c>
      <c r="N83" s="63">
        <v>0</v>
      </c>
      <c r="O83" s="63">
        <v>2</v>
      </c>
      <c r="P83" s="63">
        <v>0</v>
      </c>
      <c r="Q83" s="63">
        <v>0</v>
      </c>
      <c r="R83" s="63">
        <v>4</v>
      </c>
      <c r="S83" s="63">
        <v>0</v>
      </c>
      <c r="T83" s="63">
        <f t="shared" si="2"/>
        <v>129</v>
      </c>
      <c r="U83" s="63">
        <v>19</v>
      </c>
      <c r="V83" s="63">
        <f t="shared" si="3"/>
        <v>148</v>
      </c>
    </row>
    <row r="84" spans="1:26">
      <c r="A84" s="21">
        <v>40743</v>
      </c>
      <c r="B84" s="63">
        <v>60</v>
      </c>
      <c r="C84" s="63">
        <v>0</v>
      </c>
      <c r="D84" s="63">
        <v>0</v>
      </c>
      <c r="E84" s="63">
        <v>0</v>
      </c>
      <c r="F84" s="63">
        <v>0</v>
      </c>
      <c r="G84" s="63">
        <v>0</v>
      </c>
      <c r="H84" s="63">
        <v>0</v>
      </c>
      <c r="I84" s="63">
        <v>2</v>
      </c>
      <c r="J84" s="63">
        <v>0</v>
      </c>
      <c r="K84" s="63">
        <v>0</v>
      </c>
      <c r="L84" s="63">
        <v>3</v>
      </c>
      <c r="M84" s="63">
        <v>1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3">
        <f t="shared" si="2"/>
        <v>66</v>
      </c>
      <c r="U84" s="63">
        <v>17</v>
      </c>
      <c r="V84" s="63">
        <f t="shared" si="3"/>
        <v>83</v>
      </c>
    </row>
    <row r="85" spans="1:26">
      <c r="A85" s="21">
        <v>40744</v>
      </c>
      <c r="B85" s="63">
        <v>119</v>
      </c>
      <c r="C85" s="63">
        <v>4</v>
      </c>
      <c r="D85" s="63">
        <v>0</v>
      </c>
      <c r="E85" s="63">
        <v>0</v>
      </c>
      <c r="F85" s="63">
        <v>0</v>
      </c>
      <c r="G85" s="63">
        <v>0</v>
      </c>
      <c r="H85" s="63">
        <v>0</v>
      </c>
      <c r="I85" s="63">
        <v>27</v>
      </c>
      <c r="J85" s="63">
        <v>0</v>
      </c>
      <c r="K85" s="63">
        <v>0</v>
      </c>
      <c r="L85" s="63">
        <v>5</v>
      </c>
      <c r="M85" s="63">
        <v>0</v>
      </c>
      <c r="N85" s="63">
        <v>0</v>
      </c>
      <c r="O85" s="63">
        <v>0</v>
      </c>
      <c r="P85" s="63">
        <v>0</v>
      </c>
      <c r="Q85" s="63">
        <v>0</v>
      </c>
      <c r="R85" s="63">
        <v>16</v>
      </c>
      <c r="S85" s="63">
        <v>0</v>
      </c>
      <c r="T85" s="63">
        <f t="shared" si="2"/>
        <v>171</v>
      </c>
      <c r="U85" s="63">
        <v>79</v>
      </c>
      <c r="V85" s="63">
        <f t="shared" si="3"/>
        <v>250</v>
      </c>
    </row>
    <row r="86" spans="1:26">
      <c r="A86" s="21">
        <v>40745</v>
      </c>
      <c r="B86" s="63">
        <v>62</v>
      </c>
      <c r="C86" s="63">
        <v>0</v>
      </c>
      <c r="D86" s="63">
        <v>0</v>
      </c>
      <c r="E86" s="63">
        <v>0</v>
      </c>
      <c r="F86" s="63">
        <v>0</v>
      </c>
      <c r="G86" s="63">
        <v>0</v>
      </c>
      <c r="H86" s="63">
        <v>0</v>
      </c>
      <c r="I86" s="63">
        <v>2</v>
      </c>
      <c r="J86" s="63">
        <v>0</v>
      </c>
      <c r="K86" s="63">
        <v>0</v>
      </c>
      <c r="L86" s="63">
        <v>19</v>
      </c>
      <c r="M86" s="63">
        <v>0</v>
      </c>
      <c r="N86" s="63">
        <v>0</v>
      </c>
      <c r="O86" s="63">
        <v>0</v>
      </c>
      <c r="P86" s="63">
        <v>0</v>
      </c>
      <c r="Q86" s="63">
        <v>0</v>
      </c>
      <c r="R86" s="63">
        <v>8</v>
      </c>
      <c r="S86" s="63">
        <v>0</v>
      </c>
      <c r="T86" s="63">
        <f t="shared" si="2"/>
        <v>91</v>
      </c>
      <c r="U86" s="63">
        <v>34</v>
      </c>
      <c r="V86" s="63">
        <f t="shared" si="3"/>
        <v>125</v>
      </c>
    </row>
    <row r="87" spans="1:26">
      <c r="A87" s="21">
        <v>40746</v>
      </c>
      <c r="B87" s="63">
        <v>64.33</v>
      </c>
      <c r="C87" s="63">
        <v>0</v>
      </c>
      <c r="D87" s="63">
        <v>0</v>
      </c>
      <c r="E87" s="63">
        <v>0</v>
      </c>
      <c r="F87" s="63">
        <v>0</v>
      </c>
      <c r="G87" s="63">
        <v>0</v>
      </c>
      <c r="H87" s="63">
        <v>0</v>
      </c>
      <c r="I87" s="63">
        <v>1.33</v>
      </c>
      <c r="J87" s="63">
        <v>0</v>
      </c>
      <c r="K87" s="63">
        <v>0</v>
      </c>
      <c r="L87" s="63">
        <v>2.33</v>
      </c>
      <c r="M87" s="63">
        <v>0.33</v>
      </c>
      <c r="N87" s="63">
        <v>0</v>
      </c>
      <c r="O87" s="63">
        <v>0</v>
      </c>
      <c r="P87" s="63">
        <v>0</v>
      </c>
      <c r="Q87" s="63">
        <v>0</v>
      </c>
      <c r="R87" s="63">
        <v>8</v>
      </c>
      <c r="S87" s="63">
        <v>0</v>
      </c>
      <c r="T87" s="63">
        <f t="shared" si="2"/>
        <v>76.319999999999993</v>
      </c>
      <c r="U87" s="63">
        <v>27.33</v>
      </c>
      <c r="V87" s="63">
        <f t="shared" si="3"/>
        <v>103.64999999999999</v>
      </c>
      <c r="X87" s="14"/>
      <c r="Z87" s="14"/>
    </row>
    <row r="88" spans="1:26">
      <c r="A88" s="21">
        <v>40747</v>
      </c>
      <c r="B88" s="63">
        <v>64.33</v>
      </c>
      <c r="C88" s="63">
        <v>0</v>
      </c>
      <c r="D88" s="63">
        <v>0</v>
      </c>
      <c r="E88" s="63">
        <v>0</v>
      </c>
      <c r="F88" s="63">
        <v>0</v>
      </c>
      <c r="G88" s="63">
        <v>0</v>
      </c>
      <c r="H88" s="63">
        <v>0</v>
      </c>
      <c r="I88" s="63">
        <v>1.33</v>
      </c>
      <c r="J88" s="63">
        <v>0</v>
      </c>
      <c r="K88" s="63">
        <v>0</v>
      </c>
      <c r="L88" s="63">
        <v>2.33</v>
      </c>
      <c r="M88" s="63">
        <v>0.33</v>
      </c>
      <c r="N88" s="63">
        <v>0</v>
      </c>
      <c r="O88" s="63">
        <v>0</v>
      </c>
      <c r="P88" s="63">
        <v>0</v>
      </c>
      <c r="Q88" s="63">
        <v>0</v>
      </c>
      <c r="R88" s="63">
        <v>8</v>
      </c>
      <c r="S88" s="63">
        <v>0</v>
      </c>
      <c r="T88" s="63">
        <f t="shared" si="2"/>
        <v>76.319999999999993</v>
      </c>
      <c r="U88" s="63">
        <v>27.33</v>
      </c>
      <c r="V88" s="63">
        <f t="shared" si="3"/>
        <v>103.64999999999999</v>
      </c>
    </row>
    <row r="89" spans="1:26">
      <c r="A89" s="21">
        <v>40748</v>
      </c>
      <c r="B89" s="63">
        <v>64.33</v>
      </c>
      <c r="C89" s="63">
        <v>0</v>
      </c>
      <c r="D89" s="63">
        <v>0</v>
      </c>
      <c r="E89" s="63">
        <v>0</v>
      </c>
      <c r="F89" s="63">
        <v>0</v>
      </c>
      <c r="G89" s="63">
        <v>0</v>
      </c>
      <c r="H89" s="63">
        <v>0</v>
      </c>
      <c r="I89" s="63">
        <v>1.33</v>
      </c>
      <c r="J89" s="63">
        <v>0</v>
      </c>
      <c r="K89" s="63">
        <v>0</v>
      </c>
      <c r="L89" s="63">
        <v>2.33</v>
      </c>
      <c r="M89" s="63">
        <v>0.33</v>
      </c>
      <c r="N89" s="63">
        <v>0</v>
      </c>
      <c r="O89" s="63">
        <v>0</v>
      </c>
      <c r="P89" s="63">
        <v>0</v>
      </c>
      <c r="Q89" s="63">
        <v>0</v>
      </c>
      <c r="R89" s="63">
        <v>8</v>
      </c>
      <c r="S89" s="63">
        <v>0</v>
      </c>
      <c r="T89" s="63">
        <f t="shared" si="2"/>
        <v>76.319999999999993</v>
      </c>
      <c r="U89" s="63">
        <v>27.33</v>
      </c>
      <c r="V89" s="63">
        <f t="shared" si="3"/>
        <v>103.64999999999999</v>
      </c>
    </row>
    <row r="90" spans="1:26">
      <c r="A90" s="21">
        <v>40749</v>
      </c>
      <c r="B90" s="63">
        <v>437</v>
      </c>
      <c r="C90" s="63">
        <v>0</v>
      </c>
      <c r="D90" s="63">
        <v>0</v>
      </c>
      <c r="E90" s="63">
        <v>0</v>
      </c>
      <c r="F90" s="63">
        <v>0</v>
      </c>
      <c r="G90" s="63">
        <v>4</v>
      </c>
      <c r="H90" s="63">
        <v>0</v>
      </c>
      <c r="I90" s="63">
        <v>7</v>
      </c>
      <c r="J90" s="63">
        <v>0</v>
      </c>
      <c r="K90" s="63">
        <v>0</v>
      </c>
      <c r="L90" s="63">
        <v>4</v>
      </c>
      <c r="M90" s="63">
        <v>26</v>
      </c>
      <c r="N90" s="63">
        <v>0</v>
      </c>
      <c r="O90" s="63">
        <v>0</v>
      </c>
      <c r="P90" s="63">
        <v>0</v>
      </c>
      <c r="Q90" s="63">
        <v>0</v>
      </c>
      <c r="R90" s="63">
        <v>1</v>
      </c>
      <c r="S90" s="63">
        <v>0</v>
      </c>
      <c r="T90" s="63">
        <f t="shared" si="2"/>
        <v>479</v>
      </c>
      <c r="U90" s="63">
        <v>225</v>
      </c>
      <c r="V90" s="63">
        <f t="shared" si="3"/>
        <v>704</v>
      </c>
    </row>
    <row r="91" spans="1:26">
      <c r="A91" s="21">
        <v>40750</v>
      </c>
      <c r="B91" s="63">
        <v>269</v>
      </c>
      <c r="C91" s="63">
        <v>3</v>
      </c>
      <c r="D91" s="63">
        <v>0</v>
      </c>
      <c r="E91" s="63">
        <v>0</v>
      </c>
      <c r="F91" s="63">
        <v>0</v>
      </c>
      <c r="G91" s="63">
        <v>0</v>
      </c>
      <c r="H91" s="63">
        <v>0</v>
      </c>
      <c r="I91" s="63">
        <v>6</v>
      </c>
      <c r="J91" s="63">
        <v>0</v>
      </c>
      <c r="K91" s="63">
        <v>0</v>
      </c>
      <c r="L91" s="63">
        <v>5</v>
      </c>
      <c r="M91" s="63">
        <v>0</v>
      </c>
      <c r="N91" s="63">
        <v>0</v>
      </c>
      <c r="O91" s="63"/>
      <c r="P91" s="63">
        <v>0</v>
      </c>
      <c r="Q91" s="63">
        <v>0</v>
      </c>
      <c r="R91" s="63">
        <v>7</v>
      </c>
      <c r="S91" s="63">
        <v>0</v>
      </c>
      <c r="T91" s="63">
        <f t="shared" si="2"/>
        <v>290</v>
      </c>
      <c r="U91" s="63">
        <v>98</v>
      </c>
      <c r="V91" s="63">
        <f t="shared" si="3"/>
        <v>388</v>
      </c>
    </row>
    <row r="92" spans="1:26">
      <c r="A92" s="21">
        <v>40751</v>
      </c>
      <c r="B92" s="63">
        <v>543</v>
      </c>
      <c r="C92" s="63">
        <v>2</v>
      </c>
      <c r="D92" s="63">
        <v>0</v>
      </c>
      <c r="E92" s="63">
        <v>2</v>
      </c>
      <c r="F92" s="63">
        <v>0</v>
      </c>
      <c r="G92" s="63">
        <v>0</v>
      </c>
      <c r="H92" s="63">
        <v>0</v>
      </c>
      <c r="I92" s="63">
        <v>2</v>
      </c>
      <c r="J92" s="63">
        <v>0</v>
      </c>
      <c r="K92" s="63">
        <v>0</v>
      </c>
      <c r="L92" s="63">
        <v>14</v>
      </c>
      <c r="M92" s="63">
        <v>2</v>
      </c>
      <c r="N92" s="63">
        <v>0</v>
      </c>
      <c r="O92" s="63">
        <v>0</v>
      </c>
      <c r="P92" s="63">
        <v>0</v>
      </c>
      <c r="Q92" s="63">
        <v>0</v>
      </c>
      <c r="R92" s="63">
        <v>1</v>
      </c>
      <c r="S92" s="63">
        <v>0</v>
      </c>
      <c r="T92" s="63">
        <f t="shared" si="2"/>
        <v>566</v>
      </c>
      <c r="U92" s="63">
        <v>346</v>
      </c>
      <c r="V92" s="63">
        <f t="shared" si="3"/>
        <v>912</v>
      </c>
    </row>
    <row r="93" spans="1:26">
      <c r="A93" s="21">
        <v>40752</v>
      </c>
      <c r="B93" s="63">
        <v>248</v>
      </c>
      <c r="C93" s="63">
        <v>2</v>
      </c>
      <c r="D93" s="63">
        <v>0</v>
      </c>
      <c r="E93" s="63">
        <v>1</v>
      </c>
      <c r="F93" s="63">
        <v>0</v>
      </c>
      <c r="G93" s="63">
        <v>0</v>
      </c>
      <c r="H93" s="63">
        <v>0</v>
      </c>
      <c r="I93" s="63">
        <v>6</v>
      </c>
      <c r="J93" s="63">
        <v>0</v>
      </c>
      <c r="K93" s="63">
        <v>0</v>
      </c>
      <c r="L93" s="63">
        <v>6</v>
      </c>
      <c r="M93" s="63">
        <v>0</v>
      </c>
      <c r="N93" s="63">
        <v>0</v>
      </c>
      <c r="O93" s="63">
        <v>0</v>
      </c>
      <c r="P93" s="63">
        <v>0</v>
      </c>
      <c r="Q93" s="63">
        <v>0</v>
      </c>
      <c r="R93" s="63">
        <v>9</v>
      </c>
      <c r="S93" s="63">
        <v>0</v>
      </c>
      <c r="T93" s="63">
        <f t="shared" si="2"/>
        <v>272</v>
      </c>
      <c r="U93" s="63">
        <v>112</v>
      </c>
      <c r="V93" s="63">
        <f t="shared" si="3"/>
        <v>384</v>
      </c>
    </row>
    <row r="94" spans="1:26">
      <c r="A94" s="21">
        <v>40753</v>
      </c>
      <c r="B94" s="63">
        <v>109.33</v>
      </c>
      <c r="C94" s="63">
        <v>0</v>
      </c>
      <c r="D94" s="63">
        <v>0</v>
      </c>
      <c r="E94" s="63">
        <v>0</v>
      </c>
      <c r="F94" s="63">
        <v>0</v>
      </c>
      <c r="G94" s="63">
        <v>2.66</v>
      </c>
      <c r="H94" s="63">
        <v>0</v>
      </c>
      <c r="I94" s="63">
        <v>0</v>
      </c>
      <c r="J94" s="63">
        <v>0</v>
      </c>
      <c r="K94" s="63">
        <v>0</v>
      </c>
      <c r="L94" s="63">
        <v>8.33</v>
      </c>
      <c r="M94" s="63"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f t="shared" si="2"/>
        <v>120.32</v>
      </c>
      <c r="U94" s="63">
        <v>29.33</v>
      </c>
      <c r="V94" s="63">
        <f t="shared" si="3"/>
        <v>149.64999999999998</v>
      </c>
    </row>
    <row r="95" spans="1:26">
      <c r="A95" s="21">
        <v>40754</v>
      </c>
      <c r="B95" s="63">
        <v>109.33</v>
      </c>
      <c r="C95" s="63">
        <v>0</v>
      </c>
      <c r="D95" s="63">
        <v>0</v>
      </c>
      <c r="E95" s="63">
        <v>0</v>
      </c>
      <c r="F95" s="63">
        <v>0</v>
      </c>
      <c r="G95" s="63">
        <v>2.66</v>
      </c>
      <c r="H95" s="63">
        <v>0</v>
      </c>
      <c r="I95" s="63">
        <v>0</v>
      </c>
      <c r="J95" s="63">
        <v>0</v>
      </c>
      <c r="K95" s="63">
        <v>0</v>
      </c>
      <c r="L95" s="63">
        <v>8.33</v>
      </c>
      <c r="M95" s="63"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f t="shared" si="2"/>
        <v>120.32</v>
      </c>
      <c r="U95" s="63">
        <v>29.33</v>
      </c>
      <c r="V95" s="63">
        <f t="shared" si="3"/>
        <v>149.64999999999998</v>
      </c>
    </row>
    <row r="96" spans="1:26">
      <c r="A96" s="21">
        <v>40755</v>
      </c>
      <c r="B96" s="63">
        <v>109.33</v>
      </c>
      <c r="C96" s="63">
        <v>0</v>
      </c>
      <c r="D96" s="63">
        <v>0</v>
      </c>
      <c r="E96" s="63">
        <v>0</v>
      </c>
      <c r="F96" s="63">
        <v>0</v>
      </c>
      <c r="G96" s="63">
        <v>2.66</v>
      </c>
      <c r="H96" s="63">
        <v>0</v>
      </c>
      <c r="I96" s="63">
        <v>0</v>
      </c>
      <c r="J96" s="63">
        <v>0</v>
      </c>
      <c r="K96" s="63">
        <v>0</v>
      </c>
      <c r="L96" s="63">
        <v>8.33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3">
        <f t="shared" si="2"/>
        <v>120.32</v>
      </c>
      <c r="U96" s="63">
        <v>29.33</v>
      </c>
      <c r="V96" s="63">
        <f t="shared" si="3"/>
        <v>149.64999999999998</v>
      </c>
    </row>
    <row r="97" spans="1:22">
      <c r="A97" s="21">
        <v>40756</v>
      </c>
      <c r="B97" s="63">
        <v>20</v>
      </c>
      <c r="C97" s="63">
        <v>1</v>
      </c>
      <c r="D97" s="63">
        <v>0</v>
      </c>
      <c r="E97" s="63">
        <v>0</v>
      </c>
      <c r="F97" s="63">
        <v>0</v>
      </c>
      <c r="G97" s="63">
        <v>0</v>
      </c>
      <c r="H97" s="63">
        <v>0</v>
      </c>
      <c r="I97" s="63">
        <v>2</v>
      </c>
      <c r="J97" s="63">
        <v>0</v>
      </c>
      <c r="K97" s="63">
        <v>0</v>
      </c>
      <c r="L97" s="63">
        <v>1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3">
        <f t="shared" si="2"/>
        <v>24</v>
      </c>
      <c r="U97" s="63">
        <v>6</v>
      </c>
      <c r="V97" s="63">
        <f t="shared" si="3"/>
        <v>30</v>
      </c>
    </row>
    <row r="98" spans="1:22">
      <c r="A98" s="21">
        <v>40757</v>
      </c>
      <c r="B98" s="63">
        <v>16</v>
      </c>
      <c r="C98" s="63">
        <v>0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3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63">
        <v>0</v>
      </c>
      <c r="T98" s="63">
        <f t="shared" si="2"/>
        <v>19</v>
      </c>
      <c r="U98" s="63">
        <v>2</v>
      </c>
      <c r="V98" s="63">
        <f t="shared" si="3"/>
        <v>21</v>
      </c>
    </row>
    <row r="99" spans="1:22">
      <c r="A99" s="21">
        <v>40758</v>
      </c>
      <c r="B99" s="63">
        <v>78</v>
      </c>
      <c r="C99" s="63">
        <v>0</v>
      </c>
      <c r="D99" s="63">
        <v>0</v>
      </c>
      <c r="E99" s="63">
        <v>0</v>
      </c>
      <c r="F99" s="63">
        <v>0</v>
      </c>
      <c r="G99" s="63">
        <v>0</v>
      </c>
      <c r="H99" s="63">
        <v>0</v>
      </c>
      <c r="I99" s="63">
        <v>5</v>
      </c>
      <c r="J99" s="63">
        <v>0</v>
      </c>
      <c r="K99" s="63">
        <v>0</v>
      </c>
      <c r="L99" s="63">
        <v>0</v>
      </c>
      <c r="M99" s="63">
        <v>2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63">
        <v>0</v>
      </c>
      <c r="T99" s="63">
        <f t="shared" si="2"/>
        <v>85</v>
      </c>
      <c r="U99" s="63">
        <v>4</v>
      </c>
      <c r="V99" s="63">
        <f t="shared" si="3"/>
        <v>89</v>
      </c>
    </row>
    <row r="100" spans="1:22">
      <c r="A100" s="21">
        <v>40759</v>
      </c>
      <c r="B100" s="63">
        <v>63</v>
      </c>
      <c r="C100" s="63">
        <v>1</v>
      </c>
      <c r="D100" s="63">
        <v>0</v>
      </c>
      <c r="E100" s="63">
        <v>0</v>
      </c>
      <c r="F100" s="63">
        <v>0</v>
      </c>
      <c r="G100" s="63">
        <v>1</v>
      </c>
      <c r="H100" s="63">
        <v>0</v>
      </c>
      <c r="I100" s="63">
        <v>5</v>
      </c>
      <c r="J100" s="63">
        <v>0</v>
      </c>
      <c r="K100" s="63">
        <v>0</v>
      </c>
      <c r="L100" s="63">
        <v>2</v>
      </c>
      <c r="M100" s="63"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3">
        <f t="shared" si="2"/>
        <v>72</v>
      </c>
      <c r="U100" s="63">
        <v>5</v>
      </c>
      <c r="V100" s="63">
        <f t="shared" si="3"/>
        <v>77</v>
      </c>
    </row>
    <row r="101" spans="1:22">
      <c r="A101" s="21">
        <v>40760</v>
      </c>
      <c r="B101" s="63">
        <v>33</v>
      </c>
      <c r="C101" s="63">
        <v>0.3</v>
      </c>
      <c r="D101" s="63">
        <v>0</v>
      </c>
      <c r="E101" s="63">
        <v>0</v>
      </c>
      <c r="F101" s="63">
        <v>0</v>
      </c>
      <c r="G101" s="63">
        <v>0</v>
      </c>
      <c r="H101" s="63">
        <v>0</v>
      </c>
      <c r="I101" s="63">
        <v>3</v>
      </c>
      <c r="J101" s="63">
        <v>0</v>
      </c>
      <c r="K101" s="63">
        <v>0</v>
      </c>
      <c r="L101" s="63">
        <v>2</v>
      </c>
      <c r="M101" s="63">
        <v>0</v>
      </c>
      <c r="N101" s="63">
        <v>0</v>
      </c>
      <c r="O101" s="63">
        <v>0.3</v>
      </c>
      <c r="P101" s="63">
        <v>0</v>
      </c>
      <c r="Q101" s="63">
        <v>0</v>
      </c>
      <c r="R101" s="63">
        <v>1</v>
      </c>
      <c r="S101" s="63">
        <v>0</v>
      </c>
      <c r="T101" s="63">
        <f t="shared" si="2"/>
        <v>39.599999999999994</v>
      </c>
      <c r="U101" s="63">
        <v>10.33</v>
      </c>
      <c r="V101" s="63">
        <f t="shared" si="3"/>
        <v>49.929999999999993</v>
      </c>
    </row>
    <row r="102" spans="1:22">
      <c r="A102" s="21">
        <v>40761</v>
      </c>
      <c r="B102" s="63">
        <v>33</v>
      </c>
      <c r="C102" s="63">
        <v>0.3</v>
      </c>
      <c r="D102" s="63">
        <v>0</v>
      </c>
      <c r="E102" s="63">
        <v>0</v>
      </c>
      <c r="F102" s="63">
        <v>0</v>
      </c>
      <c r="G102" s="63">
        <v>0</v>
      </c>
      <c r="H102" s="63">
        <v>0</v>
      </c>
      <c r="I102" s="63">
        <v>3</v>
      </c>
      <c r="J102" s="63">
        <v>0</v>
      </c>
      <c r="K102" s="63">
        <v>0</v>
      </c>
      <c r="L102" s="63">
        <v>2</v>
      </c>
      <c r="M102" s="63">
        <v>0</v>
      </c>
      <c r="N102" s="63">
        <v>0</v>
      </c>
      <c r="O102" s="63">
        <v>0.3</v>
      </c>
      <c r="P102" s="63">
        <v>0</v>
      </c>
      <c r="Q102" s="63">
        <v>0</v>
      </c>
      <c r="R102" s="63">
        <v>1</v>
      </c>
      <c r="S102" s="63">
        <v>0</v>
      </c>
      <c r="T102" s="63">
        <f t="shared" si="2"/>
        <v>39.599999999999994</v>
      </c>
      <c r="U102" s="63">
        <v>10.33</v>
      </c>
      <c r="V102" s="63">
        <f t="shared" si="3"/>
        <v>49.929999999999993</v>
      </c>
    </row>
    <row r="103" spans="1:22">
      <c r="A103" s="21">
        <v>40762</v>
      </c>
      <c r="B103" s="63">
        <v>33</v>
      </c>
      <c r="C103" s="63">
        <v>0.3</v>
      </c>
      <c r="D103" s="63">
        <v>0</v>
      </c>
      <c r="E103" s="63">
        <v>0</v>
      </c>
      <c r="F103" s="63">
        <v>0</v>
      </c>
      <c r="G103" s="63">
        <v>0</v>
      </c>
      <c r="H103" s="63">
        <v>0</v>
      </c>
      <c r="I103" s="63">
        <v>3</v>
      </c>
      <c r="J103" s="63">
        <v>0</v>
      </c>
      <c r="K103" s="63">
        <v>0</v>
      </c>
      <c r="L103" s="63">
        <v>2</v>
      </c>
      <c r="M103" s="63">
        <v>0</v>
      </c>
      <c r="N103" s="63">
        <v>0</v>
      </c>
      <c r="O103" s="63">
        <v>0.3</v>
      </c>
      <c r="P103" s="63">
        <v>0</v>
      </c>
      <c r="Q103" s="63">
        <v>0</v>
      </c>
      <c r="R103" s="63">
        <v>1</v>
      </c>
      <c r="S103" s="63">
        <v>0</v>
      </c>
      <c r="T103" s="63">
        <f t="shared" si="2"/>
        <v>39.599999999999994</v>
      </c>
      <c r="U103" s="63">
        <v>10.33</v>
      </c>
      <c r="V103" s="63">
        <f t="shared" si="3"/>
        <v>49.929999999999993</v>
      </c>
    </row>
    <row r="104" spans="1:22">
      <c r="A104" s="21">
        <v>40763</v>
      </c>
      <c r="B104" s="63">
        <v>476</v>
      </c>
      <c r="C104" s="63">
        <v>0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12</v>
      </c>
      <c r="J104" s="63">
        <v>0</v>
      </c>
      <c r="K104" s="63">
        <v>0</v>
      </c>
      <c r="L104" s="63">
        <v>3</v>
      </c>
      <c r="M104" s="63">
        <v>3</v>
      </c>
      <c r="N104" s="63">
        <v>0</v>
      </c>
      <c r="O104" s="63">
        <v>3</v>
      </c>
      <c r="P104" s="63">
        <v>0</v>
      </c>
      <c r="Q104" s="63">
        <v>0</v>
      </c>
      <c r="R104" s="63">
        <v>1</v>
      </c>
      <c r="S104" s="63">
        <v>0</v>
      </c>
      <c r="T104" s="63">
        <f t="shared" si="2"/>
        <v>498</v>
      </c>
      <c r="U104" s="63">
        <v>365</v>
      </c>
      <c r="V104" s="63">
        <f t="shared" si="3"/>
        <v>863</v>
      </c>
    </row>
    <row r="105" spans="1:22">
      <c r="A105" s="21">
        <v>40764</v>
      </c>
      <c r="B105" s="63">
        <v>528</v>
      </c>
      <c r="C105" s="63">
        <v>0</v>
      </c>
      <c r="D105" s="63">
        <v>0</v>
      </c>
      <c r="E105" s="63">
        <v>0</v>
      </c>
      <c r="F105" s="63">
        <v>0</v>
      </c>
      <c r="G105" s="63">
        <v>0</v>
      </c>
      <c r="H105" s="63">
        <v>0</v>
      </c>
      <c r="I105" s="63">
        <v>15</v>
      </c>
      <c r="J105" s="63">
        <v>0</v>
      </c>
      <c r="K105" s="63">
        <v>0</v>
      </c>
      <c r="L105" s="63">
        <v>6</v>
      </c>
      <c r="M105" s="63">
        <v>0</v>
      </c>
      <c r="N105" s="63">
        <v>0</v>
      </c>
      <c r="O105" s="63">
        <v>5</v>
      </c>
      <c r="P105" s="63">
        <v>0</v>
      </c>
      <c r="Q105" s="63">
        <v>0</v>
      </c>
      <c r="R105" s="63">
        <v>0</v>
      </c>
      <c r="S105" s="63">
        <v>0</v>
      </c>
      <c r="T105" s="63">
        <f t="shared" si="2"/>
        <v>554</v>
      </c>
      <c r="U105" s="63">
        <v>396</v>
      </c>
      <c r="V105" s="63">
        <f t="shared" si="3"/>
        <v>950</v>
      </c>
    </row>
    <row r="106" spans="1:22">
      <c r="A106" s="21">
        <v>40765</v>
      </c>
      <c r="B106" s="63">
        <v>653</v>
      </c>
      <c r="C106" s="63">
        <v>0</v>
      </c>
      <c r="D106" s="63">
        <v>0</v>
      </c>
      <c r="E106" s="63">
        <v>0</v>
      </c>
      <c r="F106" s="63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3">
        <f t="shared" si="2"/>
        <v>653</v>
      </c>
      <c r="U106" s="63">
        <v>419</v>
      </c>
      <c r="V106" s="63">
        <f t="shared" si="3"/>
        <v>1072</v>
      </c>
    </row>
    <row r="107" spans="1:22">
      <c r="A107" s="21">
        <v>40766</v>
      </c>
      <c r="B107" s="63">
        <v>524</v>
      </c>
      <c r="C107" s="63">
        <v>0</v>
      </c>
      <c r="D107" s="63">
        <v>0</v>
      </c>
      <c r="E107" s="63">
        <v>0</v>
      </c>
      <c r="F107" s="63">
        <v>0</v>
      </c>
      <c r="G107" s="63">
        <v>1</v>
      </c>
      <c r="H107" s="63">
        <v>0</v>
      </c>
      <c r="I107" s="63">
        <v>6</v>
      </c>
      <c r="J107" s="63">
        <v>0</v>
      </c>
      <c r="K107" s="63">
        <v>0</v>
      </c>
      <c r="L107" s="63">
        <v>3</v>
      </c>
      <c r="M107" s="63"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3</v>
      </c>
      <c r="S107" s="63">
        <v>1</v>
      </c>
      <c r="T107" s="63">
        <f t="shared" si="2"/>
        <v>538</v>
      </c>
      <c r="U107" s="63">
        <v>157</v>
      </c>
      <c r="V107" s="63">
        <f t="shared" si="3"/>
        <v>695</v>
      </c>
    </row>
    <row r="108" spans="1:22">
      <c r="A108" s="21">
        <v>40767</v>
      </c>
      <c r="B108" s="63">
        <v>239</v>
      </c>
      <c r="C108" s="63">
        <v>3</v>
      </c>
      <c r="D108" s="63">
        <v>0</v>
      </c>
      <c r="E108" s="63">
        <v>1.33</v>
      </c>
      <c r="F108" s="63">
        <v>0</v>
      </c>
      <c r="G108" s="63">
        <v>0</v>
      </c>
      <c r="H108" s="63">
        <v>0</v>
      </c>
      <c r="I108" s="63">
        <v>7</v>
      </c>
      <c r="J108" s="63">
        <v>0</v>
      </c>
      <c r="K108" s="63">
        <v>0</v>
      </c>
      <c r="L108" s="63">
        <v>7.33</v>
      </c>
      <c r="M108" s="63">
        <v>0</v>
      </c>
      <c r="N108" s="63">
        <v>0</v>
      </c>
      <c r="O108" s="63">
        <v>6</v>
      </c>
      <c r="P108" s="63">
        <v>0</v>
      </c>
      <c r="Q108" s="63">
        <v>0</v>
      </c>
      <c r="R108" s="63">
        <v>0</v>
      </c>
      <c r="S108" s="63">
        <v>0</v>
      </c>
      <c r="T108" s="63">
        <f t="shared" si="2"/>
        <v>263.66000000000003</v>
      </c>
      <c r="U108" s="63">
        <v>48.33</v>
      </c>
      <c r="V108" s="63">
        <f t="shared" si="3"/>
        <v>311.99</v>
      </c>
    </row>
    <row r="109" spans="1:22">
      <c r="A109" s="21">
        <v>40768</v>
      </c>
      <c r="B109" s="63">
        <v>239</v>
      </c>
      <c r="C109" s="63">
        <v>3</v>
      </c>
      <c r="D109" s="63">
        <v>0</v>
      </c>
      <c r="E109" s="63">
        <v>1.33</v>
      </c>
      <c r="F109" s="63">
        <v>0</v>
      </c>
      <c r="G109" s="63">
        <v>0</v>
      </c>
      <c r="H109" s="63">
        <v>0</v>
      </c>
      <c r="I109" s="63">
        <v>7</v>
      </c>
      <c r="J109" s="63">
        <v>0</v>
      </c>
      <c r="K109" s="63">
        <v>0</v>
      </c>
      <c r="L109" s="63">
        <v>7.33</v>
      </c>
      <c r="M109" s="63">
        <v>0</v>
      </c>
      <c r="N109" s="63">
        <v>0</v>
      </c>
      <c r="O109" s="63">
        <v>6</v>
      </c>
      <c r="P109" s="63">
        <v>0</v>
      </c>
      <c r="Q109" s="63">
        <v>0</v>
      </c>
      <c r="R109" s="63">
        <v>0</v>
      </c>
      <c r="S109" s="63">
        <v>0</v>
      </c>
      <c r="T109" s="63">
        <f t="shared" si="2"/>
        <v>263.66000000000003</v>
      </c>
      <c r="U109" s="63">
        <v>48.33</v>
      </c>
      <c r="V109" s="63">
        <f t="shared" si="3"/>
        <v>311.99</v>
      </c>
    </row>
    <row r="110" spans="1:22">
      <c r="A110" s="21">
        <v>40769</v>
      </c>
      <c r="B110" s="63">
        <v>239</v>
      </c>
      <c r="C110" s="63">
        <v>3</v>
      </c>
      <c r="D110" s="63">
        <v>0</v>
      </c>
      <c r="E110" s="63">
        <v>1.33</v>
      </c>
      <c r="F110" s="63">
        <v>0</v>
      </c>
      <c r="G110" s="63">
        <v>0</v>
      </c>
      <c r="H110" s="63">
        <v>0</v>
      </c>
      <c r="I110" s="63">
        <v>7</v>
      </c>
      <c r="J110" s="63">
        <v>0</v>
      </c>
      <c r="K110" s="63">
        <v>0</v>
      </c>
      <c r="L110" s="63">
        <v>7.33</v>
      </c>
      <c r="M110" s="63">
        <v>0</v>
      </c>
      <c r="N110" s="63">
        <v>0</v>
      </c>
      <c r="O110" s="63">
        <v>6</v>
      </c>
      <c r="P110" s="63">
        <v>0</v>
      </c>
      <c r="Q110" s="63">
        <v>0</v>
      </c>
      <c r="R110" s="63">
        <v>0</v>
      </c>
      <c r="S110" s="63">
        <v>0</v>
      </c>
      <c r="T110" s="63">
        <f t="shared" si="2"/>
        <v>263.66000000000003</v>
      </c>
      <c r="U110" s="63">
        <v>48.33</v>
      </c>
      <c r="V110" s="63">
        <f t="shared" si="3"/>
        <v>311.99</v>
      </c>
    </row>
    <row r="111" spans="1:22">
      <c r="A111" s="21">
        <v>40770</v>
      </c>
      <c r="B111" s="63">
        <v>148</v>
      </c>
      <c r="C111" s="63">
        <v>1</v>
      </c>
      <c r="D111" s="63">
        <v>0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1</v>
      </c>
      <c r="P111" s="63">
        <v>0</v>
      </c>
      <c r="Q111" s="63">
        <v>0</v>
      </c>
      <c r="R111" s="63">
        <v>0</v>
      </c>
      <c r="S111" s="63">
        <v>0</v>
      </c>
      <c r="T111" s="63">
        <f t="shared" si="2"/>
        <v>150</v>
      </c>
      <c r="U111" s="63">
        <v>18</v>
      </c>
      <c r="V111" s="63">
        <f t="shared" si="3"/>
        <v>168</v>
      </c>
    </row>
    <row r="112" spans="1:22">
      <c r="A112" s="21">
        <v>40771</v>
      </c>
      <c r="B112" s="63">
        <v>251</v>
      </c>
      <c r="C112" s="63">
        <v>0</v>
      </c>
      <c r="D112" s="63">
        <v>0</v>
      </c>
      <c r="E112" s="63">
        <v>1</v>
      </c>
      <c r="F112" s="63">
        <v>0</v>
      </c>
      <c r="G112" s="63">
        <v>0</v>
      </c>
      <c r="H112" s="63">
        <v>0</v>
      </c>
      <c r="I112" s="63">
        <v>7</v>
      </c>
      <c r="J112" s="63">
        <v>0</v>
      </c>
      <c r="K112" s="63">
        <v>0</v>
      </c>
      <c r="L112" s="63">
        <v>2</v>
      </c>
      <c r="M112" s="63">
        <v>0</v>
      </c>
      <c r="N112" s="63">
        <v>0</v>
      </c>
      <c r="O112" s="63">
        <v>2</v>
      </c>
      <c r="P112" s="63">
        <v>0</v>
      </c>
      <c r="Q112" s="63">
        <v>0</v>
      </c>
      <c r="R112" s="63">
        <v>0</v>
      </c>
      <c r="S112" s="63">
        <v>0</v>
      </c>
      <c r="T112" s="63">
        <f t="shared" si="2"/>
        <v>263</v>
      </c>
      <c r="U112" s="63">
        <v>22</v>
      </c>
      <c r="V112" s="63">
        <f t="shared" si="3"/>
        <v>285</v>
      </c>
    </row>
    <row r="113" spans="1:22">
      <c r="A113" s="21">
        <v>40772</v>
      </c>
      <c r="B113" s="63">
        <v>167</v>
      </c>
      <c r="C113" s="63">
        <v>1</v>
      </c>
      <c r="D113" s="63">
        <v>0</v>
      </c>
      <c r="E113" s="63">
        <v>0</v>
      </c>
      <c r="F113" s="63">
        <v>0</v>
      </c>
      <c r="G113" s="63">
        <v>0</v>
      </c>
      <c r="H113" s="63">
        <v>0</v>
      </c>
      <c r="I113" s="63">
        <v>28</v>
      </c>
      <c r="J113" s="63">
        <v>0</v>
      </c>
      <c r="K113" s="63">
        <v>0</v>
      </c>
      <c r="L113" s="63">
        <v>2</v>
      </c>
      <c r="M113" s="63">
        <v>0</v>
      </c>
      <c r="N113" s="63">
        <v>0</v>
      </c>
      <c r="O113" s="63">
        <v>4</v>
      </c>
      <c r="P113" s="63">
        <v>0</v>
      </c>
      <c r="Q113" s="63">
        <v>0</v>
      </c>
      <c r="R113" s="63">
        <v>0</v>
      </c>
      <c r="S113" s="63">
        <v>0</v>
      </c>
      <c r="T113" s="63">
        <f t="shared" si="2"/>
        <v>202</v>
      </c>
      <c r="U113" s="63">
        <v>29</v>
      </c>
      <c r="V113" s="63">
        <f t="shared" si="3"/>
        <v>231</v>
      </c>
    </row>
    <row r="114" spans="1:22">
      <c r="A114" s="21">
        <v>40773</v>
      </c>
      <c r="B114" s="63">
        <v>103</v>
      </c>
      <c r="C114" s="63">
        <v>1</v>
      </c>
      <c r="D114" s="63">
        <v>0</v>
      </c>
      <c r="E114" s="63">
        <v>0</v>
      </c>
      <c r="F114" s="63">
        <v>0</v>
      </c>
      <c r="G114" s="63">
        <v>0</v>
      </c>
      <c r="H114" s="63">
        <v>0</v>
      </c>
      <c r="I114" s="63">
        <v>22</v>
      </c>
      <c r="J114" s="63">
        <v>0</v>
      </c>
      <c r="K114" s="63">
        <v>0</v>
      </c>
      <c r="L114" s="63">
        <v>2</v>
      </c>
      <c r="M114" s="63">
        <v>1</v>
      </c>
      <c r="N114" s="63">
        <v>0</v>
      </c>
      <c r="O114" s="63">
        <v>8</v>
      </c>
      <c r="P114" s="63">
        <v>0</v>
      </c>
      <c r="Q114" s="63">
        <v>0</v>
      </c>
      <c r="R114" s="63">
        <v>0</v>
      </c>
      <c r="S114" s="63">
        <v>0</v>
      </c>
      <c r="T114" s="63">
        <f t="shared" si="2"/>
        <v>137</v>
      </c>
      <c r="U114" s="63">
        <v>12</v>
      </c>
      <c r="V114" s="63">
        <f t="shared" si="3"/>
        <v>149</v>
      </c>
    </row>
    <row r="115" spans="1:22">
      <c r="A115" s="21">
        <v>40774</v>
      </c>
      <c r="B115" s="63">
        <v>40.33</v>
      </c>
      <c r="C115" s="63">
        <v>0.33</v>
      </c>
      <c r="D115" s="63">
        <v>0</v>
      </c>
      <c r="E115" s="63">
        <v>0.33</v>
      </c>
      <c r="F115" s="63">
        <v>0</v>
      </c>
      <c r="G115" s="63">
        <v>0</v>
      </c>
      <c r="H115" s="63">
        <v>0</v>
      </c>
      <c r="I115" s="63">
        <v>17.329999999999998</v>
      </c>
      <c r="J115" s="63">
        <v>0</v>
      </c>
      <c r="K115" s="63">
        <v>0</v>
      </c>
      <c r="L115" s="63">
        <v>1</v>
      </c>
      <c r="M115" s="63">
        <v>0</v>
      </c>
      <c r="N115" s="63">
        <v>0</v>
      </c>
      <c r="O115" s="63">
        <v>12</v>
      </c>
      <c r="P115" s="63">
        <v>0</v>
      </c>
      <c r="Q115" s="63">
        <v>0</v>
      </c>
      <c r="R115" s="63">
        <v>0</v>
      </c>
      <c r="S115" s="63">
        <v>0</v>
      </c>
      <c r="T115" s="63">
        <f t="shared" si="2"/>
        <v>71.319999999999993</v>
      </c>
      <c r="U115" s="63">
        <v>15.67</v>
      </c>
      <c r="V115" s="63">
        <f t="shared" si="3"/>
        <v>86.99</v>
      </c>
    </row>
    <row r="116" spans="1:22">
      <c r="A116" s="21">
        <v>40775</v>
      </c>
      <c r="B116" s="63">
        <v>40.33</v>
      </c>
      <c r="C116" s="63">
        <v>0.33</v>
      </c>
      <c r="D116" s="63">
        <v>0</v>
      </c>
      <c r="E116" s="63">
        <v>0.33</v>
      </c>
      <c r="F116" s="63">
        <v>0</v>
      </c>
      <c r="G116" s="63">
        <v>0</v>
      </c>
      <c r="H116" s="63">
        <v>0</v>
      </c>
      <c r="I116" s="63">
        <v>17.329999999999998</v>
      </c>
      <c r="J116" s="63">
        <v>0</v>
      </c>
      <c r="K116" s="63">
        <v>0</v>
      </c>
      <c r="L116" s="63">
        <v>1</v>
      </c>
      <c r="M116" s="63">
        <v>0</v>
      </c>
      <c r="N116" s="63">
        <v>0</v>
      </c>
      <c r="O116" s="63">
        <v>12</v>
      </c>
      <c r="P116" s="63">
        <v>0</v>
      </c>
      <c r="Q116" s="63">
        <v>0</v>
      </c>
      <c r="R116" s="63">
        <v>0</v>
      </c>
      <c r="S116" s="63">
        <v>0</v>
      </c>
      <c r="T116" s="63">
        <f t="shared" si="2"/>
        <v>71.319999999999993</v>
      </c>
      <c r="U116" s="63">
        <v>15.67</v>
      </c>
      <c r="V116" s="63">
        <f t="shared" si="3"/>
        <v>86.99</v>
      </c>
    </row>
    <row r="117" spans="1:22">
      <c r="A117" s="21">
        <v>40776</v>
      </c>
      <c r="B117" s="63">
        <v>40.33</v>
      </c>
      <c r="C117" s="63">
        <v>0.33</v>
      </c>
      <c r="D117" s="63">
        <v>0</v>
      </c>
      <c r="E117" s="63">
        <v>0.33</v>
      </c>
      <c r="F117" s="63">
        <v>0</v>
      </c>
      <c r="G117" s="63">
        <v>0</v>
      </c>
      <c r="H117" s="63">
        <v>0</v>
      </c>
      <c r="I117" s="63">
        <v>17.329999999999998</v>
      </c>
      <c r="J117" s="63">
        <v>0</v>
      </c>
      <c r="K117" s="63">
        <v>0</v>
      </c>
      <c r="L117" s="63">
        <v>1</v>
      </c>
      <c r="M117" s="63">
        <v>0</v>
      </c>
      <c r="N117" s="63">
        <v>0</v>
      </c>
      <c r="O117" s="63">
        <v>12</v>
      </c>
      <c r="P117" s="63">
        <v>0</v>
      </c>
      <c r="Q117" s="63">
        <v>0</v>
      </c>
      <c r="R117" s="63">
        <v>0</v>
      </c>
      <c r="S117" s="63">
        <v>0</v>
      </c>
      <c r="T117" s="63">
        <f t="shared" si="2"/>
        <v>71.319999999999993</v>
      </c>
      <c r="U117" s="63">
        <v>15.67</v>
      </c>
      <c r="V117" s="63">
        <f t="shared" si="3"/>
        <v>86.99</v>
      </c>
    </row>
    <row r="118" spans="1:22">
      <c r="A118" s="21">
        <v>40777</v>
      </c>
      <c r="B118" s="63">
        <v>28</v>
      </c>
      <c r="C118" s="63">
        <v>0</v>
      </c>
      <c r="D118" s="63">
        <v>0</v>
      </c>
      <c r="E118" s="63">
        <v>0</v>
      </c>
      <c r="F118" s="63">
        <v>0</v>
      </c>
      <c r="G118" s="63">
        <v>0</v>
      </c>
      <c r="H118" s="63">
        <v>0</v>
      </c>
      <c r="I118" s="63">
        <v>3</v>
      </c>
      <c r="J118" s="63">
        <v>0</v>
      </c>
      <c r="K118" s="63">
        <v>0</v>
      </c>
      <c r="L118" s="63">
        <v>0</v>
      </c>
      <c r="M118" s="63">
        <v>0</v>
      </c>
      <c r="N118" s="63">
        <v>0</v>
      </c>
      <c r="O118" s="63">
        <v>1</v>
      </c>
      <c r="P118" s="63">
        <v>0</v>
      </c>
      <c r="Q118" s="63">
        <v>0</v>
      </c>
      <c r="R118" s="63">
        <v>0</v>
      </c>
      <c r="S118" s="63">
        <v>0</v>
      </c>
      <c r="T118" s="63">
        <f t="shared" si="2"/>
        <v>32</v>
      </c>
      <c r="U118" s="63">
        <v>4</v>
      </c>
      <c r="V118" s="63">
        <f t="shared" si="3"/>
        <v>36</v>
      </c>
    </row>
    <row r="119" spans="1:22">
      <c r="A119" s="21">
        <v>40778</v>
      </c>
      <c r="B119" s="63">
        <v>98</v>
      </c>
      <c r="C119" s="63">
        <v>0</v>
      </c>
      <c r="D119" s="63">
        <v>0</v>
      </c>
      <c r="E119" s="63">
        <v>0</v>
      </c>
      <c r="F119" s="63">
        <v>0</v>
      </c>
      <c r="G119" s="63">
        <v>0</v>
      </c>
      <c r="H119" s="63">
        <v>0</v>
      </c>
      <c r="I119" s="63">
        <v>17</v>
      </c>
      <c r="J119" s="63">
        <v>0</v>
      </c>
      <c r="K119" s="63">
        <v>0</v>
      </c>
      <c r="L119" s="63">
        <v>0</v>
      </c>
      <c r="M119" s="63">
        <v>2</v>
      </c>
      <c r="N119" s="63">
        <v>0</v>
      </c>
      <c r="O119" s="63">
        <v>27</v>
      </c>
      <c r="P119" s="63">
        <v>0</v>
      </c>
      <c r="Q119" s="63">
        <v>0</v>
      </c>
      <c r="R119" s="63">
        <v>0</v>
      </c>
      <c r="S119" s="63">
        <v>0</v>
      </c>
      <c r="T119" s="63">
        <f t="shared" si="2"/>
        <v>144</v>
      </c>
      <c r="U119" s="63">
        <v>7</v>
      </c>
      <c r="V119" s="63">
        <f t="shared" si="3"/>
        <v>151</v>
      </c>
    </row>
    <row r="120" spans="1:22">
      <c r="A120" s="21">
        <v>40779</v>
      </c>
      <c r="B120" s="63">
        <v>30</v>
      </c>
      <c r="C120" s="63">
        <v>0</v>
      </c>
      <c r="D120" s="63">
        <v>0</v>
      </c>
      <c r="E120" s="63">
        <v>0</v>
      </c>
      <c r="F120" s="63">
        <v>0</v>
      </c>
      <c r="G120" s="63">
        <v>0</v>
      </c>
      <c r="H120" s="63">
        <v>0</v>
      </c>
      <c r="I120" s="63">
        <v>13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24</v>
      </c>
      <c r="P120" s="63">
        <v>0</v>
      </c>
      <c r="Q120" s="63">
        <v>0</v>
      </c>
      <c r="R120" s="63">
        <v>0</v>
      </c>
      <c r="S120" s="63">
        <v>0</v>
      </c>
      <c r="T120" s="63">
        <f t="shared" si="2"/>
        <v>67</v>
      </c>
      <c r="U120" s="63">
        <v>14</v>
      </c>
      <c r="V120" s="63">
        <f t="shared" si="3"/>
        <v>81</v>
      </c>
    </row>
    <row r="121" spans="1:22">
      <c r="A121" s="21">
        <v>40780</v>
      </c>
      <c r="B121" s="63">
        <v>67</v>
      </c>
      <c r="C121" s="63">
        <v>0</v>
      </c>
      <c r="D121" s="63">
        <v>0</v>
      </c>
      <c r="E121" s="63">
        <v>0</v>
      </c>
      <c r="F121" s="63">
        <v>0</v>
      </c>
      <c r="G121" s="63">
        <v>0</v>
      </c>
      <c r="H121" s="63">
        <v>0</v>
      </c>
      <c r="I121" s="63">
        <v>11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39</v>
      </c>
      <c r="P121" s="63">
        <v>0</v>
      </c>
      <c r="Q121" s="63">
        <v>0</v>
      </c>
      <c r="R121" s="63">
        <v>0</v>
      </c>
      <c r="S121" s="63">
        <v>0</v>
      </c>
      <c r="T121" s="63">
        <f t="shared" si="2"/>
        <v>117</v>
      </c>
      <c r="U121" s="63">
        <v>23</v>
      </c>
      <c r="V121" s="63">
        <f t="shared" si="3"/>
        <v>140</v>
      </c>
    </row>
    <row r="122" spans="1:22">
      <c r="A122" s="21">
        <v>40781</v>
      </c>
      <c r="B122" s="63">
        <v>20.66</v>
      </c>
      <c r="C122" s="63">
        <v>0.33</v>
      </c>
      <c r="D122" s="63">
        <v>0</v>
      </c>
      <c r="E122" s="63">
        <v>0</v>
      </c>
      <c r="F122" s="63">
        <v>0</v>
      </c>
      <c r="G122" s="63">
        <v>0</v>
      </c>
      <c r="H122" s="63">
        <v>0</v>
      </c>
      <c r="I122" s="63">
        <v>5.33</v>
      </c>
      <c r="J122" s="63">
        <v>0.66</v>
      </c>
      <c r="K122" s="63">
        <v>0</v>
      </c>
      <c r="L122" s="63">
        <v>0.33</v>
      </c>
      <c r="M122" s="63">
        <v>2</v>
      </c>
      <c r="N122" s="63">
        <v>0</v>
      </c>
      <c r="O122" s="63">
        <v>11.33</v>
      </c>
      <c r="P122" s="63">
        <v>0</v>
      </c>
      <c r="Q122" s="63">
        <v>0</v>
      </c>
      <c r="R122" s="63">
        <v>0</v>
      </c>
      <c r="S122" s="63">
        <v>0</v>
      </c>
      <c r="T122" s="63">
        <f t="shared" si="2"/>
        <v>40.64</v>
      </c>
      <c r="U122" s="63">
        <v>9.33</v>
      </c>
      <c r="V122" s="63">
        <f t="shared" si="3"/>
        <v>49.97</v>
      </c>
    </row>
    <row r="123" spans="1:22">
      <c r="A123" s="21">
        <v>40782</v>
      </c>
      <c r="B123" s="63">
        <v>20.66</v>
      </c>
      <c r="C123" s="63">
        <v>0.33</v>
      </c>
      <c r="D123" s="63">
        <v>0</v>
      </c>
      <c r="E123" s="63">
        <v>0</v>
      </c>
      <c r="F123" s="63">
        <v>0</v>
      </c>
      <c r="G123" s="63">
        <v>0</v>
      </c>
      <c r="H123" s="63">
        <v>0</v>
      </c>
      <c r="I123" s="63">
        <v>5.33</v>
      </c>
      <c r="J123" s="63">
        <v>0.66</v>
      </c>
      <c r="K123" s="63">
        <v>0</v>
      </c>
      <c r="L123" s="63">
        <v>0.33</v>
      </c>
      <c r="M123" s="63">
        <v>2</v>
      </c>
      <c r="N123" s="63">
        <v>0</v>
      </c>
      <c r="O123" s="63">
        <v>11.33</v>
      </c>
      <c r="P123" s="63">
        <v>0</v>
      </c>
      <c r="Q123" s="63">
        <v>0</v>
      </c>
      <c r="R123" s="63">
        <v>0</v>
      </c>
      <c r="S123" s="63">
        <v>0</v>
      </c>
      <c r="T123" s="63">
        <f t="shared" si="2"/>
        <v>40.64</v>
      </c>
      <c r="U123" s="63">
        <v>9.33</v>
      </c>
      <c r="V123" s="63">
        <f t="shared" si="3"/>
        <v>49.97</v>
      </c>
    </row>
    <row r="124" spans="1:22">
      <c r="A124" s="21">
        <v>40783</v>
      </c>
      <c r="B124" s="63">
        <v>20.66</v>
      </c>
      <c r="C124" s="63">
        <v>0.33</v>
      </c>
      <c r="D124" s="63">
        <v>0</v>
      </c>
      <c r="E124" s="63">
        <v>0</v>
      </c>
      <c r="F124" s="63">
        <v>0</v>
      </c>
      <c r="G124" s="63">
        <v>0</v>
      </c>
      <c r="H124" s="63">
        <v>0</v>
      </c>
      <c r="I124" s="63">
        <v>5.33</v>
      </c>
      <c r="J124" s="63">
        <v>0.66</v>
      </c>
      <c r="K124" s="63">
        <v>0</v>
      </c>
      <c r="L124" s="63">
        <v>0.33</v>
      </c>
      <c r="M124" s="63">
        <v>2</v>
      </c>
      <c r="N124" s="63">
        <v>0</v>
      </c>
      <c r="O124" s="63">
        <v>11.33</v>
      </c>
      <c r="P124" s="63">
        <v>0</v>
      </c>
      <c r="Q124" s="63">
        <v>0</v>
      </c>
      <c r="R124" s="63">
        <v>0</v>
      </c>
      <c r="S124" s="63">
        <v>0</v>
      </c>
      <c r="T124" s="63">
        <f t="shared" si="2"/>
        <v>40.64</v>
      </c>
      <c r="U124" s="63">
        <v>9.33</v>
      </c>
      <c r="V124" s="63">
        <f t="shared" si="3"/>
        <v>49.97</v>
      </c>
    </row>
    <row r="125" spans="1:22">
      <c r="A125" s="21">
        <v>40784</v>
      </c>
      <c r="B125" s="63">
        <v>11</v>
      </c>
      <c r="C125" s="63">
        <v>0</v>
      </c>
      <c r="D125" s="63">
        <v>0</v>
      </c>
      <c r="E125" s="63">
        <v>0</v>
      </c>
      <c r="F125" s="63">
        <v>0</v>
      </c>
      <c r="G125" s="63">
        <v>0</v>
      </c>
      <c r="H125" s="63">
        <v>0</v>
      </c>
      <c r="I125" s="63">
        <v>4</v>
      </c>
      <c r="J125" s="63">
        <v>0</v>
      </c>
      <c r="K125" s="63">
        <v>0</v>
      </c>
      <c r="L125" s="63">
        <v>0</v>
      </c>
      <c r="M125" s="63"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3">
        <f t="shared" si="2"/>
        <v>15</v>
      </c>
      <c r="U125" s="63">
        <v>3</v>
      </c>
      <c r="V125" s="63">
        <f t="shared" si="3"/>
        <v>18</v>
      </c>
    </row>
    <row r="126" spans="1:22">
      <c r="A126" s="21">
        <v>40785</v>
      </c>
      <c r="B126" s="63">
        <v>1</v>
      </c>
      <c r="C126" s="63">
        <v>0</v>
      </c>
      <c r="D126" s="63">
        <v>0</v>
      </c>
      <c r="E126" s="63">
        <v>0</v>
      </c>
      <c r="F126" s="63">
        <v>0</v>
      </c>
      <c r="G126" s="63">
        <v>0</v>
      </c>
      <c r="H126" s="63">
        <v>0</v>
      </c>
      <c r="I126" s="63">
        <v>1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8</v>
      </c>
      <c r="P126" s="63">
        <v>0</v>
      </c>
      <c r="Q126" s="63">
        <v>0</v>
      </c>
      <c r="R126" s="63">
        <v>0</v>
      </c>
      <c r="S126" s="63">
        <v>0</v>
      </c>
      <c r="T126" s="63">
        <f t="shared" si="2"/>
        <v>10</v>
      </c>
      <c r="U126" s="63">
        <v>0</v>
      </c>
      <c r="V126" s="63">
        <f t="shared" si="3"/>
        <v>10</v>
      </c>
    </row>
    <row r="127" spans="1:22">
      <c r="A127" s="21">
        <v>40786</v>
      </c>
      <c r="B127" s="63">
        <v>6</v>
      </c>
      <c r="C127" s="63">
        <v>0</v>
      </c>
      <c r="D127" s="63">
        <v>0</v>
      </c>
      <c r="E127" s="63">
        <v>1</v>
      </c>
      <c r="F127" s="63">
        <v>0</v>
      </c>
      <c r="G127" s="63">
        <v>0</v>
      </c>
      <c r="H127" s="63">
        <v>0</v>
      </c>
      <c r="I127" s="63">
        <v>2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4</v>
      </c>
      <c r="P127" s="63">
        <v>0</v>
      </c>
      <c r="Q127" s="63">
        <v>0</v>
      </c>
      <c r="R127" s="63">
        <v>0</v>
      </c>
      <c r="S127" s="63">
        <v>0</v>
      </c>
      <c r="T127" s="63">
        <f t="shared" si="2"/>
        <v>13</v>
      </c>
      <c r="U127" s="63">
        <v>0</v>
      </c>
      <c r="V127" s="63">
        <f t="shared" si="3"/>
        <v>13</v>
      </c>
    </row>
    <row r="128" spans="1:22">
      <c r="A128" s="21">
        <v>40787</v>
      </c>
      <c r="B128" s="63">
        <v>8</v>
      </c>
      <c r="C128" s="63">
        <v>0</v>
      </c>
      <c r="D128" s="63">
        <v>0</v>
      </c>
      <c r="E128" s="63">
        <v>0</v>
      </c>
      <c r="F128" s="63">
        <v>0</v>
      </c>
      <c r="G128" s="63">
        <v>0</v>
      </c>
      <c r="H128" s="63">
        <v>0</v>
      </c>
      <c r="I128" s="63">
        <v>2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4</v>
      </c>
      <c r="P128" s="63">
        <v>0</v>
      </c>
      <c r="Q128" s="63">
        <v>0</v>
      </c>
      <c r="R128" s="63">
        <v>0</v>
      </c>
      <c r="S128" s="63">
        <v>0</v>
      </c>
      <c r="T128" s="63">
        <f t="shared" si="2"/>
        <v>14</v>
      </c>
      <c r="U128" s="14">
        <v>3</v>
      </c>
      <c r="V128" s="63">
        <f t="shared" si="3"/>
        <v>17</v>
      </c>
    </row>
    <row r="129" spans="1:23">
      <c r="A129" s="21">
        <v>40788</v>
      </c>
      <c r="B129" s="63">
        <v>5</v>
      </c>
      <c r="C129" s="63">
        <v>0</v>
      </c>
      <c r="D129" s="63">
        <v>0</v>
      </c>
      <c r="E129" s="63">
        <v>0</v>
      </c>
      <c r="F129" s="63">
        <v>0</v>
      </c>
      <c r="G129" s="63">
        <v>0</v>
      </c>
      <c r="H129" s="63">
        <v>0</v>
      </c>
      <c r="I129" s="63">
        <v>1.75</v>
      </c>
      <c r="J129" s="63">
        <v>0</v>
      </c>
      <c r="K129" s="63">
        <v>0</v>
      </c>
      <c r="L129" s="63">
        <v>0.25</v>
      </c>
      <c r="M129" s="63">
        <v>0</v>
      </c>
      <c r="N129" s="63">
        <v>0</v>
      </c>
      <c r="O129" s="63">
        <v>9.5</v>
      </c>
      <c r="P129" s="63">
        <v>0</v>
      </c>
      <c r="Q129" s="63">
        <v>0</v>
      </c>
      <c r="R129" s="63">
        <v>0</v>
      </c>
      <c r="S129" s="63">
        <v>0</v>
      </c>
      <c r="T129" s="63">
        <f t="shared" si="2"/>
        <v>16.5</v>
      </c>
      <c r="U129" s="63">
        <v>2.25</v>
      </c>
      <c r="V129" s="63">
        <f t="shared" si="3"/>
        <v>18.75</v>
      </c>
    </row>
    <row r="130" spans="1:23">
      <c r="A130" s="21">
        <v>40789</v>
      </c>
      <c r="B130" s="63">
        <v>5</v>
      </c>
      <c r="C130" s="63">
        <v>0</v>
      </c>
      <c r="D130" s="63">
        <v>0</v>
      </c>
      <c r="E130" s="63">
        <v>0</v>
      </c>
      <c r="F130" s="63">
        <v>0</v>
      </c>
      <c r="G130" s="63">
        <v>0</v>
      </c>
      <c r="H130" s="63">
        <v>0</v>
      </c>
      <c r="I130" s="63">
        <v>1.75</v>
      </c>
      <c r="J130" s="63">
        <v>0</v>
      </c>
      <c r="K130" s="63">
        <v>0</v>
      </c>
      <c r="L130" s="63">
        <v>0.25</v>
      </c>
      <c r="M130" s="63">
        <v>0</v>
      </c>
      <c r="N130" s="63">
        <v>0</v>
      </c>
      <c r="O130" s="63">
        <v>9.5</v>
      </c>
      <c r="P130" s="63">
        <v>0</v>
      </c>
      <c r="Q130" s="63">
        <v>0</v>
      </c>
      <c r="R130" s="63">
        <v>0</v>
      </c>
      <c r="S130" s="63">
        <v>0</v>
      </c>
      <c r="T130" s="63">
        <f t="shared" si="2"/>
        <v>16.5</v>
      </c>
      <c r="U130" s="63">
        <v>2.25</v>
      </c>
      <c r="V130" s="63">
        <f t="shared" si="3"/>
        <v>18.75</v>
      </c>
    </row>
    <row r="131" spans="1:23">
      <c r="A131" s="21">
        <v>40790</v>
      </c>
      <c r="B131" s="63">
        <v>5</v>
      </c>
      <c r="C131" s="63">
        <v>0</v>
      </c>
      <c r="D131" s="63">
        <v>0</v>
      </c>
      <c r="E131" s="63">
        <v>0</v>
      </c>
      <c r="F131" s="63">
        <v>0</v>
      </c>
      <c r="G131" s="63">
        <v>0</v>
      </c>
      <c r="H131" s="63">
        <v>0</v>
      </c>
      <c r="I131" s="63">
        <v>1.75</v>
      </c>
      <c r="J131" s="63">
        <v>0</v>
      </c>
      <c r="K131" s="63">
        <v>0</v>
      </c>
      <c r="L131" s="63">
        <v>0.25</v>
      </c>
      <c r="M131" s="63">
        <v>0</v>
      </c>
      <c r="N131" s="63">
        <v>0</v>
      </c>
      <c r="O131" s="63">
        <v>9.5</v>
      </c>
      <c r="P131" s="63">
        <v>0</v>
      </c>
      <c r="Q131" s="63">
        <v>0</v>
      </c>
      <c r="R131" s="63">
        <v>0</v>
      </c>
      <c r="S131" s="63">
        <v>0</v>
      </c>
      <c r="T131" s="63">
        <f t="shared" si="2"/>
        <v>16.5</v>
      </c>
      <c r="U131" s="63">
        <v>2.25</v>
      </c>
      <c r="V131" s="63">
        <f t="shared" si="3"/>
        <v>18.75</v>
      </c>
    </row>
    <row r="132" spans="1:23">
      <c r="A132" s="21">
        <v>40791</v>
      </c>
      <c r="B132" s="63">
        <v>5</v>
      </c>
      <c r="C132" s="63">
        <v>0</v>
      </c>
      <c r="D132" s="63">
        <v>0</v>
      </c>
      <c r="E132" s="63">
        <v>0</v>
      </c>
      <c r="F132" s="63">
        <v>0</v>
      </c>
      <c r="G132" s="63">
        <v>0</v>
      </c>
      <c r="H132" s="63">
        <v>0</v>
      </c>
      <c r="I132" s="63">
        <v>1.75</v>
      </c>
      <c r="J132" s="63">
        <v>0</v>
      </c>
      <c r="K132" s="63">
        <v>0</v>
      </c>
      <c r="L132" s="63">
        <v>0.25</v>
      </c>
      <c r="M132" s="63">
        <v>0</v>
      </c>
      <c r="N132" s="63">
        <v>0</v>
      </c>
      <c r="O132" s="63">
        <v>9.5</v>
      </c>
      <c r="P132" s="63">
        <v>0</v>
      </c>
      <c r="Q132" s="63">
        <v>0</v>
      </c>
      <c r="R132" s="63">
        <v>0</v>
      </c>
      <c r="S132" s="63">
        <v>0</v>
      </c>
      <c r="T132" s="63">
        <f t="shared" si="2"/>
        <v>16.5</v>
      </c>
      <c r="U132" s="63">
        <v>2.25</v>
      </c>
      <c r="V132" s="63">
        <f t="shared" si="3"/>
        <v>18.75</v>
      </c>
      <c r="W132" s="4"/>
    </row>
    <row r="133" spans="1:23">
      <c r="A133" s="21">
        <v>40792</v>
      </c>
      <c r="B133" s="63">
        <v>6</v>
      </c>
      <c r="C133" s="63">
        <v>0</v>
      </c>
      <c r="D133" s="63">
        <v>0</v>
      </c>
      <c r="E133" s="63">
        <v>0</v>
      </c>
      <c r="F133" s="63">
        <v>0</v>
      </c>
      <c r="G133" s="63">
        <v>0</v>
      </c>
      <c r="H133" s="63">
        <v>0</v>
      </c>
      <c r="I133" s="63">
        <v>2</v>
      </c>
      <c r="J133" s="63">
        <v>0</v>
      </c>
      <c r="K133" s="63">
        <v>0</v>
      </c>
      <c r="L133" s="63">
        <v>0</v>
      </c>
      <c r="M133" s="63">
        <v>1</v>
      </c>
      <c r="N133" s="63">
        <v>0</v>
      </c>
      <c r="O133" s="63">
        <v>5</v>
      </c>
      <c r="P133" s="63">
        <v>0</v>
      </c>
      <c r="Q133" s="63">
        <v>0</v>
      </c>
      <c r="R133" s="63">
        <v>0</v>
      </c>
      <c r="S133" s="63">
        <v>0</v>
      </c>
      <c r="T133" s="63">
        <f t="shared" si="2"/>
        <v>14</v>
      </c>
      <c r="U133" s="63">
        <v>5</v>
      </c>
      <c r="V133" s="63">
        <f t="shared" si="3"/>
        <v>19</v>
      </c>
    </row>
    <row r="134" spans="1:23">
      <c r="A134" s="21">
        <v>40793</v>
      </c>
      <c r="B134" s="63" t="s">
        <v>31</v>
      </c>
      <c r="C134" s="63" t="s">
        <v>31</v>
      </c>
      <c r="D134" s="63" t="s">
        <v>31</v>
      </c>
      <c r="E134" s="63" t="s">
        <v>31</v>
      </c>
      <c r="F134" s="63" t="s">
        <v>31</v>
      </c>
      <c r="G134" s="63" t="s">
        <v>31</v>
      </c>
      <c r="H134" s="63" t="s">
        <v>31</v>
      </c>
      <c r="I134" s="63" t="s">
        <v>31</v>
      </c>
      <c r="J134" s="63" t="s">
        <v>31</v>
      </c>
      <c r="K134" s="63" t="s">
        <v>31</v>
      </c>
      <c r="L134" s="63" t="s">
        <v>31</v>
      </c>
      <c r="M134" s="63" t="s">
        <v>31</v>
      </c>
      <c r="N134" s="63" t="s">
        <v>31</v>
      </c>
      <c r="O134" s="63" t="s">
        <v>31</v>
      </c>
      <c r="P134" s="63" t="s">
        <v>31</v>
      </c>
      <c r="Q134" s="63" t="s">
        <v>31</v>
      </c>
      <c r="R134" s="63" t="s">
        <v>31</v>
      </c>
      <c r="S134" s="63" t="s">
        <v>31</v>
      </c>
      <c r="T134" s="63">
        <f t="shared" si="2"/>
        <v>0</v>
      </c>
      <c r="U134" s="63"/>
      <c r="V134" s="63">
        <f t="shared" si="3"/>
        <v>0</v>
      </c>
    </row>
    <row r="135" spans="1:23">
      <c r="A135" s="21">
        <v>40794</v>
      </c>
      <c r="B135" s="63">
        <v>1</v>
      </c>
      <c r="C135" s="63">
        <v>0</v>
      </c>
      <c r="D135" s="63">
        <v>0</v>
      </c>
      <c r="E135" s="63">
        <v>0</v>
      </c>
      <c r="F135" s="63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1</v>
      </c>
      <c r="P135" s="63">
        <v>0</v>
      </c>
      <c r="Q135" s="63">
        <v>0</v>
      </c>
      <c r="R135" s="63">
        <v>0</v>
      </c>
      <c r="S135" s="63">
        <v>0</v>
      </c>
      <c r="T135" s="63">
        <f t="shared" si="2"/>
        <v>2</v>
      </c>
      <c r="U135" s="63">
        <v>0</v>
      </c>
      <c r="V135" s="63">
        <f t="shared" si="3"/>
        <v>2</v>
      </c>
    </row>
    <row r="136" spans="1:23">
      <c r="A136" s="21">
        <v>40795</v>
      </c>
      <c r="B136" s="63">
        <v>5</v>
      </c>
      <c r="C136" s="63">
        <v>0</v>
      </c>
      <c r="D136" s="63">
        <v>0</v>
      </c>
      <c r="E136" s="63">
        <v>0</v>
      </c>
      <c r="F136" s="63">
        <v>0</v>
      </c>
      <c r="G136" s="63">
        <v>0</v>
      </c>
      <c r="H136" s="63">
        <v>0</v>
      </c>
      <c r="I136" s="63">
        <v>0.67</v>
      </c>
      <c r="J136" s="63">
        <v>0.33</v>
      </c>
      <c r="K136" s="63">
        <v>0</v>
      </c>
      <c r="L136" s="63">
        <v>0</v>
      </c>
      <c r="M136" s="63">
        <v>0</v>
      </c>
      <c r="N136" s="63">
        <v>0</v>
      </c>
      <c r="O136" s="63">
        <v>0.67</v>
      </c>
      <c r="P136" s="63">
        <v>0</v>
      </c>
      <c r="Q136" s="63">
        <v>0</v>
      </c>
      <c r="R136" s="63">
        <v>0</v>
      </c>
      <c r="S136" s="63">
        <v>0</v>
      </c>
      <c r="T136" s="63">
        <f t="shared" si="2"/>
        <v>6.67</v>
      </c>
      <c r="U136" s="63">
        <v>2</v>
      </c>
      <c r="V136" s="63">
        <f t="shared" si="3"/>
        <v>8.67</v>
      </c>
    </row>
    <row r="137" spans="1:23">
      <c r="A137" s="21">
        <v>40796</v>
      </c>
      <c r="B137" s="63">
        <v>5</v>
      </c>
      <c r="C137" s="63">
        <v>0</v>
      </c>
      <c r="D137" s="63">
        <v>0</v>
      </c>
      <c r="E137" s="63">
        <v>0</v>
      </c>
      <c r="F137" s="63">
        <v>0</v>
      </c>
      <c r="G137" s="63">
        <v>0</v>
      </c>
      <c r="H137" s="63">
        <v>0</v>
      </c>
      <c r="I137" s="63">
        <v>0.67</v>
      </c>
      <c r="J137" s="63">
        <v>0.33</v>
      </c>
      <c r="K137" s="63">
        <v>0</v>
      </c>
      <c r="L137" s="63">
        <v>0</v>
      </c>
      <c r="M137" s="63">
        <v>0</v>
      </c>
      <c r="N137" s="63">
        <v>0</v>
      </c>
      <c r="O137" s="63">
        <v>0.67</v>
      </c>
      <c r="P137" s="63">
        <v>0</v>
      </c>
      <c r="Q137" s="63">
        <v>0</v>
      </c>
      <c r="R137" s="63">
        <v>0</v>
      </c>
      <c r="S137" s="63">
        <v>0</v>
      </c>
      <c r="T137" s="63">
        <f t="shared" si="2"/>
        <v>6.67</v>
      </c>
      <c r="U137" s="63">
        <v>2</v>
      </c>
      <c r="V137" s="63">
        <f t="shared" si="3"/>
        <v>8.67</v>
      </c>
    </row>
    <row r="138" spans="1:23">
      <c r="A138" s="21">
        <v>40797</v>
      </c>
      <c r="B138" s="63">
        <v>5</v>
      </c>
      <c r="C138" s="63">
        <v>0</v>
      </c>
      <c r="D138" s="63">
        <v>0</v>
      </c>
      <c r="E138" s="63">
        <v>0</v>
      </c>
      <c r="F138" s="63">
        <v>0</v>
      </c>
      <c r="G138" s="63">
        <v>0</v>
      </c>
      <c r="H138" s="63">
        <v>0</v>
      </c>
      <c r="I138" s="63">
        <v>0.67</v>
      </c>
      <c r="J138" s="63">
        <v>0.33</v>
      </c>
      <c r="K138" s="63">
        <v>0</v>
      </c>
      <c r="L138" s="63">
        <v>0</v>
      </c>
      <c r="M138" s="63">
        <v>0</v>
      </c>
      <c r="N138" s="63">
        <v>0</v>
      </c>
      <c r="O138" s="63">
        <v>0.67</v>
      </c>
      <c r="P138" s="63">
        <v>0</v>
      </c>
      <c r="Q138" s="63">
        <v>0</v>
      </c>
      <c r="R138" s="63">
        <v>0</v>
      </c>
      <c r="S138" s="63">
        <v>0</v>
      </c>
      <c r="T138" s="63">
        <f t="shared" ref="T138:T152" si="4">SUM(B138:S138)</f>
        <v>6.67</v>
      </c>
      <c r="U138" s="63">
        <v>2</v>
      </c>
      <c r="V138" s="63">
        <f t="shared" ref="V138:V152" si="5">T138+U138</f>
        <v>8.67</v>
      </c>
    </row>
    <row r="139" spans="1:23">
      <c r="A139" s="21">
        <v>40798</v>
      </c>
      <c r="B139" s="63">
        <v>1</v>
      </c>
      <c r="C139" s="63">
        <v>0</v>
      </c>
      <c r="D139" s="63">
        <v>0</v>
      </c>
      <c r="E139" s="63">
        <v>0</v>
      </c>
      <c r="F139" s="63">
        <v>0</v>
      </c>
      <c r="G139" s="63">
        <v>0</v>
      </c>
      <c r="H139" s="63">
        <v>0</v>
      </c>
      <c r="I139" s="63">
        <v>1</v>
      </c>
      <c r="J139" s="63">
        <v>0</v>
      </c>
      <c r="K139" s="63">
        <v>0</v>
      </c>
      <c r="L139" s="63">
        <v>1</v>
      </c>
      <c r="M139" s="63">
        <v>0</v>
      </c>
      <c r="N139" s="63">
        <v>0</v>
      </c>
      <c r="O139" s="63">
        <v>1</v>
      </c>
      <c r="P139" s="63">
        <v>0</v>
      </c>
      <c r="Q139" s="63">
        <v>0</v>
      </c>
      <c r="R139" s="63">
        <v>0</v>
      </c>
      <c r="S139" s="63">
        <v>0</v>
      </c>
      <c r="T139" s="63">
        <f t="shared" si="4"/>
        <v>4</v>
      </c>
      <c r="U139" s="63">
        <v>1</v>
      </c>
      <c r="V139" s="63">
        <f t="shared" si="5"/>
        <v>5</v>
      </c>
    </row>
    <row r="140" spans="1:23">
      <c r="A140" s="21">
        <v>40799</v>
      </c>
      <c r="B140" s="63">
        <v>0</v>
      </c>
      <c r="C140" s="63">
        <v>0</v>
      </c>
      <c r="D140" s="63">
        <v>0</v>
      </c>
      <c r="E140" s="63">
        <v>0</v>
      </c>
      <c r="F140" s="63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2</v>
      </c>
      <c r="P140" s="63">
        <v>0</v>
      </c>
      <c r="Q140" s="63">
        <v>0</v>
      </c>
      <c r="R140" s="63">
        <v>0</v>
      </c>
      <c r="S140" s="63">
        <v>0</v>
      </c>
      <c r="T140" s="63">
        <f t="shared" si="4"/>
        <v>2</v>
      </c>
      <c r="U140" s="63">
        <v>1</v>
      </c>
      <c r="V140" s="63">
        <f t="shared" si="5"/>
        <v>3</v>
      </c>
    </row>
    <row r="141" spans="1:23">
      <c r="A141" s="21">
        <v>40800</v>
      </c>
      <c r="B141" s="63">
        <v>0</v>
      </c>
      <c r="C141" s="63">
        <v>0</v>
      </c>
      <c r="D141" s="63">
        <v>0</v>
      </c>
      <c r="E141" s="63">
        <v>0</v>
      </c>
      <c r="F141" s="63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3">
        <f t="shared" si="4"/>
        <v>0</v>
      </c>
      <c r="U141" s="63">
        <v>0</v>
      </c>
      <c r="V141" s="63">
        <f t="shared" si="5"/>
        <v>0</v>
      </c>
    </row>
    <row r="142" spans="1:23">
      <c r="A142" s="21">
        <v>40801</v>
      </c>
      <c r="B142" s="63">
        <v>0</v>
      </c>
      <c r="C142" s="63">
        <v>0</v>
      </c>
      <c r="D142" s="63">
        <v>0</v>
      </c>
      <c r="E142" s="63">
        <v>0</v>
      </c>
      <c r="F142" s="63">
        <v>0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2</v>
      </c>
      <c r="P142" s="63">
        <v>0</v>
      </c>
      <c r="Q142" s="63">
        <v>0</v>
      </c>
      <c r="R142" s="63">
        <v>0</v>
      </c>
      <c r="S142" s="63">
        <v>0</v>
      </c>
      <c r="T142" s="63">
        <f t="shared" si="4"/>
        <v>2</v>
      </c>
      <c r="U142" s="63"/>
      <c r="V142" s="63">
        <f t="shared" si="5"/>
        <v>2</v>
      </c>
    </row>
    <row r="143" spans="1:23">
      <c r="A143" s="21">
        <v>40802</v>
      </c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>
        <f t="shared" si="4"/>
        <v>0</v>
      </c>
      <c r="U143" s="63"/>
      <c r="V143" s="63">
        <f t="shared" si="5"/>
        <v>0</v>
      </c>
    </row>
    <row r="144" spans="1:23">
      <c r="A144" s="21">
        <v>40803</v>
      </c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>
        <f t="shared" si="4"/>
        <v>0</v>
      </c>
      <c r="U144" s="63"/>
      <c r="V144" s="63">
        <f t="shared" si="5"/>
        <v>0</v>
      </c>
    </row>
    <row r="145" spans="1:22">
      <c r="A145" s="21">
        <v>40804</v>
      </c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>
        <f t="shared" si="4"/>
        <v>0</v>
      </c>
      <c r="U145" s="63"/>
      <c r="V145" s="63">
        <f t="shared" si="5"/>
        <v>0</v>
      </c>
    </row>
    <row r="146" spans="1:22">
      <c r="A146" s="21">
        <v>40805</v>
      </c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>
        <f t="shared" si="4"/>
        <v>0</v>
      </c>
      <c r="U146" s="63"/>
      <c r="V146" s="63">
        <f t="shared" si="5"/>
        <v>0</v>
      </c>
    </row>
    <row r="147" spans="1:22">
      <c r="A147" s="21">
        <v>40806</v>
      </c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>
        <f t="shared" si="4"/>
        <v>0</v>
      </c>
      <c r="U147" s="63"/>
      <c r="V147" s="63">
        <f t="shared" si="5"/>
        <v>0</v>
      </c>
    </row>
    <row r="148" spans="1:22">
      <c r="A148" s="21">
        <v>40807</v>
      </c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>
        <f t="shared" si="4"/>
        <v>0</v>
      </c>
      <c r="U148" s="63"/>
      <c r="V148" s="63">
        <f t="shared" si="5"/>
        <v>0</v>
      </c>
    </row>
    <row r="149" spans="1:22">
      <c r="A149" s="21">
        <v>40808</v>
      </c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>
        <f t="shared" si="4"/>
        <v>0</v>
      </c>
      <c r="U149" s="63"/>
      <c r="V149" s="63">
        <f t="shared" si="5"/>
        <v>0</v>
      </c>
    </row>
    <row r="150" spans="1:22">
      <c r="A150" s="21">
        <v>40809</v>
      </c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>
        <f t="shared" si="4"/>
        <v>0</v>
      </c>
      <c r="U150" s="63"/>
      <c r="V150" s="63">
        <f t="shared" si="5"/>
        <v>0</v>
      </c>
    </row>
    <row r="151" spans="1:22">
      <c r="A151" s="21">
        <v>40810</v>
      </c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>
        <f t="shared" si="4"/>
        <v>0</v>
      </c>
      <c r="U151" s="63"/>
      <c r="V151" s="63">
        <f t="shared" si="5"/>
        <v>0</v>
      </c>
    </row>
    <row r="152" spans="1:22">
      <c r="A152" s="21">
        <v>40811</v>
      </c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>
        <f t="shared" si="4"/>
        <v>0</v>
      </c>
      <c r="U152" s="63"/>
      <c r="V152" s="63">
        <f t="shared" si="5"/>
        <v>0</v>
      </c>
    </row>
    <row r="153" spans="1:22" ht="12.75" customHeight="1">
      <c r="A153" s="63"/>
      <c r="B153" s="63" t="s">
        <v>43</v>
      </c>
      <c r="C153" s="63"/>
      <c r="D153" s="63"/>
      <c r="E153" s="63"/>
      <c r="F153" s="63"/>
      <c r="G153" s="63"/>
      <c r="H153" s="63"/>
      <c r="I153" s="63" t="s">
        <v>44</v>
      </c>
      <c r="J153" s="63"/>
      <c r="K153" s="63"/>
      <c r="L153" s="63"/>
      <c r="M153" s="63"/>
      <c r="N153" s="63"/>
      <c r="O153" s="63" t="s">
        <v>45</v>
      </c>
      <c r="P153" s="63"/>
      <c r="Q153" s="63"/>
      <c r="R153" s="63" t="s">
        <v>46</v>
      </c>
      <c r="S153" s="63"/>
      <c r="T153" s="63" t="s">
        <v>47</v>
      </c>
      <c r="U153" s="63">
        <v>0</v>
      </c>
      <c r="V153" s="63"/>
    </row>
    <row r="154" spans="1:22" ht="25.5">
      <c r="A154" s="63"/>
      <c r="B154" s="63" t="s">
        <v>50</v>
      </c>
      <c r="C154" s="63" t="s">
        <v>51</v>
      </c>
      <c r="D154" s="63" t="s">
        <v>52</v>
      </c>
      <c r="E154" s="63" t="s">
        <v>53</v>
      </c>
      <c r="F154" s="63" t="s">
        <v>54</v>
      </c>
      <c r="G154" s="63" t="s">
        <v>55</v>
      </c>
      <c r="H154" s="63" t="s">
        <v>56</v>
      </c>
      <c r="I154" s="63" t="s">
        <v>57</v>
      </c>
      <c r="J154" s="63" t="s">
        <v>58</v>
      </c>
      <c r="K154" s="63" t="s">
        <v>59</v>
      </c>
      <c r="L154" s="63" t="s">
        <v>60</v>
      </c>
      <c r="M154" s="63" t="s">
        <v>66</v>
      </c>
      <c r="N154" s="63" t="s">
        <v>56</v>
      </c>
      <c r="O154" s="63" t="s">
        <v>62</v>
      </c>
      <c r="P154" s="63" t="s">
        <v>63</v>
      </c>
      <c r="Q154" s="63" t="s">
        <v>56</v>
      </c>
      <c r="R154" s="63" t="s">
        <v>67</v>
      </c>
      <c r="S154" s="63" t="s">
        <v>65</v>
      </c>
      <c r="T154" s="63"/>
      <c r="U154" s="63"/>
      <c r="V154" s="63"/>
    </row>
    <row r="155" spans="1:22">
      <c r="A155" s="63" t="s">
        <v>68</v>
      </c>
      <c r="B155" s="63">
        <f>SUM(B9:B134)</f>
        <v>10539.759999999998</v>
      </c>
      <c r="C155" s="63">
        <f t="shared" ref="C155:V155" si="6">SUM(C9:C134)</f>
        <v>47.84999999999998</v>
      </c>
      <c r="D155" s="63">
        <f t="shared" si="6"/>
        <v>2</v>
      </c>
      <c r="E155" s="63">
        <f t="shared" si="6"/>
        <v>10.98</v>
      </c>
      <c r="F155" s="63">
        <f t="shared" si="6"/>
        <v>14.99</v>
      </c>
      <c r="G155" s="63">
        <f t="shared" si="6"/>
        <v>30.970000000000002</v>
      </c>
      <c r="H155" s="63">
        <f t="shared" si="6"/>
        <v>11.98</v>
      </c>
      <c r="I155" s="63">
        <f t="shared" si="6"/>
        <v>350.94999999999993</v>
      </c>
      <c r="J155" s="63">
        <f t="shared" si="6"/>
        <v>19.98</v>
      </c>
      <c r="K155" s="63">
        <f t="shared" si="6"/>
        <v>0</v>
      </c>
      <c r="L155" s="63">
        <f t="shared" si="6"/>
        <v>307.93</v>
      </c>
      <c r="M155" s="63">
        <f t="shared" si="6"/>
        <v>55.97</v>
      </c>
      <c r="N155" s="63">
        <f t="shared" si="6"/>
        <v>6.99</v>
      </c>
      <c r="O155" s="63">
        <f t="shared" si="6"/>
        <v>339.88999999999993</v>
      </c>
      <c r="P155" s="63">
        <f t="shared" si="6"/>
        <v>0</v>
      </c>
      <c r="Q155" s="63">
        <f t="shared" si="6"/>
        <v>0</v>
      </c>
      <c r="R155" s="63">
        <f t="shared" si="6"/>
        <v>190.98000000000002</v>
      </c>
      <c r="S155" s="63">
        <f t="shared" si="6"/>
        <v>1</v>
      </c>
      <c r="T155" s="63">
        <f t="shared" si="6"/>
        <v>11620.429999999997</v>
      </c>
      <c r="U155" s="63">
        <f t="shared" si="6"/>
        <v>5642.9599999999991</v>
      </c>
      <c r="V155" s="63">
        <f t="shared" si="6"/>
        <v>17263.390000000003</v>
      </c>
    </row>
    <row r="163" spans="22:22">
      <c r="V163" s="70" t="s">
        <v>49</v>
      </c>
    </row>
    <row r="164" spans="22:22">
      <c r="V164" s="70"/>
    </row>
    <row r="165" spans="22:22">
      <c r="V165">
        <f>SUM(V11:V162)</f>
        <v>34564.79</v>
      </c>
    </row>
  </sheetData>
  <dataConsolidate/>
  <mergeCells count="7">
    <mergeCell ref="V163:V164"/>
    <mergeCell ref="B7:H7"/>
    <mergeCell ref="I7:N7"/>
    <mergeCell ref="O7:Q7"/>
    <mergeCell ref="R7:S7"/>
    <mergeCell ref="T7:T8"/>
    <mergeCell ref="V7:V8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13"/>
  </sheetPr>
  <dimension ref="A1:V165"/>
  <sheetViews>
    <sheetView zoomScale="70" zoomScaleNormal="70" workbookViewId="0">
      <pane xSplit="21" ySplit="8" topLeftCell="V102" activePane="bottomRight" state="frozen"/>
      <selection activeCell="I88" sqref="I88"/>
      <selection pane="bottomLeft" activeCell="I88" sqref="I88"/>
      <selection pane="topRight" activeCell="I88" sqref="I88"/>
      <selection pane="bottomRight" activeCell="U142" sqref="U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  <col min="22" max="22" width="9.140625" style="1"/>
  </cols>
  <sheetData>
    <row r="1" spans="1:22">
      <c r="A1" s="68" t="s">
        <v>69</v>
      </c>
      <c r="B1" s="68"/>
      <c r="C1" s="68"/>
      <c r="H1" s="1"/>
      <c r="I1"/>
      <c r="N1" s="1"/>
      <c r="O1"/>
      <c r="Q1" s="1"/>
      <c r="R1"/>
      <c r="S1" s="1"/>
      <c r="T1"/>
      <c r="V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  <c r="V2"/>
    </row>
    <row r="3" spans="1:22">
      <c r="A3" s="73" t="s">
        <v>71</v>
      </c>
      <c r="B3" s="73"/>
      <c r="C3" s="73"/>
      <c r="D3" s="71" t="s">
        <v>72</v>
      </c>
      <c r="E3" s="71"/>
      <c r="F3" s="71"/>
      <c r="G3" s="71"/>
      <c r="H3" s="74"/>
      <c r="I3"/>
      <c r="N3" s="1"/>
      <c r="O3"/>
      <c r="Q3" s="1"/>
      <c r="R3"/>
      <c r="S3" s="1"/>
      <c r="T3"/>
      <c r="V3"/>
    </row>
    <row r="4" spans="1:22">
      <c r="A4" s="73" t="s">
        <v>73</v>
      </c>
      <c r="B4" s="73"/>
      <c r="C4" s="73"/>
      <c r="D4" s="73"/>
      <c r="H4" s="1"/>
      <c r="I4"/>
      <c r="N4" s="1"/>
      <c r="O4"/>
      <c r="Q4" s="1"/>
      <c r="R4"/>
      <c r="S4" s="1"/>
      <c r="T4"/>
      <c r="V4"/>
    </row>
    <row r="5" spans="1:22">
      <c r="A5" s="73" t="s">
        <v>42</v>
      </c>
      <c r="B5" s="73"/>
      <c r="C5" s="73"/>
      <c r="H5" s="1"/>
      <c r="I5"/>
      <c r="N5" s="1"/>
      <c r="O5"/>
      <c r="Q5" s="1"/>
      <c r="R5"/>
      <c r="S5" s="1"/>
      <c r="T5"/>
      <c r="V5"/>
    </row>
    <row r="6" spans="1:22">
      <c r="B6"/>
      <c r="H6" s="1"/>
      <c r="I6"/>
      <c r="N6" s="1"/>
      <c r="O6"/>
      <c r="Q6" s="1"/>
      <c r="R6"/>
      <c r="S6" s="1"/>
      <c r="T6"/>
      <c r="V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s="4" t="s">
        <v>64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/>
      <c r="Q9" s="1"/>
      <c r="R9" s="4"/>
      <c r="S9" s="1"/>
      <c r="T9" s="63">
        <f t="shared" ref="T9:T72" si="0">SUM(B9:S9)</f>
        <v>0</v>
      </c>
      <c r="U9">
        <v>0</v>
      </c>
      <c r="V9" s="63">
        <f>SUM(T9+U9)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si="0"/>
        <v>0</v>
      </c>
      <c r="U10">
        <v>0</v>
      </c>
      <c r="V10" s="63">
        <f t="shared" ref="V10:V73" si="1">SUM(T10+U10)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3">
        <f t="shared" si="0"/>
        <v>0</v>
      </c>
      <c r="U11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3">
        <f t="shared" si="0"/>
        <v>0</v>
      </c>
      <c r="U12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/>
      <c r="Q13" s="1"/>
      <c r="R13" s="4"/>
      <c r="S13" s="1"/>
      <c r="T13" s="63">
        <f t="shared" si="0"/>
        <v>0</v>
      </c>
      <c r="U13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Q14" s="1"/>
      <c r="R14" s="4"/>
      <c r="S14" s="1"/>
      <c r="T14" s="63">
        <f t="shared" si="0"/>
        <v>0</v>
      </c>
      <c r="U1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/>
      <c r="Q15" s="1"/>
      <c r="R15" s="4"/>
      <c r="S15" s="1"/>
      <c r="T15" s="63">
        <f t="shared" si="0"/>
        <v>0</v>
      </c>
      <c r="U15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/>
      <c r="Q16" s="1"/>
      <c r="R16" s="4"/>
      <c r="S16" s="1"/>
      <c r="T16" s="63">
        <f t="shared" si="0"/>
        <v>0</v>
      </c>
      <c r="U16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/>
      <c r="Q17" s="1"/>
      <c r="R17" s="4"/>
      <c r="S17" s="1"/>
      <c r="T17" s="63">
        <f t="shared" si="0"/>
        <v>0</v>
      </c>
      <c r="U17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1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1</v>
      </c>
      <c r="U22">
        <v>0</v>
      </c>
      <c r="V22" s="63">
        <f t="shared" si="1"/>
        <v>1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3</v>
      </c>
      <c r="P23" s="4">
        <v>0</v>
      </c>
      <c r="Q23" s="1">
        <v>0</v>
      </c>
      <c r="R23" s="4">
        <v>0</v>
      </c>
      <c r="S23" s="1">
        <v>0</v>
      </c>
      <c r="T23" s="63">
        <f>SUM(B23:S23)</f>
        <v>3</v>
      </c>
      <c r="U23">
        <v>0.25</v>
      </c>
      <c r="V23" s="63">
        <f t="shared" si="1"/>
        <v>3.25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3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3</v>
      </c>
      <c r="U24">
        <v>0.25</v>
      </c>
      <c r="V24" s="63">
        <f t="shared" si="1"/>
        <v>3.25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3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3</v>
      </c>
      <c r="U25">
        <v>0.25</v>
      </c>
      <c r="V25" s="63">
        <f t="shared" si="1"/>
        <v>3.25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3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3</v>
      </c>
      <c r="U26">
        <v>0.25</v>
      </c>
      <c r="V26" s="63">
        <f t="shared" si="1"/>
        <v>3.25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0</v>
      </c>
      <c r="P27" s="4">
        <v>0</v>
      </c>
      <c r="Q27" s="1">
        <v>0</v>
      </c>
      <c r="R27" s="4">
        <v>0</v>
      </c>
      <c r="S27" s="1">
        <v>0</v>
      </c>
      <c r="T27" s="63">
        <f>SUM(B27:S27)</f>
        <v>0</v>
      </c>
      <c r="U27">
        <v>0</v>
      </c>
      <c r="V27" s="63">
        <f>SUM(T27+U27)</f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>SUM(B28:S28)</f>
        <v>0</v>
      </c>
      <c r="U28">
        <v>0</v>
      </c>
      <c r="V28" s="63">
        <f>SUM(T28+U28)</f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 s="63">
        <f>SUM(B29:S29)</f>
        <v>1</v>
      </c>
      <c r="U29">
        <v>0</v>
      </c>
      <c r="V29" s="63">
        <f>SUM(T29+U29)</f>
        <v>1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 s="63">
        <f>SUM(B30:S30)</f>
        <v>1</v>
      </c>
      <c r="U30">
        <v>0</v>
      </c>
      <c r="V30" s="63">
        <f>SUM(T30+U30)</f>
        <v>1</v>
      </c>
    </row>
    <row r="31" spans="1:22">
      <c r="A31" s="11">
        <v>40690</v>
      </c>
      <c r="B31">
        <v>0</v>
      </c>
      <c r="C31">
        <v>0.25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0.75</v>
      </c>
      <c r="P31" s="4">
        <v>0</v>
      </c>
      <c r="Q31" s="1">
        <v>0</v>
      </c>
      <c r="R31" s="4">
        <v>0</v>
      </c>
      <c r="S31" s="1">
        <v>0</v>
      </c>
      <c r="T31" s="63">
        <f t="shared" si="0"/>
        <v>1</v>
      </c>
      <c r="U31">
        <v>0</v>
      </c>
      <c r="V31" s="63">
        <f t="shared" si="1"/>
        <v>1</v>
      </c>
    </row>
    <row r="32" spans="1:22">
      <c r="A32" s="11">
        <v>40691</v>
      </c>
      <c r="B32">
        <v>0</v>
      </c>
      <c r="C32">
        <v>0.25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">
        <v>0</v>
      </c>
      <c r="O32" s="4">
        <v>0.75</v>
      </c>
      <c r="P32" s="4">
        <v>0</v>
      </c>
      <c r="Q32" s="1">
        <v>0</v>
      </c>
      <c r="R32" s="4">
        <v>0</v>
      </c>
      <c r="S32" s="1">
        <v>0</v>
      </c>
      <c r="T32" s="63">
        <f t="shared" si="0"/>
        <v>1</v>
      </c>
      <c r="U32">
        <v>0</v>
      </c>
      <c r="V32" s="63">
        <f t="shared" si="1"/>
        <v>1</v>
      </c>
    </row>
    <row r="33" spans="1:22">
      <c r="A33" s="11">
        <v>40692</v>
      </c>
      <c r="B33">
        <v>0</v>
      </c>
      <c r="C33">
        <v>0.25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">
        <v>0</v>
      </c>
      <c r="O33" s="4">
        <v>0.75</v>
      </c>
      <c r="P33" s="4">
        <v>0</v>
      </c>
      <c r="Q33" s="1">
        <v>0</v>
      </c>
      <c r="R33" s="4">
        <v>0</v>
      </c>
      <c r="S33" s="1">
        <v>0</v>
      </c>
      <c r="T33" s="63">
        <f t="shared" si="0"/>
        <v>1</v>
      </c>
      <c r="U33">
        <v>0</v>
      </c>
      <c r="V33" s="63">
        <f t="shared" si="1"/>
        <v>1</v>
      </c>
    </row>
    <row r="34" spans="1:22">
      <c r="A34" s="11">
        <v>40693</v>
      </c>
      <c r="B34">
        <v>0</v>
      </c>
      <c r="C34">
        <v>0.25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>
        <v>0</v>
      </c>
      <c r="O34" s="4">
        <v>0.75</v>
      </c>
      <c r="P34" s="4">
        <v>0</v>
      </c>
      <c r="Q34" s="1">
        <v>0</v>
      </c>
      <c r="R34" s="4">
        <v>0</v>
      </c>
      <c r="S34" s="1">
        <v>0</v>
      </c>
      <c r="T34" s="63">
        <f t="shared" si="0"/>
        <v>1</v>
      </c>
      <c r="U34">
        <v>0</v>
      </c>
      <c r="V34" s="63">
        <f t="shared" si="1"/>
        <v>1</v>
      </c>
    </row>
    <row r="35" spans="1:22">
      <c r="A35" s="11">
        <v>40694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2</v>
      </c>
      <c r="P35" s="4">
        <v>0</v>
      </c>
      <c r="Q35" s="12">
        <v>0</v>
      </c>
      <c r="R35" s="4">
        <v>0</v>
      </c>
      <c r="S35" s="12">
        <v>0</v>
      </c>
      <c r="T35" s="63">
        <f>SUM(B35:S35)</f>
        <v>2</v>
      </c>
      <c r="U35">
        <v>4</v>
      </c>
      <c r="V35" s="63">
        <f>SUM(T35+U35)</f>
        <v>6</v>
      </c>
    </row>
    <row r="36" spans="1:22">
      <c r="A36" s="11">
        <v>40695</v>
      </c>
      <c r="B36">
        <v>13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12">
        <v>0</v>
      </c>
      <c r="O36" s="4">
        <v>4</v>
      </c>
      <c r="P36" s="4">
        <v>0</v>
      </c>
      <c r="Q36" s="12">
        <v>0</v>
      </c>
      <c r="R36" s="4">
        <v>0</v>
      </c>
      <c r="S36" s="12">
        <v>0</v>
      </c>
      <c r="T36" s="63">
        <f>SUM(B36:S36)</f>
        <v>18</v>
      </c>
      <c r="U36">
        <v>0</v>
      </c>
      <c r="V36" s="63">
        <f>SUM(T36+U36)</f>
        <v>18</v>
      </c>
    </row>
    <row r="37" spans="1:22">
      <c r="A37" s="11">
        <v>40696</v>
      </c>
      <c r="B37">
        <v>34</v>
      </c>
      <c r="C37">
        <v>0</v>
      </c>
      <c r="D37">
        <v>0</v>
      </c>
      <c r="E37">
        <v>0</v>
      </c>
      <c r="F37">
        <v>0</v>
      </c>
      <c r="G37">
        <v>0</v>
      </c>
      <c r="H37" s="12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12">
        <v>0</v>
      </c>
      <c r="O37" s="4">
        <v>2</v>
      </c>
      <c r="P37" s="4">
        <v>0</v>
      </c>
      <c r="Q37" s="12">
        <v>0</v>
      </c>
      <c r="R37" s="4">
        <v>0</v>
      </c>
      <c r="S37" s="12">
        <v>0</v>
      </c>
      <c r="T37" s="63">
        <f t="shared" si="0"/>
        <v>36</v>
      </c>
      <c r="U37">
        <v>0</v>
      </c>
      <c r="V37" s="63">
        <f t="shared" si="1"/>
        <v>36</v>
      </c>
    </row>
    <row r="38" spans="1:22">
      <c r="A38" s="11">
        <v>40697</v>
      </c>
      <c r="B38">
        <v>26.33</v>
      </c>
      <c r="C38">
        <v>0</v>
      </c>
      <c r="D38">
        <v>0</v>
      </c>
      <c r="E38">
        <v>0</v>
      </c>
      <c r="F38">
        <v>0.33</v>
      </c>
      <c r="G38">
        <v>0</v>
      </c>
      <c r="H38" s="1">
        <v>0</v>
      </c>
      <c r="I38" s="4">
        <v>0</v>
      </c>
      <c r="J38" s="4">
        <v>3.33</v>
      </c>
      <c r="K38" s="4">
        <v>0</v>
      </c>
      <c r="L38" s="4">
        <v>0.67</v>
      </c>
      <c r="M38" s="4">
        <v>0</v>
      </c>
      <c r="N38" s="1">
        <v>0</v>
      </c>
      <c r="O38" s="4">
        <v>12</v>
      </c>
      <c r="P38" s="4">
        <v>0</v>
      </c>
      <c r="Q38" s="1">
        <v>0</v>
      </c>
      <c r="R38" s="4">
        <v>0</v>
      </c>
      <c r="S38" s="1">
        <v>0</v>
      </c>
      <c r="T38" s="63">
        <f>SUM(B38:S38)</f>
        <v>42.66</v>
      </c>
      <c r="U38">
        <v>3.33</v>
      </c>
      <c r="V38" s="63">
        <f t="shared" si="1"/>
        <v>45.989999999999995</v>
      </c>
    </row>
    <row r="39" spans="1:22">
      <c r="A39" s="11">
        <v>40698</v>
      </c>
      <c r="B39">
        <v>26.33</v>
      </c>
      <c r="C39">
        <v>0</v>
      </c>
      <c r="D39">
        <v>0</v>
      </c>
      <c r="E39">
        <v>0</v>
      </c>
      <c r="F39">
        <v>0.33</v>
      </c>
      <c r="G39">
        <v>0</v>
      </c>
      <c r="H39" s="1">
        <v>0</v>
      </c>
      <c r="I39" s="4">
        <v>0</v>
      </c>
      <c r="J39" s="4">
        <v>3.33</v>
      </c>
      <c r="K39" s="4">
        <v>0</v>
      </c>
      <c r="L39" s="4">
        <v>0.67</v>
      </c>
      <c r="M39" s="4">
        <v>0</v>
      </c>
      <c r="N39" s="1">
        <v>0</v>
      </c>
      <c r="O39" s="4">
        <v>12</v>
      </c>
      <c r="P39" s="4">
        <v>0</v>
      </c>
      <c r="Q39" s="1">
        <v>0</v>
      </c>
      <c r="R39" s="4">
        <v>0</v>
      </c>
      <c r="S39" s="1">
        <v>0</v>
      </c>
      <c r="T39" s="63">
        <v>0</v>
      </c>
      <c r="U39">
        <v>3.33</v>
      </c>
      <c r="V39" s="63">
        <v>0</v>
      </c>
    </row>
    <row r="40" spans="1:22">
      <c r="A40" s="11">
        <v>40699</v>
      </c>
      <c r="B40">
        <v>26.33</v>
      </c>
      <c r="C40">
        <v>0</v>
      </c>
      <c r="D40">
        <v>0</v>
      </c>
      <c r="E40">
        <v>0</v>
      </c>
      <c r="F40">
        <v>0.33</v>
      </c>
      <c r="G40">
        <v>0</v>
      </c>
      <c r="H40" s="1">
        <v>0</v>
      </c>
      <c r="I40" s="4">
        <v>0</v>
      </c>
      <c r="J40" s="4">
        <v>3.33</v>
      </c>
      <c r="K40" s="4">
        <v>0</v>
      </c>
      <c r="L40" s="4">
        <v>0.67</v>
      </c>
      <c r="M40" s="4">
        <v>0</v>
      </c>
      <c r="N40" s="1">
        <v>0</v>
      </c>
      <c r="O40" s="4">
        <v>12</v>
      </c>
      <c r="P40" s="4">
        <v>0</v>
      </c>
      <c r="Q40" s="1">
        <v>0</v>
      </c>
      <c r="R40" s="4">
        <v>0</v>
      </c>
      <c r="S40" s="1">
        <v>0</v>
      </c>
      <c r="T40" s="63">
        <f t="shared" si="0"/>
        <v>42.66</v>
      </c>
      <c r="U40">
        <v>3.33</v>
      </c>
      <c r="V40" s="63">
        <f t="shared" si="1"/>
        <v>45.989999999999995</v>
      </c>
    </row>
    <row r="41" spans="1:22">
      <c r="A41" s="11">
        <v>40700</v>
      </c>
      <c r="B41">
        <v>17</v>
      </c>
      <c r="C41">
        <v>0</v>
      </c>
      <c r="D41">
        <v>0</v>
      </c>
      <c r="E41">
        <v>0</v>
      </c>
      <c r="F41">
        <v>0</v>
      </c>
      <c r="G41">
        <v>0</v>
      </c>
      <c r="H41" s="12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2">
        <v>0</v>
      </c>
      <c r="O41" s="4">
        <v>3</v>
      </c>
      <c r="P41" s="4">
        <v>0</v>
      </c>
      <c r="Q41" s="12">
        <v>0</v>
      </c>
      <c r="R41" s="4">
        <v>0</v>
      </c>
      <c r="S41" s="12">
        <v>0</v>
      </c>
      <c r="T41" s="63">
        <f t="shared" si="0"/>
        <v>20</v>
      </c>
      <c r="U41">
        <v>111</v>
      </c>
      <c r="V41" s="63">
        <f t="shared" si="1"/>
        <v>131</v>
      </c>
    </row>
    <row r="42" spans="1:22">
      <c r="A42" s="11">
        <v>40701</v>
      </c>
      <c r="B42">
        <v>34</v>
      </c>
      <c r="C42">
        <v>0</v>
      </c>
      <c r="D42">
        <v>0</v>
      </c>
      <c r="E42">
        <v>0</v>
      </c>
      <c r="F42">
        <v>0</v>
      </c>
      <c r="G42">
        <v>0</v>
      </c>
      <c r="H42" s="12">
        <v>0</v>
      </c>
      <c r="I42" s="4">
        <v>0</v>
      </c>
      <c r="J42" s="4">
        <v>0</v>
      </c>
      <c r="K42" s="4">
        <v>0</v>
      </c>
      <c r="L42" s="4">
        <v>2</v>
      </c>
      <c r="M42" s="4">
        <v>0</v>
      </c>
      <c r="N42" s="12">
        <v>0</v>
      </c>
      <c r="O42" s="4">
        <v>1</v>
      </c>
      <c r="P42" s="4">
        <v>0</v>
      </c>
      <c r="Q42" s="12">
        <v>0</v>
      </c>
      <c r="R42" s="4">
        <v>0</v>
      </c>
      <c r="S42" s="12">
        <v>0</v>
      </c>
      <c r="T42" s="63">
        <f>SUM(B42:S42)</f>
        <v>37</v>
      </c>
      <c r="U42">
        <v>146</v>
      </c>
      <c r="V42" s="63">
        <f>SUM(T42+U42)</f>
        <v>183</v>
      </c>
    </row>
    <row r="43" spans="1:22">
      <c r="A43" s="11">
        <v>40702</v>
      </c>
      <c r="B43">
        <v>9</v>
      </c>
      <c r="C43">
        <v>0</v>
      </c>
      <c r="D43">
        <v>0</v>
      </c>
      <c r="E43">
        <v>0</v>
      </c>
      <c r="F43">
        <v>1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1</v>
      </c>
      <c r="P43" s="4">
        <v>0</v>
      </c>
      <c r="Q43" s="1">
        <v>0</v>
      </c>
      <c r="R43" s="4">
        <v>0</v>
      </c>
      <c r="S43" s="1">
        <v>0</v>
      </c>
      <c r="T43" s="63">
        <f>SUM(B43:S43)</f>
        <v>11</v>
      </c>
      <c r="U43">
        <v>37</v>
      </c>
      <c r="V43" s="63">
        <f>SUM(T43+U43)</f>
        <v>48</v>
      </c>
    </row>
    <row r="44" spans="1:22">
      <c r="A44" s="11">
        <v>40703</v>
      </c>
      <c r="B44">
        <v>20</v>
      </c>
      <c r="C44">
        <v>0</v>
      </c>
      <c r="D44">
        <v>0</v>
      </c>
      <c r="E44">
        <v>0</v>
      </c>
      <c r="F44">
        <v>1</v>
      </c>
      <c r="G44">
        <v>0</v>
      </c>
      <c r="H44" s="12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12">
        <v>0</v>
      </c>
      <c r="O44" s="4">
        <v>2</v>
      </c>
      <c r="P44" s="4">
        <v>0</v>
      </c>
      <c r="Q44" s="12">
        <v>0</v>
      </c>
      <c r="R44" s="4">
        <v>0</v>
      </c>
      <c r="S44" s="12">
        <v>0</v>
      </c>
      <c r="T44" s="63">
        <f t="shared" si="0"/>
        <v>23</v>
      </c>
      <c r="U44">
        <v>40</v>
      </c>
      <c r="V44" s="63">
        <f t="shared" si="1"/>
        <v>63</v>
      </c>
    </row>
    <row r="45" spans="1:22">
      <c r="A45" s="11">
        <v>40704</v>
      </c>
      <c r="B45">
        <v>6.33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0</v>
      </c>
      <c r="T45" s="63">
        <f t="shared" si="0"/>
        <v>6.33</v>
      </c>
      <c r="U45">
        <v>12.67</v>
      </c>
      <c r="V45" s="63">
        <f t="shared" si="1"/>
        <v>19</v>
      </c>
    </row>
    <row r="46" spans="1:22">
      <c r="A46" s="11">
        <v>40705</v>
      </c>
      <c r="B46">
        <v>6.33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0</v>
      </c>
      <c r="T46" s="63">
        <f t="shared" si="0"/>
        <v>6.33</v>
      </c>
      <c r="U46">
        <v>12.67</v>
      </c>
      <c r="V46" s="63">
        <f t="shared" si="1"/>
        <v>19</v>
      </c>
    </row>
    <row r="47" spans="1:22">
      <c r="A47" s="11">
        <v>40706</v>
      </c>
      <c r="B47">
        <v>6.33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0</v>
      </c>
      <c r="T47" s="63">
        <f t="shared" si="0"/>
        <v>6.33</v>
      </c>
      <c r="U47">
        <v>12.67</v>
      </c>
      <c r="V47" s="63">
        <f t="shared" si="1"/>
        <v>19</v>
      </c>
    </row>
    <row r="48" spans="1:22">
      <c r="A48" s="11">
        <v>40707</v>
      </c>
      <c r="B48">
        <v>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2</v>
      </c>
      <c r="P48">
        <v>0</v>
      </c>
      <c r="Q48">
        <v>0</v>
      </c>
      <c r="R48">
        <v>0</v>
      </c>
      <c r="S48" s="12">
        <v>0</v>
      </c>
      <c r="T48" s="63">
        <f t="shared" si="0"/>
        <v>22</v>
      </c>
      <c r="U48">
        <v>31</v>
      </c>
      <c r="V48" s="63">
        <f t="shared" si="1"/>
        <v>53</v>
      </c>
    </row>
    <row r="49" spans="1:22">
      <c r="A49" s="11">
        <v>40708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 s="12">
        <v>0</v>
      </c>
      <c r="T49" s="63">
        <f t="shared" si="0"/>
        <v>6</v>
      </c>
      <c r="U49">
        <v>1</v>
      </c>
      <c r="V49" s="63">
        <f t="shared" si="1"/>
        <v>7</v>
      </c>
    </row>
    <row r="50" spans="1:22">
      <c r="A50" s="11">
        <v>40709</v>
      </c>
      <c r="B50" s="63">
        <v>5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f t="shared" si="0"/>
        <v>5</v>
      </c>
      <c r="U50">
        <v>0</v>
      </c>
      <c r="V50" s="63">
        <f t="shared" si="1"/>
        <v>5</v>
      </c>
    </row>
    <row r="51" spans="1:22">
      <c r="A51" s="11">
        <v>40710</v>
      </c>
      <c r="B51">
        <v>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4">
        <v>0</v>
      </c>
      <c r="T51" s="63">
        <f t="shared" si="0"/>
        <v>6</v>
      </c>
      <c r="U51">
        <v>7</v>
      </c>
      <c r="V51" s="63">
        <f t="shared" si="1"/>
        <v>13</v>
      </c>
    </row>
    <row r="52" spans="1:22">
      <c r="A52" s="11">
        <v>40711</v>
      </c>
      <c r="B52">
        <v>12</v>
      </c>
      <c r="C52">
        <v>0</v>
      </c>
      <c r="D52">
        <v>0</v>
      </c>
      <c r="E52">
        <v>0</v>
      </c>
      <c r="F52">
        <v>0.33</v>
      </c>
      <c r="G52">
        <v>0</v>
      </c>
      <c r="H52">
        <v>0</v>
      </c>
      <c r="I52">
        <v>0</v>
      </c>
      <c r="J52">
        <v>0</v>
      </c>
      <c r="K52">
        <v>0</v>
      </c>
      <c r="L52">
        <v>0.67</v>
      </c>
      <c r="M52">
        <v>0</v>
      </c>
      <c r="N52">
        <v>0</v>
      </c>
      <c r="O52">
        <v>0.33</v>
      </c>
      <c r="P52">
        <v>0</v>
      </c>
      <c r="Q52">
        <v>0</v>
      </c>
      <c r="R52">
        <v>1</v>
      </c>
      <c r="S52" s="4">
        <v>0</v>
      </c>
      <c r="T52" s="63">
        <f t="shared" si="0"/>
        <v>14.33</v>
      </c>
      <c r="U52">
        <v>3.33</v>
      </c>
      <c r="V52" s="63">
        <f t="shared" si="1"/>
        <v>17.66</v>
      </c>
    </row>
    <row r="53" spans="1:22">
      <c r="A53" s="11">
        <v>40712</v>
      </c>
      <c r="B53">
        <v>12</v>
      </c>
      <c r="C53">
        <v>0</v>
      </c>
      <c r="D53">
        <v>0</v>
      </c>
      <c r="E53">
        <v>0</v>
      </c>
      <c r="F53">
        <v>0.33</v>
      </c>
      <c r="G53">
        <v>0</v>
      </c>
      <c r="H53">
        <v>0</v>
      </c>
      <c r="I53">
        <v>0</v>
      </c>
      <c r="J53">
        <v>0</v>
      </c>
      <c r="K53">
        <v>0</v>
      </c>
      <c r="L53">
        <v>0.67</v>
      </c>
      <c r="M53">
        <v>0</v>
      </c>
      <c r="N53">
        <v>0</v>
      </c>
      <c r="O53">
        <v>0.33</v>
      </c>
      <c r="P53">
        <v>0</v>
      </c>
      <c r="Q53">
        <v>0</v>
      </c>
      <c r="R53">
        <v>1</v>
      </c>
      <c r="S53" s="4">
        <v>0</v>
      </c>
      <c r="T53" s="63">
        <f t="shared" si="0"/>
        <v>14.33</v>
      </c>
      <c r="U53">
        <v>3.33</v>
      </c>
      <c r="V53" s="63">
        <f t="shared" si="1"/>
        <v>17.66</v>
      </c>
    </row>
    <row r="54" spans="1:22">
      <c r="A54" s="11">
        <v>40713</v>
      </c>
      <c r="B54">
        <v>12</v>
      </c>
      <c r="C54">
        <v>0</v>
      </c>
      <c r="D54">
        <v>0</v>
      </c>
      <c r="E54">
        <v>0</v>
      </c>
      <c r="F54">
        <v>0.33</v>
      </c>
      <c r="G54">
        <v>0</v>
      </c>
      <c r="H54">
        <v>0</v>
      </c>
      <c r="I54">
        <v>0</v>
      </c>
      <c r="J54">
        <v>0</v>
      </c>
      <c r="K54">
        <v>0</v>
      </c>
      <c r="L54">
        <v>0.67</v>
      </c>
      <c r="M54">
        <v>0</v>
      </c>
      <c r="N54">
        <v>0</v>
      </c>
      <c r="O54">
        <v>0.33</v>
      </c>
      <c r="P54">
        <v>0</v>
      </c>
      <c r="Q54">
        <v>0</v>
      </c>
      <c r="R54">
        <v>1</v>
      </c>
      <c r="S54" s="4">
        <v>0</v>
      </c>
      <c r="T54" s="63">
        <f t="shared" si="0"/>
        <v>14.33</v>
      </c>
      <c r="U54">
        <v>3.33</v>
      </c>
      <c r="V54" s="63">
        <f t="shared" si="1"/>
        <v>17.66</v>
      </c>
    </row>
    <row r="55" spans="1:22">
      <c r="A55" s="11">
        <v>40714</v>
      </c>
      <c r="B55">
        <v>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2</v>
      </c>
      <c r="S55" s="4">
        <v>0</v>
      </c>
      <c r="T55" s="63">
        <f t="shared" si="0"/>
        <v>12</v>
      </c>
      <c r="U55">
        <v>8</v>
      </c>
      <c r="V55" s="63">
        <f t="shared" si="1"/>
        <v>20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4">
        <v>0</v>
      </c>
      <c r="T56" s="63">
        <f t="shared" si="0"/>
        <v>0</v>
      </c>
      <c r="U56">
        <v>1</v>
      </c>
      <c r="V56" s="63">
        <f t="shared" si="1"/>
        <v>1</v>
      </c>
    </row>
    <row r="57" spans="1:22">
      <c r="A57" s="11">
        <v>40716</v>
      </c>
      <c r="B57"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4">
        <v>0</v>
      </c>
      <c r="T57" s="63">
        <f t="shared" si="0"/>
        <v>2</v>
      </c>
      <c r="U57">
        <v>6</v>
      </c>
      <c r="V57" s="63">
        <f t="shared" si="1"/>
        <v>8</v>
      </c>
    </row>
    <row r="58" spans="1:22">
      <c r="A58" s="11">
        <v>40717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2</v>
      </c>
      <c r="S58" s="4">
        <v>0</v>
      </c>
      <c r="T58" s="63">
        <f>SUM(B58:S58)</f>
        <v>15</v>
      </c>
      <c r="U58">
        <v>5</v>
      </c>
      <c r="V58" s="63">
        <f t="shared" si="1"/>
        <v>20</v>
      </c>
    </row>
    <row r="59" spans="1:22">
      <c r="A59" s="11">
        <v>40718</v>
      </c>
      <c r="B59">
        <v>14.33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0.33</v>
      </c>
      <c r="J59">
        <v>0.33</v>
      </c>
      <c r="K59">
        <v>0</v>
      </c>
      <c r="L59">
        <v>1.67</v>
      </c>
      <c r="M59">
        <v>0.33</v>
      </c>
      <c r="N59">
        <v>0</v>
      </c>
      <c r="O59">
        <v>0.67</v>
      </c>
      <c r="P59">
        <v>0</v>
      </c>
      <c r="Q59">
        <v>0</v>
      </c>
      <c r="R59">
        <v>0.67</v>
      </c>
      <c r="S59" s="4">
        <v>0</v>
      </c>
      <c r="T59" s="63">
        <f t="shared" si="0"/>
        <v>18.330000000000002</v>
      </c>
      <c r="U59">
        <v>5.33</v>
      </c>
      <c r="V59" s="63">
        <f t="shared" si="1"/>
        <v>23.660000000000004</v>
      </c>
    </row>
    <row r="60" spans="1:22">
      <c r="A60" s="11">
        <v>40719</v>
      </c>
      <c r="B60">
        <v>14.33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0.33</v>
      </c>
      <c r="J60">
        <v>0.33</v>
      </c>
      <c r="K60">
        <v>0</v>
      </c>
      <c r="L60">
        <v>1.67</v>
      </c>
      <c r="M60">
        <v>0.33</v>
      </c>
      <c r="N60">
        <v>0</v>
      </c>
      <c r="O60">
        <v>0.67</v>
      </c>
      <c r="P60">
        <v>0</v>
      </c>
      <c r="Q60">
        <v>0</v>
      </c>
      <c r="R60">
        <v>0.67</v>
      </c>
      <c r="S60" s="4">
        <v>0</v>
      </c>
      <c r="T60" s="63">
        <f t="shared" si="0"/>
        <v>18.330000000000002</v>
      </c>
      <c r="U60">
        <v>5.33</v>
      </c>
      <c r="V60" s="63">
        <f t="shared" si="1"/>
        <v>23.660000000000004</v>
      </c>
    </row>
    <row r="61" spans="1:22">
      <c r="A61" s="11">
        <v>40720</v>
      </c>
      <c r="B61">
        <v>14.33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0.33</v>
      </c>
      <c r="J61">
        <v>0.33</v>
      </c>
      <c r="K61">
        <v>0</v>
      </c>
      <c r="L61">
        <v>1.67</v>
      </c>
      <c r="M61">
        <v>0.33</v>
      </c>
      <c r="N61">
        <v>0</v>
      </c>
      <c r="O61">
        <v>0.67</v>
      </c>
      <c r="P61">
        <v>0</v>
      </c>
      <c r="Q61">
        <v>0</v>
      </c>
      <c r="R61">
        <v>0.67</v>
      </c>
      <c r="S61" s="4">
        <v>0</v>
      </c>
      <c r="T61" s="63">
        <f t="shared" si="0"/>
        <v>18.330000000000002</v>
      </c>
      <c r="U61">
        <v>5.33</v>
      </c>
      <c r="V61" s="63">
        <f t="shared" si="1"/>
        <v>23.660000000000004</v>
      </c>
    </row>
    <row r="62" spans="1:22">
      <c r="A62" s="11">
        <v>40721</v>
      </c>
      <c r="B62">
        <v>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0</v>
      </c>
      <c r="Q62">
        <v>0</v>
      </c>
      <c r="R62">
        <v>0</v>
      </c>
      <c r="S62" s="4">
        <v>0</v>
      </c>
      <c r="T62" s="63">
        <f t="shared" si="0"/>
        <v>11</v>
      </c>
      <c r="U62">
        <v>6</v>
      </c>
      <c r="V62" s="63">
        <f t="shared" si="1"/>
        <v>17</v>
      </c>
    </row>
    <row r="63" spans="1:22">
      <c r="A63" s="11">
        <v>40722</v>
      </c>
      <c r="B63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 s="4">
        <v>0</v>
      </c>
      <c r="T63" s="63">
        <f t="shared" si="0"/>
        <v>26</v>
      </c>
      <c r="U63">
        <v>29</v>
      </c>
      <c r="V63" s="63">
        <f t="shared" si="1"/>
        <v>55</v>
      </c>
    </row>
    <row r="64" spans="1:22">
      <c r="A64" s="11">
        <v>40723</v>
      </c>
      <c r="B64">
        <v>15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</v>
      </c>
      <c r="J64">
        <v>0</v>
      </c>
      <c r="K64">
        <v>0</v>
      </c>
      <c r="L64">
        <v>4</v>
      </c>
      <c r="M64">
        <v>0</v>
      </c>
      <c r="N64">
        <v>0</v>
      </c>
      <c r="O64">
        <v>1</v>
      </c>
      <c r="P64">
        <v>0</v>
      </c>
      <c r="Q64">
        <v>0</v>
      </c>
      <c r="R64">
        <v>1</v>
      </c>
      <c r="S64" s="4">
        <v>0</v>
      </c>
      <c r="T64" s="63">
        <f t="shared" si="0"/>
        <v>24</v>
      </c>
      <c r="U64">
        <v>18</v>
      </c>
      <c r="V64" s="63">
        <f t="shared" si="1"/>
        <v>42</v>
      </c>
    </row>
    <row r="65" spans="1:22">
      <c r="A65" s="11">
        <v>40724</v>
      </c>
      <c r="B65">
        <v>94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3</v>
      </c>
      <c r="J65">
        <v>0</v>
      </c>
      <c r="K65">
        <v>0</v>
      </c>
      <c r="L65">
        <v>9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 s="4">
        <v>0</v>
      </c>
      <c r="T65" s="63">
        <f t="shared" si="0"/>
        <v>108</v>
      </c>
      <c r="U65">
        <v>42</v>
      </c>
      <c r="V65" s="63">
        <f t="shared" si="1"/>
        <v>150</v>
      </c>
    </row>
    <row r="66" spans="1:22">
      <c r="A66" s="11">
        <v>40725</v>
      </c>
      <c r="B66">
        <v>267</v>
      </c>
      <c r="C66">
        <v>6</v>
      </c>
      <c r="D66">
        <v>0</v>
      </c>
      <c r="E66">
        <v>1.5</v>
      </c>
      <c r="F66">
        <v>0</v>
      </c>
      <c r="G66">
        <v>0</v>
      </c>
      <c r="H66">
        <v>0</v>
      </c>
      <c r="I66">
        <v>1.5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 s="4">
        <v>0</v>
      </c>
      <c r="T66" s="63">
        <f t="shared" si="0"/>
        <v>279</v>
      </c>
      <c r="U66">
        <v>226.5</v>
      </c>
      <c r="V66" s="63">
        <f t="shared" si="1"/>
        <v>505.5</v>
      </c>
    </row>
    <row r="67" spans="1:22">
      <c r="A67" s="11">
        <v>40726</v>
      </c>
      <c r="B67">
        <v>267</v>
      </c>
      <c r="C67">
        <v>6</v>
      </c>
      <c r="D67">
        <v>0</v>
      </c>
      <c r="E67">
        <v>1.5</v>
      </c>
      <c r="F67">
        <v>0</v>
      </c>
      <c r="G67">
        <v>0</v>
      </c>
      <c r="H67">
        <v>0</v>
      </c>
      <c r="I67">
        <v>1.5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 s="4">
        <v>0</v>
      </c>
      <c r="T67" s="63">
        <f t="shared" si="0"/>
        <v>279</v>
      </c>
      <c r="U67">
        <v>226.5</v>
      </c>
      <c r="V67" s="63">
        <f t="shared" si="1"/>
        <v>505.5</v>
      </c>
    </row>
    <row r="68" spans="1:22">
      <c r="A68" s="11">
        <v>40727</v>
      </c>
      <c r="B68">
        <v>267</v>
      </c>
      <c r="C68">
        <v>6</v>
      </c>
      <c r="D68">
        <v>0</v>
      </c>
      <c r="E68">
        <v>1.5</v>
      </c>
      <c r="F68">
        <v>0</v>
      </c>
      <c r="G68">
        <v>0</v>
      </c>
      <c r="H68">
        <v>0</v>
      </c>
      <c r="I68">
        <v>1.5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 s="4">
        <v>0</v>
      </c>
      <c r="T68" s="63">
        <f t="shared" si="0"/>
        <v>279</v>
      </c>
      <c r="U68">
        <v>226.5</v>
      </c>
      <c r="V68" s="63">
        <f t="shared" si="1"/>
        <v>505.5</v>
      </c>
    </row>
    <row r="69" spans="1:22">
      <c r="A69" s="11">
        <v>40728</v>
      </c>
      <c r="B69">
        <v>267</v>
      </c>
      <c r="C69">
        <v>6</v>
      </c>
      <c r="D69">
        <v>0</v>
      </c>
      <c r="E69">
        <v>1.5</v>
      </c>
      <c r="F69">
        <v>0</v>
      </c>
      <c r="G69">
        <v>0</v>
      </c>
      <c r="H69">
        <v>0</v>
      </c>
      <c r="I69">
        <v>1.5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</v>
      </c>
      <c r="S69" s="4">
        <v>0</v>
      </c>
      <c r="T69" s="63">
        <f t="shared" si="0"/>
        <v>279</v>
      </c>
      <c r="U69">
        <v>226.5</v>
      </c>
      <c r="V69" s="63">
        <f t="shared" si="1"/>
        <v>505.5</v>
      </c>
    </row>
    <row r="70" spans="1:22">
      <c r="A70" s="11">
        <v>40729</v>
      </c>
      <c r="B70">
        <v>432</v>
      </c>
      <c r="C70">
        <v>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4">
        <v>0</v>
      </c>
      <c r="T70" s="63">
        <f t="shared" si="0"/>
        <v>448</v>
      </c>
      <c r="U70">
        <v>496</v>
      </c>
      <c r="V70" s="63">
        <f>SUM(T70+U70)</f>
        <v>944</v>
      </c>
    </row>
    <row r="71" spans="1:22">
      <c r="A71" s="11">
        <v>40730</v>
      </c>
      <c r="B71">
        <v>413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18</v>
      </c>
      <c r="T71" s="63">
        <f t="shared" si="0"/>
        <v>435</v>
      </c>
      <c r="U71">
        <v>146</v>
      </c>
      <c r="V71" s="63">
        <f>SUM(T71+U71)</f>
        <v>581</v>
      </c>
    </row>
    <row r="72" spans="1:22">
      <c r="A72" s="11">
        <v>40731</v>
      </c>
      <c r="B72">
        <v>259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3">
        <f t="shared" si="0"/>
        <v>259</v>
      </c>
      <c r="U72">
        <v>71</v>
      </c>
      <c r="V72" s="63">
        <f>SUM(T72+U72)</f>
        <v>330</v>
      </c>
    </row>
    <row r="73" spans="1:22">
      <c r="A73" s="11">
        <v>40732</v>
      </c>
      <c r="B73">
        <v>196.66</v>
      </c>
      <c r="C73">
        <v>1.33</v>
      </c>
      <c r="D73">
        <v>0</v>
      </c>
      <c r="E73">
        <v>0</v>
      </c>
      <c r="F73">
        <v>0</v>
      </c>
      <c r="G73">
        <v>0.66</v>
      </c>
      <c r="H73">
        <v>0</v>
      </c>
      <c r="I73">
        <v>1.33</v>
      </c>
      <c r="J73">
        <v>0</v>
      </c>
      <c r="K73">
        <v>0</v>
      </c>
      <c r="L73">
        <v>1.33</v>
      </c>
      <c r="M73">
        <v>0</v>
      </c>
      <c r="N73">
        <v>0</v>
      </c>
      <c r="O73">
        <v>0</v>
      </c>
      <c r="P73">
        <v>0</v>
      </c>
      <c r="Q73">
        <v>0</v>
      </c>
      <c r="R73">
        <v>2</v>
      </c>
      <c r="S73">
        <v>0</v>
      </c>
      <c r="T73" s="63">
        <f t="shared" ref="T73:T122" si="2">SUM(B73:S73)</f>
        <v>203.31000000000003</v>
      </c>
      <c r="U73">
        <v>50.66</v>
      </c>
      <c r="V73" s="63">
        <f t="shared" si="1"/>
        <v>253.97000000000003</v>
      </c>
    </row>
    <row r="74" spans="1:22">
      <c r="A74" s="11">
        <v>40733</v>
      </c>
      <c r="B74">
        <v>196.66</v>
      </c>
      <c r="C74">
        <v>1.33</v>
      </c>
      <c r="D74">
        <v>0</v>
      </c>
      <c r="E74">
        <v>0</v>
      </c>
      <c r="F74">
        <v>0</v>
      </c>
      <c r="G74">
        <v>0.66</v>
      </c>
      <c r="H74">
        <v>0</v>
      </c>
      <c r="I74">
        <v>1.33</v>
      </c>
      <c r="J74">
        <v>0</v>
      </c>
      <c r="K74">
        <v>0</v>
      </c>
      <c r="L74">
        <v>1.33</v>
      </c>
      <c r="M74">
        <v>0</v>
      </c>
      <c r="N74">
        <v>0</v>
      </c>
      <c r="O74">
        <v>0</v>
      </c>
      <c r="P74">
        <v>0</v>
      </c>
      <c r="Q74">
        <v>0</v>
      </c>
      <c r="R74">
        <v>2</v>
      </c>
      <c r="S74">
        <v>0</v>
      </c>
      <c r="T74" s="63">
        <f t="shared" si="2"/>
        <v>203.31000000000003</v>
      </c>
      <c r="U74">
        <v>50.66</v>
      </c>
      <c r="V74" s="63">
        <f t="shared" ref="V74:V98" si="3">SUM(T74+U74)</f>
        <v>253.97000000000003</v>
      </c>
    </row>
    <row r="75" spans="1:22">
      <c r="A75" s="11">
        <v>40734</v>
      </c>
      <c r="B75">
        <v>196.66</v>
      </c>
      <c r="C75">
        <v>1.33</v>
      </c>
      <c r="D75">
        <v>0</v>
      </c>
      <c r="E75">
        <v>0</v>
      </c>
      <c r="F75">
        <v>0</v>
      </c>
      <c r="G75">
        <v>0.66</v>
      </c>
      <c r="H75">
        <v>0</v>
      </c>
      <c r="I75">
        <v>1.33</v>
      </c>
      <c r="J75">
        <v>0</v>
      </c>
      <c r="K75">
        <v>0</v>
      </c>
      <c r="L75">
        <v>1.33</v>
      </c>
      <c r="M75">
        <v>0</v>
      </c>
      <c r="N75">
        <v>0</v>
      </c>
      <c r="O75">
        <v>0</v>
      </c>
      <c r="P75">
        <v>0</v>
      </c>
      <c r="Q75">
        <v>0</v>
      </c>
      <c r="R75">
        <v>2</v>
      </c>
      <c r="S75">
        <v>0</v>
      </c>
      <c r="T75" s="63">
        <f t="shared" si="2"/>
        <v>203.31000000000003</v>
      </c>
      <c r="U75">
        <v>50.66</v>
      </c>
      <c r="V75" s="63">
        <f t="shared" si="3"/>
        <v>253.97000000000003</v>
      </c>
    </row>
    <row r="76" spans="1:22">
      <c r="A76" s="11">
        <v>40735</v>
      </c>
      <c r="B76">
        <v>148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</v>
      </c>
      <c r="M76">
        <v>0</v>
      </c>
      <c r="N76">
        <v>0</v>
      </c>
      <c r="O76">
        <v>1</v>
      </c>
      <c r="P76">
        <v>0</v>
      </c>
      <c r="Q76">
        <v>0</v>
      </c>
      <c r="R76">
        <v>13</v>
      </c>
      <c r="S76">
        <v>0</v>
      </c>
      <c r="T76" s="63">
        <f t="shared" si="2"/>
        <v>167</v>
      </c>
      <c r="U76">
        <v>55</v>
      </c>
      <c r="V76" s="63">
        <f t="shared" si="3"/>
        <v>222</v>
      </c>
    </row>
    <row r="77" spans="1:22">
      <c r="A77" s="11">
        <v>40736</v>
      </c>
      <c r="B77">
        <v>162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6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 s="63">
        <f>SUM(B77:S77)</f>
        <v>171</v>
      </c>
      <c r="U77">
        <v>49</v>
      </c>
      <c r="V77" s="63">
        <f>SUM(T77+U77)</f>
        <v>220</v>
      </c>
    </row>
    <row r="78" spans="1:22">
      <c r="A78" s="11">
        <v>40737</v>
      </c>
      <c r="B78">
        <v>110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</v>
      </c>
      <c r="M78">
        <v>0</v>
      </c>
      <c r="N78">
        <v>0</v>
      </c>
      <c r="O78">
        <v>2</v>
      </c>
      <c r="P78">
        <v>0</v>
      </c>
      <c r="Q78">
        <v>0</v>
      </c>
      <c r="R78">
        <v>9</v>
      </c>
      <c r="S78">
        <v>0</v>
      </c>
      <c r="T78" s="63">
        <f>SUM(B78:S78)</f>
        <v>124</v>
      </c>
      <c r="U78">
        <v>47</v>
      </c>
      <c r="V78" s="63">
        <f>SUM(T78+U78)</f>
        <v>171</v>
      </c>
    </row>
    <row r="79" spans="1:22">
      <c r="A79" s="11">
        <v>40738</v>
      </c>
      <c r="B79">
        <v>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3</v>
      </c>
      <c r="S79">
        <v>0</v>
      </c>
      <c r="T79" s="63">
        <f t="shared" si="2"/>
        <v>22</v>
      </c>
      <c r="U79">
        <v>24</v>
      </c>
      <c r="V79" s="63">
        <f>SUM(T79+U79)</f>
        <v>46</v>
      </c>
    </row>
    <row r="80" spans="1:22">
      <c r="A80" s="11">
        <v>40739</v>
      </c>
      <c r="B80">
        <v>205.66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4">
        <v>0</v>
      </c>
      <c r="J80" s="4">
        <v>0</v>
      </c>
      <c r="K80" s="4">
        <v>0</v>
      </c>
      <c r="L80" s="4">
        <v>3</v>
      </c>
      <c r="M80" s="4">
        <v>0</v>
      </c>
      <c r="N80" s="1">
        <v>0</v>
      </c>
      <c r="O80" s="4">
        <v>1</v>
      </c>
      <c r="P80" s="4">
        <v>0</v>
      </c>
      <c r="Q80" s="1">
        <v>0</v>
      </c>
      <c r="R80" s="4">
        <v>10.33</v>
      </c>
      <c r="S80" s="1">
        <v>0</v>
      </c>
      <c r="T80" s="63">
        <f t="shared" si="2"/>
        <v>219.99</v>
      </c>
      <c r="U80">
        <v>12.33</v>
      </c>
      <c r="V80" s="63">
        <f t="shared" si="3"/>
        <v>232.32000000000002</v>
      </c>
    </row>
    <row r="81" spans="1:22">
      <c r="A81" s="11">
        <v>40740</v>
      </c>
      <c r="B81">
        <v>205.66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4">
        <v>0</v>
      </c>
      <c r="J81" s="4">
        <v>0</v>
      </c>
      <c r="K81" s="4">
        <v>0</v>
      </c>
      <c r="L81" s="4">
        <v>3</v>
      </c>
      <c r="M81" s="4">
        <v>0</v>
      </c>
      <c r="N81" s="1">
        <v>0</v>
      </c>
      <c r="O81" s="4">
        <v>1</v>
      </c>
      <c r="P81" s="4">
        <v>0</v>
      </c>
      <c r="Q81" s="1">
        <v>0</v>
      </c>
      <c r="R81" s="4">
        <v>10.33</v>
      </c>
      <c r="S81" s="1">
        <v>0</v>
      </c>
      <c r="T81" s="63">
        <f t="shared" si="2"/>
        <v>219.99</v>
      </c>
      <c r="U81">
        <v>12.33</v>
      </c>
      <c r="V81" s="63">
        <f t="shared" si="3"/>
        <v>232.32000000000002</v>
      </c>
    </row>
    <row r="82" spans="1:22">
      <c r="A82" s="11">
        <v>40741</v>
      </c>
      <c r="B82">
        <v>205.66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4">
        <v>0</v>
      </c>
      <c r="J82" s="4">
        <v>0</v>
      </c>
      <c r="K82" s="4">
        <v>0</v>
      </c>
      <c r="L82" s="4">
        <v>3</v>
      </c>
      <c r="M82" s="4">
        <v>0</v>
      </c>
      <c r="N82" s="1">
        <v>0</v>
      </c>
      <c r="O82" s="4">
        <v>1</v>
      </c>
      <c r="P82" s="4">
        <v>0</v>
      </c>
      <c r="Q82" s="1">
        <v>0</v>
      </c>
      <c r="R82" s="4">
        <v>10.33</v>
      </c>
      <c r="S82" s="1">
        <v>0</v>
      </c>
      <c r="T82" s="63">
        <f t="shared" si="2"/>
        <v>219.99</v>
      </c>
      <c r="U82">
        <v>12.33</v>
      </c>
      <c r="V82" s="63">
        <f t="shared" si="3"/>
        <v>232.32000000000002</v>
      </c>
    </row>
    <row r="83" spans="1:22">
      <c r="A83" s="11">
        <v>40742</v>
      </c>
      <c r="B83">
        <v>130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4">
        <v>1</v>
      </c>
      <c r="J83" s="4">
        <v>0</v>
      </c>
      <c r="K83" s="4">
        <v>0</v>
      </c>
      <c r="L83" s="4">
        <v>0</v>
      </c>
      <c r="M83" s="4">
        <v>3</v>
      </c>
      <c r="N83" s="4">
        <v>0</v>
      </c>
      <c r="O83" s="4">
        <v>1</v>
      </c>
      <c r="P83" s="4">
        <v>0</v>
      </c>
      <c r="Q83" s="4">
        <v>0</v>
      </c>
      <c r="R83" s="4">
        <v>7</v>
      </c>
      <c r="S83" s="4">
        <v>0</v>
      </c>
      <c r="T83" s="63">
        <f t="shared" si="2"/>
        <v>142</v>
      </c>
      <c r="U83">
        <v>6</v>
      </c>
      <c r="V83" s="63">
        <f t="shared" si="3"/>
        <v>148</v>
      </c>
    </row>
    <row r="84" spans="1:22">
      <c r="A84" s="11">
        <v>40743</v>
      </c>
      <c r="B84">
        <v>59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 s="4">
        <v>6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1</v>
      </c>
      <c r="S84" s="4">
        <v>0</v>
      </c>
      <c r="T84" s="63">
        <f>SUM(B84:S84)</f>
        <v>67</v>
      </c>
      <c r="U84">
        <v>4</v>
      </c>
      <c r="V84" s="63">
        <f>SUM(T84+U84)</f>
        <v>71</v>
      </c>
    </row>
    <row r="85" spans="1:22">
      <c r="A85" s="11">
        <v>40744</v>
      </c>
      <c r="B85">
        <v>206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 s="4">
        <v>19</v>
      </c>
      <c r="J85" s="4">
        <v>0</v>
      </c>
      <c r="K85" s="4">
        <v>0</v>
      </c>
      <c r="L85" s="4">
        <v>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4</v>
      </c>
      <c r="S85" s="4">
        <v>0</v>
      </c>
      <c r="T85" s="63">
        <f>SUM(B85:S85)</f>
        <v>231</v>
      </c>
      <c r="U85">
        <v>120</v>
      </c>
      <c r="V85" s="63">
        <f>SUM(T85+U85)</f>
        <v>351</v>
      </c>
    </row>
    <row r="86" spans="1:22">
      <c r="A86" s="11">
        <v>40745</v>
      </c>
      <c r="B86">
        <v>251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4">
        <v>3</v>
      </c>
      <c r="J86" s="4">
        <v>0</v>
      </c>
      <c r="K86" s="4">
        <v>0</v>
      </c>
      <c r="L86" s="4">
        <v>3</v>
      </c>
      <c r="M86" s="4">
        <v>0</v>
      </c>
      <c r="N86" s="4">
        <v>0</v>
      </c>
      <c r="O86" s="4">
        <v>2</v>
      </c>
      <c r="P86" s="4">
        <v>0</v>
      </c>
      <c r="Q86" s="4">
        <v>0</v>
      </c>
      <c r="R86" s="4">
        <v>7</v>
      </c>
      <c r="S86" s="4">
        <v>0</v>
      </c>
      <c r="T86" s="63">
        <f t="shared" si="2"/>
        <v>266</v>
      </c>
      <c r="U86">
        <v>143</v>
      </c>
      <c r="V86" s="63">
        <f t="shared" si="3"/>
        <v>409</v>
      </c>
    </row>
    <row r="87" spans="1:22">
      <c r="A87" s="11">
        <v>40746</v>
      </c>
      <c r="B87">
        <v>30.67</v>
      </c>
      <c r="C87">
        <v>0.33</v>
      </c>
      <c r="D87">
        <v>0</v>
      </c>
      <c r="E87">
        <v>0</v>
      </c>
      <c r="F87">
        <v>0</v>
      </c>
      <c r="G87">
        <v>0</v>
      </c>
      <c r="H87">
        <v>0</v>
      </c>
      <c r="I87" s="4">
        <v>1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2.67</v>
      </c>
      <c r="S87" s="4">
        <v>0</v>
      </c>
      <c r="T87" s="63">
        <f t="shared" si="2"/>
        <v>34.67</v>
      </c>
      <c r="U87">
        <v>13.67</v>
      </c>
      <c r="V87" s="63">
        <f t="shared" si="3"/>
        <v>48.34</v>
      </c>
    </row>
    <row r="88" spans="1:22">
      <c r="A88" s="11">
        <v>40747</v>
      </c>
      <c r="B88">
        <v>30.67</v>
      </c>
      <c r="C88">
        <v>0.33</v>
      </c>
      <c r="D88">
        <v>0</v>
      </c>
      <c r="E88">
        <v>0</v>
      </c>
      <c r="F88">
        <v>0</v>
      </c>
      <c r="G88">
        <v>0</v>
      </c>
      <c r="H88">
        <v>0</v>
      </c>
      <c r="I88" s="4">
        <v>1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2.67</v>
      </c>
      <c r="S88" s="4">
        <v>0</v>
      </c>
      <c r="T88" s="63">
        <f t="shared" si="2"/>
        <v>34.67</v>
      </c>
      <c r="U88">
        <v>13.67</v>
      </c>
      <c r="V88" s="63">
        <f t="shared" si="3"/>
        <v>48.34</v>
      </c>
    </row>
    <row r="89" spans="1:22">
      <c r="A89" s="11">
        <v>40748</v>
      </c>
      <c r="B89">
        <v>30.67</v>
      </c>
      <c r="C89">
        <v>0.33</v>
      </c>
      <c r="D89">
        <v>0</v>
      </c>
      <c r="E89">
        <v>0</v>
      </c>
      <c r="F89">
        <v>0</v>
      </c>
      <c r="G89">
        <v>0</v>
      </c>
      <c r="H89">
        <v>0</v>
      </c>
      <c r="I89" s="4">
        <v>1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2.67</v>
      </c>
      <c r="S89" s="4">
        <v>0</v>
      </c>
      <c r="T89" s="63">
        <f t="shared" si="2"/>
        <v>34.67</v>
      </c>
      <c r="U89">
        <v>13.67</v>
      </c>
      <c r="V89" s="63">
        <f t="shared" si="3"/>
        <v>48.34</v>
      </c>
    </row>
    <row r="90" spans="1:22">
      <c r="A90" s="11">
        <v>40749</v>
      </c>
      <c r="B90">
        <v>103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4">
        <v>2</v>
      </c>
      <c r="J90" s="4">
        <v>0</v>
      </c>
      <c r="K90" s="4">
        <v>0</v>
      </c>
      <c r="L90" s="4">
        <v>1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4</v>
      </c>
      <c r="S90" s="4">
        <v>0</v>
      </c>
      <c r="T90" s="63">
        <f t="shared" si="2"/>
        <v>110</v>
      </c>
      <c r="U90">
        <v>42</v>
      </c>
      <c r="V90" s="63">
        <f t="shared" si="3"/>
        <v>152</v>
      </c>
    </row>
    <row r="91" spans="1:22">
      <c r="A91" s="11">
        <v>40750</v>
      </c>
      <c r="B91">
        <v>257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4">
        <v>9</v>
      </c>
      <c r="J91" s="4">
        <v>0</v>
      </c>
      <c r="K91" s="4">
        <v>0</v>
      </c>
      <c r="L91" s="4">
        <v>7</v>
      </c>
      <c r="M91" s="4">
        <v>0</v>
      </c>
      <c r="N91" s="4">
        <v>0</v>
      </c>
      <c r="O91" s="4">
        <v>1</v>
      </c>
      <c r="P91" s="4">
        <v>0</v>
      </c>
      <c r="Q91" s="4">
        <v>0</v>
      </c>
      <c r="R91" s="4">
        <v>0</v>
      </c>
      <c r="S91" s="4">
        <v>0</v>
      </c>
      <c r="T91" s="63">
        <f>SUM(B91:S91)</f>
        <v>274</v>
      </c>
      <c r="U91">
        <v>316</v>
      </c>
      <c r="V91" s="63">
        <f>SUM(T91+U91)</f>
        <v>590</v>
      </c>
    </row>
    <row r="92" spans="1:22">
      <c r="A92" s="11">
        <v>40751</v>
      </c>
      <c r="B92">
        <v>254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4">
        <v>6</v>
      </c>
      <c r="J92" s="4">
        <v>0</v>
      </c>
      <c r="K92" s="4">
        <v>0</v>
      </c>
      <c r="L92" s="4">
        <v>2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63">
        <f>SUM(B92:S92)</f>
        <v>262</v>
      </c>
      <c r="U92">
        <v>222</v>
      </c>
      <c r="V92" s="63">
        <f>SUM(T92+U92)</f>
        <v>484</v>
      </c>
    </row>
    <row r="93" spans="1:22">
      <c r="A93" s="11">
        <v>40752</v>
      </c>
      <c r="B93">
        <v>211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 s="4">
        <v>3</v>
      </c>
      <c r="J93" s="4">
        <v>0</v>
      </c>
      <c r="K93" s="4">
        <v>0</v>
      </c>
      <c r="L93" s="4">
        <v>2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7</v>
      </c>
      <c r="S93" s="4">
        <v>0</v>
      </c>
      <c r="T93" s="63">
        <f t="shared" si="2"/>
        <v>224</v>
      </c>
      <c r="U93">
        <v>71</v>
      </c>
      <c r="V93" s="63">
        <f>SUM(T93+U93)</f>
        <v>295</v>
      </c>
    </row>
    <row r="94" spans="1:22">
      <c r="A94" s="11">
        <v>40753</v>
      </c>
      <c r="B94">
        <v>91</v>
      </c>
      <c r="C94">
        <v>1.66</v>
      </c>
      <c r="D94">
        <v>0</v>
      </c>
      <c r="E94">
        <v>0</v>
      </c>
      <c r="F94">
        <v>0</v>
      </c>
      <c r="G94">
        <v>0</v>
      </c>
      <c r="H94">
        <v>0</v>
      </c>
      <c r="I94" s="4">
        <v>1</v>
      </c>
      <c r="J94" s="4">
        <v>0</v>
      </c>
      <c r="K94" s="4">
        <v>0</v>
      </c>
      <c r="L94" s="4">
        <v>1.33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63">
        <f t="shared" si="2"/>
        <v>94.99</v>
      </c>
      <c r="U94">
        <v>12.66</v>
      </c>
      <c r="V94" s="63">
        <f t="shared" si="3"/>
        <v>107.64999999999999</v>
      </c>
    </row>
    <row r="95" spans="1:22">
      <c r="A95" s="11">
        <v>40754</v>
      </c>
      <c r="B95">
        <v>91</v>
      </c>
      <c r="C95">
        <v>1.66</v>
      </c>
      <c r="D95">
        <v>0</v>
      </c>
      <c r="E95">
        <v>0</v>
      </c>
      <c r="F95">
        <v>0</v>
      </c>
      <c r="G95">
        <v>0</v>
      </c>
      <c r="H95">
        <v>0</v>
      </c>
      <c r="I95" s="4">
        <v>1</v>
      </c>
      <c r="J95" s="4">
        <v>0</v>
      </c>
      <c r="K95" s="4">
        <v>0</v>
      </c>
      <c r="L95" s="4">
        <v>1.33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63">
        <f t="shared" si="2"/>
        <v>94.99</v>
      </c>
      <c r="U95">
        <v>12.66</v>
      </c>
      <c r="V95" s="63">
        <f t="shared" si="3"/>
        <v>107.64999999999999</v>
      </c>
    </row>
    <row r="96" spans="1:22">
      <c r="A96" s="11">
        <v>40755</v>
      </c>
      <c r="B96">
        <v>91</v>
      </c>
      <c r="C96">
        <v>1.66</v>
      </c>
      <c r="D96">
        <v>0</v>
      </c>
      <c r="E96">
        <v>0</v>
      </c>
      <c r="F96">
        <v>0</v>
      </c>
      <c r="G96">
        <v>0</v>
      </c>
      <c r="H96">
        <v>0</v>
      </c>
      <c r="I96" s="4">
        <v>1</v>
      </c>
      <c r="J96" s="4">
        <v>0</v>
      </c>
      <c r="K96" s="4">
        <v>0</v>
      </c>
      <c r="L96" s="4">
        <v>1.33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63">
        <f t="shared" si="2"/>
        <v>94.99</v>
      </c>
      <c r="U96">
        <v>12.66</v>
      </c>
      <c r="V96" s="63">
        <f t="shared" si="3"/>
        <v>107.64999999999999</v>
      </c>
    </row>
    <row r="97" spans="1:22">
      <c r="A97" s="11">
        <v>40756</v>
      </c>
      <c r="B97">
        <v>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63">
        <f t="shared" si="2"/>
        <v>3</v>
      </c>
      <c r="U97">
        <v>0</v>
      </c>
      <c r="V97" s="63">
        <f t="shared" si="3"/>
        <v>3</v>
      </c>
    </row>
    <row r="98" spans="1:22">
      <c r="A98" s="11">
        <v>40757</v>
      </c>
      <c r="B98">
        <v>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63">
        <f t="shared" si="2"/>
        <v>14</v>
      </c>
      <c r="U98">
        <v>2</v>
      </c>
      <c r="V98" s="63">
        <f t="shared" si="3"/>
        <v>16</v>
      </c>
    </row>
    <row r="99" spans="1:22">
      <c r="A99" s="11">
        <v>40758</v>
      </c>
      <c r="B99">
        <v>26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4">
        <v>4</v>
      </c>
      <c r="J99" s="4">
        <v>0</v>
      </c>
      <c r="K99" s="4">
        <v>0</v>
      </c>
      <c r="L99" s="4">
        <v>0</v>
      </c>
      <c r="M99" s="4">
        <v>2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63">
        <f t="shared" si="2"/>
        <v>32</v>
      </c>
      <c r="U99">
        <v>3</v>
      </c>
      <c r="V99" s="63">
        <f>SUM(T99+U99)</f>
        <v>35</v>
      </c>
    </row>
    <row r="100" spans="1:22">
      <c r="A100" s="11">
        <v>40759</v>
      </c>
      <c r="B100">
        <v>45</v>
      </c>
      <c r="C100">
        <v>0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7</v>
      </c>
      <c r="J100" s="4">
        <v>0</v>
      </c>
      <c r="K100" s="4">
        <v>0</v>
      </c>
      <c r="L100" s="4">
        <v>0</v>
      </c>
      <c r="M100" s="4">
        <v>0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2"/>
        <v>52</v>
      </c>
      <c r="U100">
        <v>3</v>
      </c>
      <c r="V100" s="63">
        <f>SUM(T100+U100)</f>
        <v>55</v>
      </c>
    </row>
    <row r="101" spans="1:22">
      <c r="A101" s="11">
        <v>40760</v>
      </c>
      <c r="B101">
        <v>15.33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 s="4">
        <v>3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4">
        <v>1</v>
      </c>
      <c r="P101" s="4">
        <v>0</v>
      </c>
      <c r="Q101" s="1">
        <v>0</v>
      </c>
      <c r="R101" s="4">
        <v>0</v>
      </c>
      <c r="S101" s="1">
        <v>0</v>
      </c>
      <c r="T101" s="63">
        <f t="shared" si="2"/>
        <v>19.329999999999998</v>
      </c>
      <c r="U101">
        <v>3.33</v>
      </c>
      <c r="V101" s="63">
        <f t="shared" ref="V101:V132" si="4">SUM(T101+U101)</f>
        <v>22.659999999999997</v>
      </c>
    </row>
    <row r="102" spans="1:22">
      <c r="A102" s="11">
        <v>40761</v>
      </c>
      <c r="B102">
        <v>15.33</v>
      </c>
      <c r="C102">
        <v>0</v>
      </c>
      <c r="D102">
        <v>0</v>
      </c>
      <c r="E102">
        <v>0</v>
      </c>
      <c r="F102">
        <v>0</v>
      </c>
      <c r="G102">
        <v>0</v>
      </c>
      <c r="H102" s="1">
        <v>0</v>
      </c>
      <c r="I102" s="4">
        <v>3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4">
        <v>1</v>
      </c>
      <c r="P102" s="4">
        <v>0</v>
      </c>
      <c r="Q102" s="1">
        <v>0</v>
      </c>
      <c r="R102" s="4">
        <v>0</v>
      </c>
      <c r="S102" s="1">
        <v>0</v>
      </c>
      <c r="T102" s="63">
        <f t="shared" si="2"/>
        <v>19.329999999999998</v>
      </c>
      <c r="U102">
        <v>3.33</v>
      </c>
      <c r="V102" s="63">
        <f t="shared" si="4"/>
        <v>22.659999999999997</v>
      </c>
    </row>
    <row r="103" spans="1:22">
      <c r="A103" s="11">
        <v>40762</v>
      </c>
      <c r="B103">
        <v>15.33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0</v>
      </c>
      <c r="I103" s="4">
        <v>3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4">
        <v>1</v>
      </c>
      <c r="P103" s="4">
        <v>0</v>
      </c>
      <c r="Q103" s="1">
        <v>0</v>
      </c>
      <c r="R103" s="4">
        <v>0</v>
      </c>
      <c r="S103" s="1">
        <v>0</v>
      </c>
      <c r="T103" s="63">
        <f t="shared" si="2"/>
        <v>19.329999999999998</v>
      </c>
      <c r="U103">
        <v>3.33</v>
      </c>
      <c r="V103" s="63">
        <f t="shared" si="4"/>
        <v>22.659999999999997</v>
      </c>
    </row>
    <row r="104" spans="1:22">
      <c r="A104" s="11">
        <v>40763</v>
      </c>
      <c r="B104">
        <v>279</v>
      </c>
      <c r="C104">
        <v>0</v>
      </c>
      <c r="D104">
        <v>0</v>
      </c>
      <c r="E104">
        <v>0</v>
      </c>
      <c r="F104">
        <v>0</v>
      </c>
      <c r="G104">
        <v>1</v>
      </c>
      <c r="H104" s="4">
        <v>0</v>
      </c>
      <c r="I104" s="4">
        <v>18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63">
        <f t="shared" si="2"/>
        <v>298</v>
      </c>
      <c r="U104">
        <v>157</v>
      </c>
      <c r="V104" s="63">
        <f t="shared" si="4"/>
        <v>455</v>
      </c>
    </row>
    <row r="105" spans="1:22">
      <c r="A105" s="11">
        <v>40764</v>
      </c>
      <c r="B105">
        <v>125</v>
      </c>
      <c r="C105">
        <v>0</v>
      </c>
      <c r="D105">
        <v>0</v>
      </c>
      <c r="E105">
        <v>3</v>
      </c>
      <c r="F105">
        <v>0</v>
      </c>
      <c r="G105">
        <v>0</v>
      </c>
      <c r="H105" s="4">
        <v>0</v>
      </c>
      <c r="I105" s="4">
        <v>11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3</v>
      </c>
      <c r="P105" s="4">
        <v>0</v>
      </c>
      <c r="Q105" s="4">
        <v>0</v>
      </c>
      <c r="R105" s="4">
        <v>0</v>
      </c>
      <c r="S105" s="4">
        <v>0</v>
      </c>
      <c r="T105" s="63">
        <f t="shared" si="2"/>
        <v>142</v>
      </c>
      <c r="U105">
        <v>235</v>
      </c>
      <c r="V105" s="63">
        <f t="shared" si="4"/>
        <v>377</v>
      </c>
    </row>
    <row r="106" spans="1:22">
      <c r="A106" s="11">
        <v>40765</v>
      </c>
      <c r="B106">
        <v>300</v>
      </c>
      <c r="C106">
        <v>0</v>
      </c>
      <c r="D106">
        <v>0</v>
      </c>
      <c r="E106">
        <v>0</v>
      </c>
      <c r="F106">
        <v>0</v>
      </c>
      <c r="G106">
        <v>0</v>
      </c>
      <c r="H106" s="4">
        <v>0</v>
      </c>
      <c r="I106" s="4">
        <v>14</v>
      </c>
      <c r="J106" s="4">
        <v>0</v>
      </c>
      <c r="K106" s="4">
        <v>0</v>
      </c>
      <c r="L106" s="4">
        <v>0</v>
      </c>
      <c r="M106" s="4">
        <v>9</v>
      </c>
      <c r="N106" s="4">
        <v>0</v>
      </c>
      <c r="O106" s="4">
        <v>3</v>
      </c>
      <c r="P106" s="4">
        <v>0</v>
      </c>
      <c r="Q106" s="4">
        <v>0</v>
      </c>
      <c r="R106" s="4">
        <v>0</v>
      </c>
      <c r="S106" s="4">
        <v>0</v>
      </c>
      <c r="T106" s="63">
        <f t="shared" si="2"/>
        <v>326</v>
      </c>
      <c r="U106">
        <v>389</v>
      </c>
      <c r="V106" s="63">
        <f>SUM(T106+U106)</f>
        <v>715</v>
      </c>
    </row>
    <row r="107" spans="1:22">
      <c r="A107" s="11">
        <v>40766</v>
      </c>
      <c r="B107">
        <v>178</v>
      </c>
      <c r="C107">
        <v>0</v>
      </c>
      <c r="D107">
        <v>0</v>
      </c>
      <c r="E107">
        <v>0</v>
      </c>
      <c r="F107">
        <v>0</v>
      </c>
      <c r="G107">
        <v>0</v>
      </c>
      <c r="H107" s="4">
        <v>0</v>
      </c>
      <c r="I107" s="4">
        <v>6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63">
        <f t="shared" si="2"/>
        <v>185</v>
      </c>
      <c r="U107">
        <v>147</v>
      </c>
      <c r="V107" s="63">
        <f>SUM(T107+U107)</f>
        <v>332</v>
      </c>
    </row>
    <row r="108" spans="1:22">
      <c r="A108" s="11">
        <v>40767</v>
      </c>
      <c r="B108">
        <v>61</v>
      </c>
      <c r="C108">
        <v>0</v>
      </c>
      <c r="D108">
        <v>0</v>
      </c>
      <c r="E108">
        <v>0</v>
      </c>
      <c r="F108">
        <v>0</v>
      </c>
      <c r="G108">
        <v>0</v>
      </c>
      <c r="H108" s="1">
        <v>0</v>
      </c>
      <c r="I108" s="4">
        <v>0.66</v>
      </c>
      <c r="J108" s="4">
        <v>0</v>
      </c>
      <c r="K108" s="4">
        <v>0</v>
      </c>
      <c r="L108" s="4">
        <v>0</v>
      </c>
      <c r="M108" s="4">
        <v>0</v>
      </c>
      <c r="N108" s="1">
        <v>0</v>
      </c>
      <c r="O108" s="4">
        <v>1</v>
      </c>
      <c r="P108" s="4">
        <v>0</v>
      </c>
      <c r="Q108" s="1">
        <v>0</v>
      </c>
      <c r="R108" s="4">
        <v>0</v>
      </c>
      <c r="S108" s="1">
        <v>0</v>
      </c>
      <c r="T108" s="63">
        <f t="shared" si="2"/>
        <v>62.66</v>
      </c>
      <c r="U108">
        <v>19</v>
      </c>
      <c r="V108" s="63">
        <f t="shared" si="4"/>
        <v>81.66</v>
      </c>
    </row>
    <row r="109" spans="1:22">
      <c r="A109" s="11">
        <v>40768</v>
      </c>
      <c r="B109">
        <v>61</v>
      </c>
      <c r="C109">
        <v>0</v>
      </c>
      <c r="D109">
        <v>0</v>
      </c>
      <c r="E109">
        <v>0</v>
      </c>
      <c r="F109">
        <v>0</v>
      </c>
      <c r="G109">
        <v>0</v>
      </c>
      <c r="H109" s="1">
        <v>0</v>
      </c>
      <c r="I109" s="4">
        <v>0.66</v>
      </c>
      <c r="J109" s="4">
        <v>0</v>
      </c>
      <c r="K109" s="4">
        <v>0</v>
      </c>
      <c r="L109" s="4">
        <v>0</v>
      </c>
      <c r="M109" s="4">
        <v>0</v>
      </c>
      <c r="N109" s="1">
        <v>0</v>
      </c>
      <c r="O109" s="4">
        <v>1</v>
      </c>
      <c r="P109" s="4">
        <v>0</v>
      </c>
      <c r="Q109" s="1">
        <v>0</v>
      </c>
      <c r="R109" s="4">
        <v>0</v>
      </c>
      <c r="S109" s="1">
        <v>0</v>
      </c>
      <c r="T109" s="63">
        <f t="shared" si="2"/>
        <v>62.66</v>
      </c>
      <c r="U109">
        <v>19</v>
      </c>
      <c r="V109" s="63">
        <f t="shared" si="4"/>
        <v>81.66</v>
      </c>
    </row>
    <row r="110" spans="1:22">
      <c r="A110" s="11">
        <v>40769</v>
      </c>
      <c r="B110">
        <v>61</v>
      </c>
      <c r="C110">
        <v>0</v>
      </c>
      <c r="D110">
        <v>0</v>
      </c>
      <c r="E110">
        <v>0</v>
      </c>
      <c r="F110">
        <v>0</v>
      </c>
      <c r="G110">
        <v>0</v>
      </c>
      <c r="H110" s="1">
        <v>0</v>
      </c>
      <c r="I110" s="4">
        <v>0.66</v>
      </c>
      <c r="J110" s="4">
        <v>0</v>
      </c>
      <c r="K110" s="4">
        <v>0</v>
      </c>
      <c r="L110" s="4">
        <v>0</v>
      </c>
      <c r="M110" s="4">
        <v>0</v>
      </c>
      <c r="N110" s="1">
        <v>0</v>
      </c>
      <c r="O110" s="4">
        <v>1</v>
      </c>
      <c r="P110" s="4">
        <v>0</v>
      </c>
      <c r="Q110" s="1">
        <v>0</v>
      </c>
      <c r="R110" s="4">
        <v>0</v>
      </c>
      <c r="S110" s="1">
        <v>0</v>
      </c>
      <c r="T110" s="63">
        <f t="shared" si="2"/>
        <v>62.66</v>
      </c>
      <c r="U110">
        <v>19</v>
      </c>
      <c r="V110" s="63">
        <f t="shared" si="4"/>
        <v>81.66</v>
      </c>
    </row>
    <row r="111" spans="1:22">
      <c r="A111" s="11">
        <v>40770</v>
      </c>
      <c r="B111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0</v>
      </c>
      <c r="T111" s="63">
        <f t="shared" si="2"/>
        <v>109</v>
      </c>
      <c r="U111">
        <v>16</v>
      </c>
      <c r="V111" s="63">
        <f t="shared" si="4"/>
        <v>125</v>
      </c>
    </row>
    <row r="112" spans="1:22">
      <c r="A112" s="11">
        <v>40771</v>
      </c>
      <c r="B112">
        <v>128</v>
      </c>
      <c r="C112">
        <v>1</v>
      </c>
      <c r="D112">
        <v>0</v>
      </c>
      <c r="E112">
        <v>0</v>
      </c>
      <c r="F112">
        <v>0</v>
      </c>
      <c r="G112">
        <v>0</v>
      </c>
      <c r="H112" s="4">
        <v>0</v>
      </c>
      <c r="I112" s="4">
        <v>22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63">
        <f t="shared" si="2"/>
        <v>151</v>
      </c>
      <c r="U112">
        <v>13</v>
      </c>
      <c r="V112" s="63">
        <f t="shared" si="4"/>
        <v>164</v>
      </c>
    </row>
    <row r="113" spans="1:22">
      <c r="A113" s="11">
        <v>40772</v>
      </c>
      <c r="B113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 s="4">
        <v>0</v>
      </c>
      <c r="I113" s="4">
        <v>7</v>
      </c>
      <c r="J113" s="4">
        <v>0</v>
      </c>
      <c r="K113" s="4">
        <v>0</v>
      </c>
      <c r="L113" s="4">
        <v>0</v>
      </c>
      <c r="M113" s="4">
        <v>12</v>
      </c>
      <c r="N113" s="4">
        <v>0</v>
      </c>
      <c r="O113" s="4">
        <v>2</v>
      </c>
      <c r="P113" s="4">
        <v>0</v>
      </c>
      <c r="Q113" s="4">
        <v>0</v>
      </c>
      <c r="R113" s="4">
        <v>0</v>
      </c>
      <c r="S113" s="4">
        <v>0</v>
      </c>
      <c r="T113" s="63">
        <f t="shared" si="2"/>
        <v>246</v>
      </c>
      <c r="U113">
        <v>49</v>
      </c>
      <c r="V113" s="63">
        <f t="shared" si="4"/>
        <v>295</v>
      </c>
    </row>
    <row r="114" spans="1:22">
      <c r="A114" s="11">
        <v>40773</v>
      </c>
      <c r="B114">
        <v>105</v>
      </c>
      <c r="C114">
        <v>1</v>
      </c>
      <c r="D114">
        <v>0</v>
      </c>
      <c r="E114">
        <v>0</v>
      </c>
      <c r="F114">
        <v>0</v>
      </c>
      <c r="G114">
        <v>0</v>
      </c>
      <c r="H114" s="4">
        <v>0</v>
      </c>
      <c r="I114" s="4">
        <v>18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15</v>
      </c>
      <c r="P114" s="4">
        <v>0</v>
      </c>
      <c r="Q114" s="4">
        <v>0</v>
      </c>
      <c r="R114" s="4">
        <v>0</v>
      </c>
      <c r="S114" s="4">
        <v>0</v>
      </c>
      <c r="T114" s="63">
        <f t="shared" si="2"/>
        <v>139</v>
      </c>
      <c r="U114">
        <v>13</v>
      </c>
      <c r="V114" s="63">
        <f t="shared" si="4"/>
        <v>152</v>
      </c>
    </row>
    <row r="115" spans="1:22">
      <c r="A115" s="11">
        <v>40774</v>
      </c>
      <c r="B115" t="s">
        <v>31</v>
      </c>
      <c r="C115" t="s">
        <v>31</v>
      </c>
      <c r="D115" t="s">
        <v>31</v>
      </c>
      <c r="E115" t="s">
        <v>31</v>
      </c>
      <c r="F115" t="s">
        <v>31</v>
      </c>
      <c r="G115" t="s">
        <v>31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s="63">
        <f t="shared" si="2"/>
        <v>0</v>
      </c>
      <c r="U115">
        <v>0</v>
      </c>
      <c r="V115" s="63">
        <f t="shared" si="4"/>
        <v>0</v>
      </c>
    </row>
    <row r="116" spans="1:22">
      <c r="A116" s="11">
        <v>40775</v>
      </c>
      <c r="B116" t="s">
        <v>31</v>
      </c>
      <c r="C116" t="s">
        <v>31</v>
      </c>
      <c r="D116" t="s">
        <v>31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31</v>
      </c>
      <c r="K116" t="s">
        <v>31</v>
      </c>
      <c r="L116" t="s">
        <v>31</v>
      </c>
      <c r="M116" t="s">
        <v>31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 s="63">
        <f t="shared" si="2"/>
        <v>0</v>
      </c>
      <c r="U116">
        <v>0</v>
      </c>
      <c r="V116" s="63">
        <f t="shared" si="4"/>
        <v>0</v>
      </c>
    </row>
    <row r="117" spans="1:22">
      <c r="A117" s="11">
        <v>40776</v>
      </c>
      <c r="B117" t="s">
        <v>31</v>
      </c>
      <c r="C117" t="s">
        <v>31</v>
      </c>
      <c r="D117" t="s">
        <v>31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s="63">
        <f t="shared" si="2"/>
        <v>0</v>
      </c>
      <c r="U117">
        <v>0</v>
      </c>
      <c r="V117" s="63">
        <f t="shared" si="4"/>
        <v>0</v>
      </c>
    </row>
    <row r="118" spans="1:22">
      <c r="A118" s="11">
        <v>40777</v>
      </c>
      <c r="B118" t="s">
        <v>31</v>
      </c>
      <c r="C118" t="s">
        <v>31</v>
      </c>
      <c r="D118" t="s">
        <v>31</v>
      </c>
      <c r="E118" t="s">
        <v>31</v>
      </c>
      <c r="F118" t="s">
        <v>31</v>
      </c>
      <c r="G118" t="s">
        <v>31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31</v>
      </c>
      <c r="T118" s="63">
        <f t="shared" si="2"/>
        <v>0</v>
      </c>
      <c r="U118">
        <v>0</v>
      </c>
      <c r="V118" s="63">
        <f t="shared" si="4"/>
        <v>0</v>
      </c>
    </row>
    <row r="119" spans="1:22">
      <c r="A119" s="11">
        <v>40778</v>
      </c>
      <c r="B119">
        <v>178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18</v>
      </c>
      <c r="J119" s="4">
        <v>0</v>
      </c>
      <c r="K119" s="4">
        <v>0</v>
      </c>
      <c r="L119" s="4">
        <v>3</v>
      </c>
      <c r="M119" s="4">
        <v>0</v>
      </c>
      <c r="N119" s="1">
        <v>0</v>
      </c>
      <c r="O119" s="4">
        <v>71</v>
      </c>
      <c r="P119" s="4">
        <v>0</v>
      </c>
      <c r="Q119" s="1">
        <v>0</v>
      </c>
      <c r="R119" s="4">
        <v>0</v>
      </c>
      <c r="S119" s="1">
        <v>0</v>
      </c>
      <c r="T119" s="63">
        <f>SUM(B119:S119)</f>
        <v>270</v>
      </c>
      <c r="U119">
        <v>21</v>
      </c>
      <c r="V119" s="63">
        <f>SUM(T119+U119)</f>
        <v>291</v>
      </c>
    </row>
    <row r="120" spans="1:22">
      <c r="A120" s="11">
        <v>40779</v>
      </c>
      <c r="B120">
        <v>63</v>
      </c>
      <c r="C120">
        <v>0</v>
      </c>
      <c r="D120">
        <v>0</v>
      </c>
      <c r="E120">
        <v>0</v>
      </c>
      <c r="F120">
        <v>0</v>
      </c>
      <c r="G120">
        <v>0</v>
      </c>
      <c r="H120" s="1">
        <v>0</v>
      </c>
      <c r="I120" s="4">
        <v>20</v>
      </c>
      <c r="J120" s="4">
        <v>0</v>
      </c>
      <c r="K120" s="4">
        <v>0</v>
      </c>
      <c r="L120" s="4">
        <v>0</v>
      </c>
      <c r="M120" s="4">
        <v>0</v>
      </c>
      <c r="N120" s="1">
        <v>0</v>
      </c>
      <c r="O120" s="4">
        <v>47</v>
      </c>
      <c r="P120" s="4">
        <v>0</v>
      </c>
      <c r="Q120" s="1">
        <v>0</v>
      </c>
      <c r="R120" s="4">
        <v>0</v>
      </c>
      <c r="S120" s="1">
        <v>0</v>
      </c>
      <c r="T120" s="63">
        <f>SUM(B120:S120)</f>
        <v>130</v>
      </c>
      <c r="U120">
        <v>21</v>
      </c>
      <c r="V120" s="63">
        <f>SUM(T120+U120)</f>
        <v>151</v>
      </c>
    </row>
    <row r="121" spans="1:22">
      <c r="A121" s="11">
        <v>40780</v>
      </c>
      <c r="B121">
        <v>157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48</v>
      </c>
      <c r="P121">
        <v>0</v>
      </c>
      <c r="Q121">
        <v>0</v>
      </c>
      <c r="R121">
        <v>0</v>
      </c>
      <c r="S121">
        <v>0</v>
      </c>
      <c r="T121" s="63">
        <f t="shared" si="2"/>
        <v>213</v>
      </c>
      <c r="U121">
        <v>0</v>
      </c>
      <c r="V121" s="63">
        <f t="shared" si="4"/>
        <v>213</v>
      </c>
    </row>
    <row r="122" spans="1:22">
      <c r="A122" s="11">
        <v>40781</v>
      </c>
      <c r="B122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4</v>
      </c>
      <c r="J122">
        <v>0.33</v>
      </c>
      <c r="K122">
        <v>0</v>
      </c>
      <c r="L122">
        <v>1.33</v>
      </c>
      <c r="M122">
        <v>0.33</v>
      </c>
      <c r="N122">
        <v>0</v>
      </c>
      <c r="O122">
        <v>17.66</v>
      </c>
      <c r="P122">
        <v>0</v>
      </c>
      <c r="Q122">
        <v>0</v>
      </c>
      <c r="R122">
        <v>0</v>
      </c>
      <c r="S122">
        <v>0</v>
      </c>
      <c r="T122" s="63">
        <f t="shared" si="2"/>
        <v>66.649999999999991</v>
      </c>
      <c r="U122">
        <v>13.33</v>
      </c>
      <c r="V122" s="63">
        <f t="shared" si="4"/>
        <v>79.97999999999999</v>
      </c>
    </row>
    <row r="123" spans="1:22">
      <c r="A123" s="11">
        <v>40782</v>
      </c>
      <c r="B123">
        <v>43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</v>
      </c>
      <c r="J123">
        <v>0.33</v>
      </c>
      <c r="K123">
        <v>0</v>
      </c>
      <c r="L123">
        <v>1.33</v>
      </c>
      <c r="M123">
        <v>0.33</v>
      </c>
      <c r="N123">
        <v>0</v>
      </c>
      <c r="O123">
        <v>17.66</v>
      </c>
      <c r="P123">
        <v>0</v>
      </c>
      <c r="Q123">
        <v>0</v>
      </c>
      <c r="R123">
        <v>0</v>
      </c>
      <c r="S123">
        <v>0</v>
      </c>
      <c r="T123" s="63">
        <f>SUM(B123:S123)</f>
        <v>66.649999999999991</v>
      </c>
      <c r="U123">
        <v>13.33</v>
      </c>
      <c r="V123" s="63">
        <f t="shared" si="4"/>
        <v>79.97999999999999</v>
      </c>
    </row>
    <row r="124" spans="1:22">
      <c r="A124" s="11">
        <v>40783</v>
      </c>
      <c r="B124">
        <v>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</v>
      </c>
      <c r="J124">
        <v>0.33</v>
      </c>
      <c r="K124">
        <v>0</v>
      </c>
      <c r="L124">
        <v>1.33</v>
      </c>
      <c r="M124">
        <v>0.33</v>
      </c>
      <c r="N124">
        <v>0</v>
      </c>
      <c r="O124">
        <v>17.66</v>
      </c>
      <c r="P124">
        <v>0</v>
      </c>
      <c r="Q124">
        <v>0</v>
      </c>
      <c r="R124">
        <v>0</v>
      </c>
      <c r="S124">
        <v>0</v>
      </c>
      <c r="T124" s="63">
        <f t="shared" ref="T124:T152" si="5">SUM(B124:S124)</f>
        <v>66.649999999999991</v>
      </c>
      <c r="U124">
        <v>13.33</v>
      </c>
      <c r="V124" s="63">
        <f t="shared" si="4"/>
        <v>79.97999999999999</v>
      </c>
    </row>
    <row r="125" spans="1:22">
      <c r="A125" s="11">
        <v>40784</v>
      </c>
      <c r="B125">
        <v>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5</v>
      </c>
      <c r="P125">
        <v>0</v>
      </c>
      <c r="Q125">
        <v>0</v>
      </c>
      <c r="R125">
        <v>0</v>
      </c>
      <c r="S125">
        <v>0</v>
      </c>
      <c r="T125" s="63">
        <f t="shared" si="5"/>
        <v>34</v>
      </c>
      <c r="U125">
        <v>9</v>
      </c>
      <c r="V125" s="63">
        <f t="shared" si="4"/>
        <v>43</v>
      </c>
    </row>
    <row r="126" spans="1:22">
      <c r="A126" s="11">
        <v>40785</v>
      </c>
      <c r="B126">
        <v>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 s="63">
        <f t="shared" si="5"/>
        <v>8</v>
      </c>
      <c r="U126">
        <v>1</v>
      </c>
      <c r="V126" s="63">
        <f>SUM(T126+U126)</f>
        <v>9</v>
      </c>
    </row>
    <row r="127" spans="1:22">
      <c r="A127" s="11">
        <v>40786</v>
      </c>
      <c r="B127">
        <v>4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 s="4">
        <v>0</v>
      </c>
      <c r="J127" s="4">
        <v>0</v>
      </c>
      <c r="K127" s="4">
        <v>0</v>
      </c>
      <c r="L127" s="4">
        <v>0</v>
      </c>
      <c r="M127" s="4">
        <v>1</v>
      </c>
      <c r="N127" s="4">
        <v>0</v>
      </c>
      <c r="O127" s="4">
        <v>1</v>
      </c>
      <c r="P127" s="4">
        <v>0</v>
      </c>
      <c r="Q127" s="4">
        <v>0</v>
      </c>
      <c r="R127" s="4">
        <v>0</v>
      </c>
      <c r="S127" s="4">
        <v>0</v>
      </c>
      <c r="T127" s="63">
        <f t="shared" si="5"/>
        <v>7</v>
      </c>
      <c r="U127">
        <v>5</v>
      </c>
      <c r="V127" s="63">
        <f>SUM(T127+U127)</f>
        <v>12</v>
      </c>
    </row>
    <row r="128" spans="1:22">
      <c r="A128" s="11">
        <v>40787</v>
      </c>
      <c r="B128">
        <v>24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0</v>
      </c>
      <c r="I128" s="4">
        <v>3</v>
      </c>
      <c r="J128" s="4">
        <v>0</v>
      </c>
      <c r="K128" s="4">
        <v>0</v>
      </c>
      <c r="L128" s="4">
        <v>0</v>
      </c>
      <c r="M128" s="4">
        <v>0</v>
      </c>
      <c r="N128" s="1">
        <v>0</v>
      </c>
      <c r="O128" s="4">
        <v>6</v>
      </c>
      <c r="P128" s="4">
        <v>0</v>
      </c>
      <c r="Q128" s="1">
        <v>0</v>
      </c>
      <c r="R128" s="4">
        <v>0</v>
      </c>
      <c r="S128" s="1">
        <v>0</v>
      </c>
      <c r="T128" s="63">
        <f t="shared" si="5"/>
        <v>33</v>
      </c>
      <c r="U128">
        <v>4</v>
      </c>
      <c r="V128" s="63">
        <v>0</v>
      </c>
    </row>
    <row r="129" spans="1:22">
      <c r="A129" s="11">
        <v>40788</v>
      </c>
      <c r="B129">
        <v>9</v>
      </c>
      <c r="C129">
        <v>0</v>
      </c>
      <c r="D129">
        <v>0</v>
      </c>
      <c r="E129">
        <v>0</v>
      </c>
      <c r="F129">
        <v>0</v>
      </c>
      <c r="G129">
        <v>0</v>
      </c>
      <c r="H129" s="4">
        <v>0</v>
      </c>
      <c r="I129" s="4">
        <v>2</v>
      </c>
      <c r="J129" s="4">
        <v>0</v>
      </c>
      <c r="K129" s="4">
        <v>0</v>
      </c>
      <c r="L129" s="4">
        <v>0</v>
      </c>
      <c r="M129" s="4">
        <v>0</v>
      </c>
      <c r="N129" s="1">
        <v>0</v>
      </c>
      <c r="O129" s="4">
        <v>23.25</v>
      </c>
      <c r="P129" s="4">
        <v>0</v>
      </c>
      <c r="Q129" s="4">
        <v>0</v>
      </c>
      <c r="R129" s="4">
        <v>0</v>
      </c>
      <c r="S129" s="4">
        <v>0</v>
      </c>
      <c r="T129" s="63">
        <f t="shared" si="5"/>
        <v>34.25</v>
      </c>
      <c r="U129">
        <v>7.5</v>
      </c>
      <c r="V129" s="63">
        <f t="shared" si="4"/>
        <v>41.75</v>
      </c>
    </row>
    <row r="130" spans="1:22">
      <c r="A130" s="11">
        <v>40789</v>
      </c>
      <c r="B130">
        <v>9</v>
      </c>
      <c r="C130">
        <v>0</v>
      </c>
      <c r="D130">
        <v>0</v>
      </c>
      <c r="E130">
        <v>0</v>
      </c>
      <c r="F130">
        <v>0</v>
      </c>
      <c r="G130">
        <v>0</v>
      </c>
      <c r="H130" s="4">
        <v>0</v>
      </c>
      <c r="I130" s="4">
        <v>2</v>
      </c>
      <c r="J130" s="4">
        <v>0</v>
      </c>
      <c r="K130" s="4">
        <v>0</v>
      </c>
      <c r="L130" s="4">
        <v>0</v>
      </c>
      <c r="M130" s="4">
        <v>0</v>
      </c>
      <c r="N130" s="1">
        <v>0</v>
      </c>
      <c r="O130" s="4">
        <v>23.25</v>
      </c>
      <c r="P130" s="4">
        <v>0</v>
      </c>
      <c r="Q130" s="4">
        <v>0</v>
      </c>
      <c r="R130" s="4">
        <v>0</v>
      </c>
      <c r="S130" s="4">
        <v>0</v>
      </c>
      <c r="T130" s="63">
        <f t="shared" si="5"/>
        <v>34.25</v>
      </c>
      <c r="U130">
        <v>7.5</v>
      </c>
      <c r="V130" s="63">
        <f t="shared" si="4"/>
        <v>41.75</v>
      </c>
    </row>
    <row r="131" spans="1:22">
      <c r="A131" s="11">
        <v>40790</v>
      </c>
      <c r="B131">
        <v>9</v>
      </c>
      <c r="C131">
        <v>0</v>
      </c>
      <c r="D131">
        <v>0</v>
      </c>
      <c r="E131">
        <v>0</v>
      </c>
      <c r="F131">
        <v>0</v>
      </c>
      <c r="G131">
        <v>0</v>
      </c>
      <c r="H131" s="4">
        <v>0</v>
      </c>
      <c r="I131" s="4">
        <v>2</v>
      </c>
      <c r="J131" s="4">
        <v>0</v>
      </c>
      <c r="K131" s="4">
        <v>0</v>
      </c>
      <c r="L131" s="4">
        <v>0</v>
      </c>
      <c r="M131" s="4">
        <v>0</v>
      </c>
      <c r="N131" s="1">
        <v>0</v>
      </c>
      <c r="O131" s="4">
        <v>23.25</v>
      </c>
      <c r="P131" s="4">
        <v>0</v>
      </c>
      <c r="Q131" s="4">
        <v>0</v>
      </c>
      <c r="R131" s="4">
        <v>0</v>
      </c>
      <c r="S131" s="4">
        <v>0</v>
      </c>
      <c r="T131" s="63">
        <f t="shared" si="5"/>
        <v>34.25</v>
      </c>
      <c r="U131">
        <v>7.5</v>
      </c>
      <c r="V131" s="63">
        <v>0</v>
      </c>
    </row>
    <row r="132" spans="1:22">
      <c r="A132" s="11">
        <v>40791</v>
      </c>
      <c r="B132">
        <v>9</v>
      </c>
      <c r="C132">
        <v>0</v>
      </c>
      <c r="D132">
        <v>0</v>
      </c>
      <c r="E132">
        <v>0</v>
      </c>
      <c r="F132">
        <v>0</v>
      </c>
      <c r="G132">
        <v>0</v>
      </c>
      <c r="H132" s="4">
        <v>0</v>
      </c>
      <c r="I132" s="4">
        <v>2</v>
      </c>
      <c r="J132" s="4">
        <v>0</v>
      </c>
      <c r="K132" s="4">
        <v>0</v>
      </c>
      <c r="L132" s="4">
        <v>0</v>
      </c>
      <c r="M132" s="4">
        <v>0</v>
      </c>
      <c r="N132" s="1">
        <v>0</v>
      </c>
      <c r="O132" s="4">
        <v>23.25</v>
      </c>
      <c r="P132" s="4">
        <v>0</v>
      </c>
      <c r="Q132" s="4">
        <v>0</v>
      </c>
      <c r="R132" s="4">
        <v>0</v>
      </c>
      <c r="S132" s="4">
        <v>0</v>
      </c>
      <c r="T132" s="63">
        <f t="shared" si="5"/>
        <v>34.25</v>
      </c>
      <c r="U132">
        <v>7.5</v>
      </c>
      <c r="V132" s="63">
        <f t="shared" si="4"/>
        <v>41.75</v>
      </c>
    </row>
    <row r="133" spans="1:22">
      <c r="A133" s="11">
        <v>40792</v>
      </c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 s="4">
        <v>0</v>
      </c>
      <c r="I133" s="4">
        <v>3</v>
      </c>
      <c r="J133" s="4">
        <v>0</v>
      </c>
      <c r="K133" s="4">
        <v>0</v>
      </c>
      <c r="L133" s="4">
        <v>1</v>
      </c>
      <c r="M133" s="4">
        <v>0</v>
      </c>
      <c r="N133" s="12">
        <v>0</v>
      </c>
      <c r="O133" s="4">
        <v>12</v>
      </c>
      <c r="P133" s="4">
        <v>0</v>
      </c>
      <c r="Q133" s="4">
        <v>0</v>
      </c>
      <c r="R133" s="4">
        <v>0</v>
      </c>
      <c r="S133" s="4">
        <v>0</v>
      </c>
      <c r="T133" s="63">
        <f t="shared" si="5"/>
        <v>28</v>
      </c>
      <c r="U133">
        <v>19</v>
      </c>
      <c r="V133" s="63">
        <f t="shared" ref="V133:V138" si="6">SUM(T133+U133)</f>
        <v>47</v>
      </c>
    </row>
    <row r="134" spans="1:22">
      <c r="A134" s="11">
        <v>40793</v>
      </c>
      <c r="B134">
        <v>9</v>
      </c>
      <c r="C134">
        <v>0</v>
      </c>
      <c r="D134">
        <v>0</v>
      </c>
      <c r="E134">
        <v>0</v>
      </c>
      <c r="F134">
        <v>0</v>
      </c>
      <c r="G13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2</v>
      </c>
      <c r="M134" s="4">
        <v>2</v>
      </c>
      <c r="N134" s="12">
        <v>0</v>
      </c>
      <c r="O134" s="4">
        <v>1</v>
      </c>
      <c r="P134" s="4">
        <v>0</v>
      </c>
      <c r="Q134" s="4">
        <v>0</v>
      </c>
      <c r="R134" s="4">
        <v>0</v>
      </c>
      <c r="S134" s="4">
        <v>0</v>
      </c>
      <c r="T134" s="63">
        <f t="shared" si="5"/>
        <v>14</v>
      </c>
      <c r="U134">
        <v>1</v>
      </c>
      <c r="V134" s="63">
        <f t="shared" si="6"/>
        <v>15</v>
      </c>
    </row>
    <row r="135" spans="1:22">
      <c r="A135" s="11">
        <v>40794</v>
      </c>
      <c r="B135">
        <v>7</v>
      </c>
      <c r="C135">
        <v>0</v>
      </c>
      <c r="D135">
        <v>0</v>
      </c>
      <c r="E135">
        <v>0</v>
      </c>
      <c r="F135">
        <v>0</v>
      </c>
      <c r="G135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</v>
      </c>
      <c r="M135" s="4">
        <v>0</v>
      </c>
      <c r="N135" s="12">
        <v>0</v>
      </c>
      <c r="O135" s="4">
        <v>7</v>
      </c>
      <c r="P135" s="4">
        <v>0</v>
      </c>
      <c r="Q135" s="4">
        <v>0</v>
      </c>
      <c r="R135" s="4">
        <v>0</v>
      </c>
      <c r="S135" s="4">
        <v>0</v>
      </c>
      <c r="T135" s="63">
        <f t="shared" si="5"/>
        <v>15</v>
      </c>
      <c r="U135">
        <v>1</v>
      </c>
      <c r="V135" s="63">
        <f t="shared" si="6"/>
        <v>16</v>
      </c>
    </row>
    <row r="136" spans="1:22">
      <c r="A136" s="11">
        <v>40795</v>
      </c>
      <c r="B136">
        <v>10.67</v>
      </c>
      <c r="C136">
        <v>0</v>
      </c>
      <c r="D136">
        <v>0</v>
      </c>
      <c r="E136">
        <v>0</v>
      </c>
      <c r="F136">
        <v>0</v>
      </c>
      <c r="G136">
        <v>0</v>
      </c>
      <c r="H136" s="4">
        <v>0</v>
      </c>
      <c r="I136" s="4">
        <v>1.33</v>
      </c>
      <c r="J136" s="4">
        <v>0.33</v>
      </c>
      <c r="K136" s="4">
        <v>0</v>
      </c>
      <c r="L136" s="4">
        <v>2</v>
      </c>
      <c r="M136" s="4">
        <v>0</v>
      </c>
      <c r="N136" s="12">
        <v>0</v>
      </c>
      <c r="O136" s="4">
        <v>1.67</v>
      </c>
      <c r="P136" s="4">
        <v>0</v>
      </c>
      <c r="Q136" s="4">
        <v>0</v>
      </c>
      <c r="R136" s="4">
        <v>0</v>
      </c>
      <c r="S136" s="4">
        <v>0</v>
      </c>
      <c r="T136" s="63">
        <f t="shared" si="5"/>
        <v>16</v>
      </c>
      <c r="U136">
        <v>6.67</v>
      </c>
      <c r="V136" s="63">
        <f t="shared" si="6"/>
        <v>22.67</v>
      </c>
    </row>
    <row r="137" spans="1:22">
      <c r="A137" s="11">
        <v>40796</v>
      </c>
      <c r="B137">
        <v>10.67</v>
      </c>
      <c r="C137">
        <v>0</v>
      </c>
      <c r="D137">
        <v>0</v>
      </c>
      <c r="E137">
        <v>0</v>
      </c>
      <c r="F137">
        <v>0</v>
      </c>
      <c r="G137">
        <v>0</v>
      </c>
      <c r="H137" s="4">
        <v>0</v>
      </c>
      <c r="I137" s="4">
        <v>1.33</v>
      </c>
      <c r="J137" s="4">
        <v>0.33</v>
      </c>
      <c r="K137" s="4">
        <v>0</v>
      </c>
      <c r="L137" s="4">
        <v>2</v>
      </c>
      <c r="M137" s="4">
        <v>0</v>
      </c>
      <c r="N137" s="12">
        <v>0</v>
      </c>
      <c r="O137" s="4">
        <v>1.67</v>
      </c>
      <c r="P137" s="4">
        <v>0</v>
      </c>
      <c r="Q137" s="4">
        <v>0</v>
      </c>
      <c r="R137" s="4">
        <v>0</v>
      </c>
      <c r="S137" s="4">
        <v>0</v>
      </c>
      <c r="T137" s="63">
        <f t="shared" si="5"/>
        <v>16</v>
      </c>
      <c r="U137">
        <v>6.67</v>
      </c>
      <c r="V137" s="63">
        <f t="shared" si="6"/>
        <v>22.67</v>
      </c>
    </row>
    <row r="138" spans="1:22">
      <c r="A138" s="11">
        <v>40797</v>
      </c>
      <c r="B138">
        <v>10.67</v>
      </c>
      <c r="C138">
        <v>0</v>
      </c>
      <c r="D138">
        <v>0</v>
      </c>
      <c r="E138">
        <v>0</v>
      </c>
      <c r="F138">
        <v>0</v>
      </c>
      <c r="G138">
        <v>0</v>
      </c>
      <c r="H138" s="4">
        <v>0</v>
      </c>
      <c r="I138" s="4">
        <v>1.33</v>
      </c>
      <c r="J138" s="4">
        <v>0.33</v>
      </c>
      <c r="K138" s="4">
        <v>0</v>
      </c>
      <c r="L138" s="4">
        <v>2</v>
      </c>
      <c r="M138" s="4">
        <v>0</v>
      </c>
      <c r="N138" s="12">
        <v>0</v>
      </c>
      <c r="O138" s="4">
        <v>1.67</v>
      </c>
      <c r="P138" s="4">
        <v>0</v>
      </c>
      <c r="Q138" s="4">
        <v>0</v>
      </c>
      <c r="R138" s="4">
        <v>0</v>
      </c>
      <c r="S138" s="4">
        <v>0</v>
      </c>
      <c r="T138" s="63">
        <f t="shared" si="5"/>
        <v>16</v>
      </c>
      <c r="U138">
        <v>6.67</v>
      </c>
      <c r="V138" s="63">
        <f t="shared" si="6"/>
        <v>22.67</v>
      </c>
    </row>
    <row r="139" spans="1:22">
      <c r="A139" s="11">
        <v>40798</v>
      </c>
      <c r="B139">
        <v>3</v>
      </c>
      <c r="C139">
        <v>0</v>
      </c>
      <c r="D139">
        <v>0</v>
      </c>
      <c r="E139">
        <v>0</v>
      </c>
      <c r="F139">
        <v>0</v>
      </c>
      <c r="G139">
        <v>0</v>
      </c>
      <c r="H139" s="4">
        <v>0</v>
      </c>
      <c r="I139" s="4">
        <v>2</v>
      </c>
      <c r="J139" s="4">
        <v>0</v>
      </c>
      <c r="K139" s="4">
        <v>0</v>
      </c>
      <c r="L139" s="4">
        <v>1</v>
      </c>
      <c r="M139" s="4">
        <v>0</v>
      </c>
      <c r="N139" s="12">
        <v>0</v>
      </c>
      <c r="O139" s="4">
        <v>6</v>
      </c>
      <c r="P139" s="4">
        <v>0</v>
      </c>
      <c r="Q139" s="4">
        <v>0</v>
      </c>
      <c r="R139" s="4">
        <v>0</v>
      </c>
      <c r="S139" s="4">
        <v>0</v>
      </c>
      <c r="T139" s="63">
        <f t="shared" si="5"/>
        <v>12</v>
      </c>
      <c r="U139">
        <v>3</v>
      </c>
      <c r="V139" s="63">
        <v>0</v>
      </c>
    </row>
    <row r="140" spans="1:22">
      <c r="A140" s="11">
        <v>40799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 s="4">
        <v>0</v>
      </c>
      <c r="I140" s="4">
        <v>0</v>
      </c>
      <c r="J140" s="4">
        <v>0</v>
      </c>
      <c r="K140" s="4">
        <v>0</v>
      </c>
      <c r="L140" s="4">
        <v>2</v>
      </c>
      <c r="M140" s="4">
        <v>0</v>
      </c>
      <c r="N140" s="12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63">
        <f t="shared" si="5"/>
        <v>9</v>
      </c>
      <c r="U140">
        <v>1</v>
      </c>
      <c r="V140" s="63">
        <v>0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12">
        <v>0</v>
      </c>
      <c r="I141" s="4">
        <v>0</v>
      </c>
      <c r="J141" s="4">
        <v>0</v>
      </c>
      <c r="K141" s="4">
        <v>0</v>
      </c>
      <c r="L141" s="4">
        <v>0</v>
      </c>
      <c r="M141" s="4">
        <v>1</v>
      </c>
      <c r="N141" s="12">
        <v>0</v>
      </c>
      <c r="O141" s="4">
        <v>1</v>
      </c>
      <c r="P141" s="4">
        <v>0</v>
      </c>
      <c r="Q141" s="12">
        <v>0</v>
      </c>
      <c r="R141" s="4">
        <v>0</v>
      </c>
      <c r="S141" s="12">
        <v>0</v>
      </c>
      <c r="T141" s="63">
        <f t="shared" si="5"/>
        <v>2</v>
      </c>
      <c r="U141">
        <v>0</v>
      </c>
      <c r="V141" s="63">
        <v>0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3</v>
      </c>
      <c r="P142">
        <v>0</v>
      </c>
      <c r="Q142">
        <v>0</v>
      </c>
      <c r="R142">
        <v>0</v>
      </c>
      <c r="S142">
        <v>0</v>
      </c>
      <c r="T142" s="63">
        <f t="shared" si="5"/>
        <v>3</v>
      </c>
      <c r="U142">
        <v>2</v>
      </c>
      <c r="V142" s="63">
        <v>0</v>
      </c>
    </row>
    <row r="143" spans="1:22">
      <c r="A143" s="11">
        <v>40802</v>
      </c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>
        <f t="shared" si="5"/>
        <v>0</v>
      </c>
      <c r="U143">
        <v>0</v>
      </c>
      <c r="V143" s="63">
        <v>0</v>
      </c>
    </row>
    <row r="144" spans="1:22">
      <c r="A144" s="11">
        <v>40803</v>
      </c>
      <c r="B144"/>
      <c r="H144" s="12"/>
      <c r="I144" s="4"/>
      <c r="J144" s="4"/>
      <c r="K144" s="4"/>
      <c r="L144" s="4"/>
      <c r="M144" s="4"/>
      <c r="N144" s="12"/>
      <c r="O144" s="4"/>
      <c r="P144" s="4"/>
      <c r="Q144" s="12"/>
      <c r="R144" s="4"/>
      <c r="S144" s="12"/>
      <c r="T144" s="63">
        <f t="shared" si="5"/>
        <v>0</v>
      </c>
      <c r="U144">
        <v>0</v>
      </c>
      <c r="V144" s="63">
        <v>0</v>
      </c>
    </row>
    <row r="145" spans="1:22">
      <c r="A145" s="11">
        <v>40804</v>
      </c>
      <c r="B145"/>
      <c r="H145" s="12"/>
      <c r="I145" s="4"/>
      <c r="J145" s="4"/>
      <c r="K145" s="4"/>
      <c r="L145" s="4"/>
      <c r="M145" s="4"/>
      <c r="N145" s="12"/>
      <c r="O145" s="4"/>
      <c r="P145" s="4"/>
      <c r="Q145" s="12"/>
      <c r="R145" s="4"/>
      <c r="S145" s="12"/>
      <c r="T145" s="63">
        <f t="shared" si="5"/>
        <v>0</v>
      </c>
      <c r="U145">
        <v>0</v>
      </c>
      <c r="V145" s="63">
        <v>0</v>
      </c>
    </row>
    <row r="146" spans="1:22">
      <c r="A146" s="11">
        <v>40805</v>
      </c>
      <c r="B146"/>
      <c r="H146" s="12"/>
      <c r="I146" s="4"/>
      <c r="J146" s="4"/>
      <c r="K146" s="4"/>
      <c r="L146" s="4"/>
      <c r="M146" s="4"/>
      <c r="N146" s="12"/>
      <c r="O146" s="4"/>
      <c r="P146" s="4"/>
      <c r="Q146" s="12"/>
      <c r="R146" s="4"/>
      <c r="S146" s="12"/>
      <c r="T146" s="63">
        <f t="shared" si="5"/>
        <v>0</v>
      </c>
      <c r="U146">
        <v>0</v>
      </c>
      <c r="V146" s="63">
        <v>0</v>
      </c>
    </row>
    <row r="147" spans="1:22">
      <c r="A147" s="11">
        <v>40806</v>
      </c>
      <c r="B147"/>
      <c r="H147" s="12"/>
      <c r="I147" s="4"/>
      <c r="J147" s="4"/>
      <c r="K147" s="4"/>
      <c r="L147" s="4"/>
      <c r="M147" s="4"/>
      <c r="N147" s="12"/>
      <c r="O147" s="4"/>
      <c r="P147" s="4"/>
      <c r="Q147" s="12"/>
      <c r="R147" s="4"/>
      <c r="S147" s="12"/>
      <c r="T147" s="63">
        <f t="shared" si="5"/>
        <v>0</v>
      </c>
      <c r="U147">
        <v>0</v>
      </c>
      <c r="V147" s="63">
        <v>0</v>
      </c>
    </row>
    <row r="148" spans="1:22">
      <c r="A148" s="11">
        <v>40807</v>
      </c>
      <c r="B148"/>
      <c r="H148" s="12"/>
      <c r="I148" s="4"/>
      <c r="J148" s="4"/>
      <c r="K148" s="4"/>
      <c r="L148" s="4"/>
      <c r="M148" s="4"/>
      <c r="N148" s="12"/>
      <c r="O148" s="4"/>
      <c r="P148" s="4"/>
      <c r="Q148" s="12"/>
      <c r="R148" s="4"/>
      <c r="S148" s="12"/>
      <c r="T148" s="63">
        <f t="shared" si="5"/>
        <v>0</v>
      </c>
      <c r="U148">
        <v>0</v>
      </c>
      <c r="V148" s="63">
        <v>0</v>
      </c>
    </row>
    <row r="149" spans="1:22">
      <c r="A149" s="11">
        <v>40808</v>
      </c>
      <c r="B149"/>
      <c r="H149" s="12"/>
      <c r="I149" s="4"/>
      <c r="J149" s="4"/>
      <c r="K149" s="4"/>
      <c r="L149" s="4"/>
      <c r="M149" s="4"/>
      <c r="N149" s="12"/>
      <c r="O149" s="4"/>
      <c r="P149" s="4"/>
      <c r="Q149" s="12"/>
      <c r="R149" s="4"/>
      <c r="S149" s="12"/>
      <c r="T149" s="63">
        <f t="shared" si="5"/>
        <v>0</v>
      </c>
      <c r="U149">
        <v>0</v>
      </c>
      <c r="V149" s="63">
        <v>0</v>
      </c>
    </row>
    <row r="150" spans="1:22">
      <c r="A150" s="11">
        <v>40809</v>
      </c>
      <c r="B150"/>
      <c r="H150" s="12"/>
      <c r="I150" s="4"/>
      <c r="J150" s="4"/>
      <c r="K150" s="4"/>
      <c r="L150" s="4"/>
      <c r="M150" s="4"/>
      <c r="N150" s="12"/>
      <c r="O150" s="4"/>
      <c r="P150" s="4"/>
      <c r="Q150" s="12"/>
      <c r="R150" s="4"/>
      <c r="S150" s="12"/>
      <c r="T150" s="63">
        <f t="shared" si="5"/>
        <v>0</v>
      </c>
      <c r="U150">
        <v>0</v>
      </c>
      <c r="V150" s="63">
        <v>0</v>
      </c>
    </row>
    <row r="151" spans="1:22">
      <c r="A151" s="11">
        <v>40810</v>
      </c>
      <c r="B151"/>
      <c r="H151" s="12"/>
      <c r="I151" s="4"/>
      <c r="J151" s="4"/>
      <c r="K151" s="4"/>
      <c r="L151" s="4"/>
      <c r="M151" s="4"/>
      <c r="N151" s="12"/>
      <c r="O151" s="4"/>
      <c r="P151" s="4"/>
      <c r="Q151" s="12"/>
      <c r="R151" s="4"/>
      <c r="S151" s="12"/>
      <c r="T151" s="63">
        <f t="shared" si="5"/>
        <v>0</v>
      </c>
      <c r="U151">
        <v>0</v>
      </c>
      <c r="V151" s="63">
        <v>0</v>
      </c>
    </row>
    <row r="152" spans="1:22">
      <c r="A152" s="11">
        <v>40811</v>
      </c>
      <c r="B152"/>
      <c r="H152" s="12"/>
      <c r="I152" s="4"/>
      <c r="J152" s="4"/>
      <c r="K152" s="4"/>
      <c r="L152" s="4"/>
      <c r="M152" s="4"/>
      <c r="N152" s="12"/>
      <c r="O152" s="4"/>
      <c r="P152" s="4"/>
      <c r="Q152" s="12"/>
      <c r="R152" s="4"/>
      <c r="S152" s="12"/>
      <c r="T152" s="63">
        <f t="shared" si="5"/>
        <v>0</v>
      </c>
      <c r="U152">
        <v>0</v>
      </c>
      <c r="V152" s="63"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>
        <v>0</v>
      </c>
      <c r="V153"/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  <c r="V154"/>
    </row>
    <row r="155" spans="1:22">
      <c r="A155" t="s">
        <v>68</v>
      </c>
      <c r="B155">
        <f>SUM(B9:B132)</f>
        <v>8537.93</v>
      </c>
      <c r="C155">
        <f t="shared" ref="C155:U155" si="7">SUM(C9:C132)</f>
        <v>48.95999999999998</v>
      </c>
      <c r="D155">
        <f t="shared" si="7"/>
        <v>0</v>
      </c>
      <c r="E155">
        <f t="shared" si="7"/>
        <v>10</v>
      </c>
      <c r="F155">
        <f t="shared" si="7"/>
        <v>3.9800000000000004</v>
      </c>
      <c r="G155">
        <f t="shared" si="7"/>
        <v>2.98</v>
      </c>
      <c r="H155">
        <f t="shared" si="7"/>
        <v>0</v>
      </c>
      <c r="I155">
        <f t="shared" si="7"/>
        <v>261.95999999999998</v>
      </c>
      <c r="J155">
        <f t="shared" si="7"/>
        <v>12.97</v>
      </c>
      <c r="K155">
        <f t="shared" si="7"/>
        <v>0</v>
      </c>
      <c r="L155">
        <f t="shared" si="7"/>
        <v>98.999999999999986</v>
      </c>
      <c r="M155">
        <f t="shared" si="7"/>
        <v>30.979999999999997</v>
      </c>
      <c r="N155">
        <f t="shared" si="7"/>
        <v>0</v>
      </c>
      <c r="O155">
        <f t="shared" si="7"/>
        <v>446.98000000000008</v>
      </c>
      <c r="P155">
        <f t="shared" si="7"/>
        <v>0</v>
      </c>
      <c r="Q155">
        <f t="shared" si="7"/>
        <v>0</v>
      </c>
      <c r="R155">
        <f t="shared" si="7"/>
        <v>144.00999999999996</v>
      </c>
      <c r="S155">
        <f t="shared" si="7"/>
        <v>0</v>
      </c>
      <c r="T155">
        <f t="shared" si="7"/>
        <v>9557.0899999999983</v>
      </c>
      <c r="U155">
        <f t="shared" si="7"/>
        <v>4777.9199999999983</v>
      </c>
      <c r="V155">
        <f>SUM(T155:U155)</f>
        <v>14335.009999999997</v>
      </c>
    </row>
    <row r="156" spans="1:22">
      <c r="B156"/>
      <c r="H156" s="1"/>
      <c r="I156"/>
      <c r="N156" s="1"/>
      <c r="O156"/>
      <c r="Q156" s="1"/>
      <c r="R156"/>
      <c r="S156" s="1"/>
      <c r="T156"/>
      <c r="V156"/>
    </row>
    <row r="157" spans="1:22">
      <c r="B157"/>
      <c r="H157" s="1"/>
      <c r="I157"/>
      <c r="N157" s="1"/>
      <c r="O157"/>
      <c r="Q157" s="1"/>
      <c r="R157"/>
      <c r="S157" s="1"/>
      <c r="T157"/>
      <c r="V157"/>
    </row>
    <row r="158" spans="1:22">
      <c r="B158"/>
      <c r="H158" s="1"/>
      <c r="I158"/>
      <c r="N158" s="1"/>
      <c r="O158"/>
      <c r="Q158" s="1"/>
      <c r="R158"/>
      <c r="S158" s="1"/>
      <c r="T158"/>
      <c r="V158"/>
    </row>
    <row r="159" spans="1:22">
      <c r="B159"/>
      <c r="H159" s="1"/>
      <c r="I159"/>
      <c r="N159" s="1"/>
      <c r="O159"/>
      <c r="Q159" s="1"/>
      <c r="R159"/>
      <c r="S159" s="1"/>
      <c r="T159"/>
      <c r="V159"/>
    </row>
    <row r="160" spans="1:22">
      <c r="B160"/>
      <c r="H160" s="1"/>
      <c r="I160"/>
      <c r="N160" s="1"/>
      <c r="O160"/>
      <c r="Q160" s="1"/>
      <c r="R160"/>
      <c r="S160" s="1"/>
      <c r="T160"/>
      <c r="V160"/>
    </row>
    <row r="161" spans="2:22">
      <c r="B161"/>
      <c r="H161" s="1"/>
      <c r="I161"/>
      <c r="N161" s="1"/>
      <c r="O161"/>
      <c r="Q161" s="1"/>
      <c r="R161"/>
      <c r="S161" s="1"/>
      <c r="T161"/>
      <c r="V161"/>
    </row>
    <row r="162" spans="2:22">
      <c r="B162"/>
      <c r="H162" s="1"/>
      <c r="I162"/>
      <c r="N162" s="1"/>
      <c r="O162"/>
      <c r="Q162" s="1"/>
      <c r="R162"/>
      <c r="S162" s="1"/>
      <c r="T162"/>
      <c r="V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28733.949999999993</v>
      </c>
    </row>
  </sheetData>
  <mergeCells count="18">
    <mergeCell ref="B7:H7"/>
    <mergeCell ref="I7:N7"/>
    <mergeCell ref="O7:Q7"/>
    <mergeCell ref="R7:S7"/>
    <mergeCell ref="V163:V164"/>
    <mergeCell ref="T7:T8"/>
    <mergeCell ref="V7:V8"/>
    <mergeCell ref="B153:H153"/>
    <mergeCell ref="I153:N153"/>
    <mergeCell ref="O153:Q153"/>
    <mergeCell ref="R153:S153"/>
    <mergeCell ref="T153:T154"/>
    <mergeCell ref="A1:C1"/>
    <mergeCell ref="A2:C2"/>
    <mergeCell ref="A3:C3"/>
    <mergeCell ref="A4:D4"/>
    <mergeCell ref="A5:C5"/>
    <mergeCell ref="D3:H3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50"/>
  </sheetPr>
  <dimension ref="A1:V165"/>
  <sheetViews>
    <sheetView zoomScale="70" zoomScaleNormal="70" workbookViewId="0">
      <pane xSplit="21" ySplit="8" topLeftCell="V104" activePane="bottomRight" state="frozen"/>
      <selection activeCell="I88" sqref="I88"/>
      <selection pane="bottomLeft" activeCell="I88" sqref="I88"/>
      <selection pane="topRight" activeCell="I88" sqref="I88"/>
      <selection pane="bottomRight" activeCell="L142" sqref="L142"/>
    </sheetView>
  </sheetViews>
  <sheetFormatPr defaultRowHeight="12.75"/>
  <cols>
    <col min="2" max="2" width="9.140625" style="3"/>
    <col min="5" max="5" width="11.140625" customWidth="1"/>
    <col min="6" max="6" width="9.5703125" bestFit="1" customWidth="1"/>
    <col min="8" max="8" width="10.28515625" bestFit="1" customWidth="1"/>
    <col min="9" max="9" width="9.140625" style="3"/>
    <col min="14" max="14" width="10.28515625" bestFit="1" customWidth="1"/>
    <col min="15" max="15" width="9.140625" style="3"/>
    <col min="18" max="18" width="9.140625" style="3"/>
    <col min="20" max="20" width="9.140625" style="3"/>
  </cols>
  <sheetData>
    <row r="1" spans="1:22">
      <c r="A1" s="68" t="s">
        <v>74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75</v>
      </c>
      <c r="B3" s="73"/>
      <c r="C3" s="73"/>
      <c r="E3" s="71" t="s">
        <v>76</v>
      </c>
      <c r="F3" s="71"/>
      <c r="G3" s="71"/>
      <c r="H3" s="1"/>
      <c r="I3"/>
      <c r="N3" s="1"/>
      <c r="O3"/>
      <c r="Q3" s="1"/>
      <c r="R3"/>
      <c r="S3" s="1"/>
      <c r="T3"/>
    </row>
    <row r="4" spans="1:22">
      <c r="A4" s="73" t="s">
        <v>77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42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s="4" t="s">
        <v>64</v>
      </c>
      <c r="S8" s="1" t="s">
        <v>65</v>
      </c>
      <c r="T8" s="70"/>
      <c r="U8" s="4" t="s">
        <v>78</v>
      </c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3">
        <f t="shared" ref="T9:T72" si="0">SUM(B9:S9)</f>
        <v>0</v>
      </c>
      <c r="U9" s="4">
        <v>0</v>
      </c>
      <c r="V9" s="63">
        <f>SUM(T9+U9)</f>
        <v>0</v>
      </c>
    </row>
    <row r="10" spans="1:22">
      <c r="A10" s="11">
        <v>40669</v>
      </c>
      <c r="B10"/>
      <c r="H10" s="1"/>
      <c r="I10" s="4"/>
      <c r="J10" s="4"/>
      <c r="K10" s="4"/>
      <c r="N10" s="1"/>
      <c r="O10" s="4"/>
      <c r="P10" s="4"/>
      <c r="Q10" s="1"/>
      <c r="R10" s="4"/>
      <c r="S10" s="1"/>
      <c r="T10" s="63">
        <f t="shared" si="0"/>
        <v>0</v>
      </c>
      <c r="U10" s="4">
        <v>0</v>
      </c>
      <c r="V10" s="63">
        <f t="shared" ref="V10:V73" si="1">SUM(T10+U10)</f>
        <v>0</v>
      </c>
    </row>
    <row r="11" spans="1:22">
      <c r="A11" s="11">
        <v>40670</v>
      </c>
      <c r="B11"/>
      <c r="H11" s="1"/>
      <c r="I11" s="4"/>
      <c r="J11" s="4"/>
      <c r="K11" s="4"/>
      <c r="N11" s="1"/>
      <c r="O11" s="4"/>
      <c r="P11" s="4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N12" s="1"/>
      <c r="O12" s="4"/>
      <c r="P12" s="4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 ht="12" customHeight="1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1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1</v>
      </c>
      <c r="U22" s="4">
        <v>0</v>
      </c>
      <c r="V22" s="63">
        <f t="shared" si="1"/>
        <v>1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0.25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0.25</v>
      </c>
      <c r="U23" s="4">
        <v>0</v>
      </c>
      <c r="V23" s="63">
        <f t="shared" si="1"/>
        <v>0.25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0.25</v>
      </c>
      <c r="P24" s="4">
        <v>0</v>
      </c>
      <c r="Q24" s="1">
        <v>0</v>
      </c>
      <c r="R24" s="4">
        <v>0</v>
      </c>
      <c r="S24" s="1">
        <v>0</v>
      </c>
      <c r="T24" s="63">
        <f t="shared" si="0"/>
        <v>0.25</v>
      </c>
      <c r="U24" s="4">
        <v>0</v>
      </c>
      <c r="V24" s="63">
        <f t="shared" si="1"/>
        <v>0.25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0.25</v>
      </c>
      <c r="P25" s="4">
        <v>0</v>
      </c>
      <c r="Q25" s="1">
        <v>0</v>
      </c>
      <c r="R25" s="4">
        <v>0</v>
      </c>
      <c r="S25" s="1">
        <v>0</v>
      </c>
      <c r="T25" s="63">
        <f t="shared" si="0"/>
        <v>0.25</v>
      </c>
      <c r="U25" s="4">
        <v>0</v>
      </c>
      <c r="V25" s="63">
        <f t="shared" si="1"/>
        <v>0.25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4">
        <v>0.25</v>
      </c>
      <c r="P26" s="4">
        <v>0</v>
      </c>
      <c r="Q26" s="1">
        <v>0</v>
      </c>
      <c r="R26" s="4">
        <v>0</v>
      </c>
      <c r="S26" s="1">
        <v>0</v>
      </c>
      <c r="T26" s="63">
        <f t="shared" si="0"/>
        <v>0.25</v>
      </c>
      <c r="U26" s="4">
        <v>0</v>
      </c>
      <c r="V26" s="63">
        <f t="shared" si="1"/>
        <v>0.25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4">
        <v>0</v>
      </c>
      <c r="P27" s="4">
        <v>0</v>
      </c>
      <c r="Q27" s="1">
        <v>0</v>
      </c>
      <c r="R27" s="4">
        <v>0</v>
      </c>
      <c r="S27" s="1">
        <v>0</v>
      </c>
      <c r="T27" s="63">
        <f t="shared" si="0"/>
        <v>0</v>
      </c>
      <c r="U27" s="4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 s="4">
        <v>0</v>
      </c>
      <c r="V28" s="63">
        <f>SUM(T28+U28)</f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 s="4">
        <v>0</v>
      </c>
      <c r="V29" s="63">
        <f>SUM(T29+U29)</f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>SUM(T30+U30)</f>
        <v>0</v>
      </c>
    </row>
    <row r="31" spans="1:22">
      <c r="A31" s="11">
        <v>40690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">
        <v>0</v>
      </c>
      <c r="O31" s="4">
        <v>0.75</v>
      </c>
      <c r="P31" s="4">
        <v>0</v>
      </c>
      <c r="Q31" s="1">
        <v>0</v>
      </c>
      <c r="R31" s="4">
        <v>0</v>
      </c>
      <c r="S31" s="1">
        <v>0</v>
      </c>
      <c r="T31" s="63">
        <f t="shared" si="0"/>
        <v>0.75</v>
      </c>
      <c r="U31" s="4">
        <v>0</v>
      </c>
      <c r="V31" s="63">
        <f t="shared" si="1"/>
        <v>0.75</v>
      </c>
    </row>
    <row r="32" spans="1:22">
      <c r="A32" s="11">
        <v>40691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1">
        <v>0</v>
      </c>
      <c r="O32" s="4">
        <v>0.75</v>
      </c>
      <c r="P32" s="4">
        <v>0</v>
      </c>
      <c r="Q32" s="1">
        <v>0</v>
      </c>
      <c r="R32" s="4">
        <v>0</v>
      </c>
      <c r="S32" s="1">
        <v>0</v>
      </c>
      <c r="T32" s="63">
        <f t="shared" si="0"/>
        <v>0.75</v>
      </c>
      <c r="U32" s="4">
        <v>0</v>
      </c>
      <c r="V32" s="63">
        <f t="shared" si="1"/>
        <v>0.75</v>
      </c>
    </row>
    <row r="33" spans="1:22">
      <c r="A33" s="11">
        <v>40692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1">
        <v>0</v>
      </c>
      <c r="O33" s="4">
        <v>0.75</v>
      </c>
      <c r="P33" s="4">
        <v>0</v>
      </c>
      <c r="Q33" s="1">
        <v>0</v>
      </c>
      <c r="R33" s="4">
        <v>0</v>
      </c>
      <c r="S33" s="1">
        <v>0</v>
      </c>
      <c r="T33" s="63">
        <f t="shared" si="0"/>
        <v>0.75</v>
      </c>
      <c r="U33" s="4">
        <v>0</v>
      </c>
      <c r="V33" s="63">
        <f t="shared" si="1"/>
        <v>0.75</v>
      </c>
    </row>
    <row r="34" spans="1:22">
      <c r="A34" s="11">
        <v>40693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1">
        <v>0</v>
      </c>
      <c r="O34" s="4">
        <v>0.75</v>
      </c>
      <c r="P34" s="4">
        <v>0</v>
      </c>
      <c r="Q34" s="1">
        <v>0</v>
      </c>
      <c r="R34" s="4">
        <v>0</v>
      </c>
      <c r="S34" s="1">
        <v>0</v>
      </c>
      <c r="T34" s="63">
        <f t="shared" si="0"/>
        <v>0.75</v>
      </c>
      <c r="U34" s="4">
        <v>0</v>
      </c>
      <c r="V34" s="63">
        <f t="shared" si="1"/>
        <v>0.75</v>
      </c>
    </row>
    <row r="35" spans="1:22">
      <c r="A35" s="11">
        <v>40694</v>
      </c>
      <c r="B35" t="s">
        <v>31</v>
      </c>
      <c r="C35" t="s">
        <v>31</v>
      </c>
      <c r="D35" t="s">
        <v>31</v>
      </c>
      <c r="E35" t="s">
        <v>31</v>
      </c>
      <c r="F35" t="s">
        <v>31</v>
      </c>
      <c r="G35" t="s">
        <v>31</v>
      </c>
      <c r="H35" t="s">
        <v>31</v>
      </c>
      <c r="I35" t="s">
        <v>31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s="63">
        <f t="shared" si="0"/>
        <v>0</v>
      </c>
      <c r="U35" s="4">
        <v>0</v>
      </c>
      <c r="V35" s="63">
        <f>SUM(T35+U35)</f>
        <v>0</v>
      </c>
    </row>
    <row r="36" spans="1:22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1">
        <v>0</v>
      </c>
      <c r="O36" s="4">
        <v>2</v>
      </c>
      <c r="P36" s="4">
        <v>0</v>
      </c>
      <c r="Q36" s="1">
        <v>0</v>
      </c>
      <c r="R36" s="4">
        <v>0</v>
      </c>
      <c r="S36" s="12">
        <v>0</v>
      </c>
      <c r="T36" s="63">
        <f t="shared" si="0"/>
        <v>2</v>
      </c>
      <c r="U36" s="4">
        <v>0</v>
      </c>
      <c r="V36" s="63">
        <f>SUM(T36+U36)</f>
        <v>2</v>
      </c>
    </row>
    <row r="37" spans="1:22">
      <c r="A37" s="11">
        <v>40696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5</v>
      </c>
      <c r="P37" s="4">
        <v>0</v>
      </c>
      <c r="Q37" s="4">
        <v>0</v>
      </c>
      <c r="R37" s="4">
        <v>0</v>
      </c>
      <c r="S37" s="4">
        <v>0</v>
      </c>
      <c r="T37" s="63">
        <f t="shared" si="0"/>
        <v>7</v>
      </c>
      <c r="U37" s="4">
        <v>0</v>
      </c>
      <c r="V37" s="63">
        <v>0</v>
      </c>
    </row>
    <row r="38" spans="1:22">
      <c r="A38" s="11">
        <v>40697</v>
      </c>
      <c r="B38">
        <v>7.33</v>
      </c>
      <c r="C38">
        <v>0</v>
      </c>
      <c r="D38">
        <v>0</v>
      </c>
      <c r="E38">
        <v>0</v>
      </c>
      <c r="F38">
        <v>0.67</v>
      </c>
      <c r="G38">
        <v>0</v>
      </c>
      <c r="H38" s="4">
        <v>0</v>
      </c>
      <c r="I38" s="4">
        <v>0</v>
      </c>
      <c r="J38" s="4">
        <v>4.67</v>
      </c>
      <c r="K38" s="4">
        <v>0</v>
      </c>
      <c r="L38" s="4">
        <v>0</v>
      </c>
      <c r="M38" s="4">
        <v>0</v>
      </c>
      <c r="N38" s="4">
        <v>0</v>
      </c>
      <c r="O38" s="4">
        <v>20</v>
      </c>
      <c r="P38" s="4">
        <v>0</v>
      </c>
      <c r="Q38" s="4">
        <v>0</v>
      </c>
      <c r="R38" s="4">
        <v>0</v>
      </c>
      <c r="S38" s="4">
        <v>0</v>
      </c>
      <c r="T38" s="63">
        <f t="shared" si="0"/>
        <v>32.67</v>
      </c>
      <c r="U38" s="4">
        <v>1.67</v>
      </c>
      <c r="V38" s="63">
        <f t="shared" si="1"/>
        <v>34.340000000000003</v>
      </c>
    </row>
    <row r="39" spans="1:22">
      <c r="A39" s="11">
        <v>40698</v>
      </c>
      <c r="B39">
        <v>7.33</v>
      </c>
      <c r="C39">
        <v>0</v>
      </c>
      <c r="D39">
        <v>0</v>
      </c>
      <c r="E39">
        <v>0</v>
      </c>
      <c r="F39">
        <v>0.67</v>
      </c>
      <c r="G39">
        <v>0</v>
      </c>
      <c r="H39" s="4">
        <v>0</v>
      </c>
      <c r="I39" s="4">
        <v>0</v>
      </c>
      <c r="J39" s="4">
        <v>4.67</v>
      </c>
      <c r="K39" s="4">
        <v>0</v>
      </c>
      <c r="L39" s="4">
        <v>0</v>
      </c>
      <c r="M39" s="4">
        <v>0</v>
      </c>
      <c r="N39" s="4">
        <v>0</v>
      </c>
      <c r="O39" s="4">
        <v>20</v>
      </c>
      <c r="P39" s="4">
        <v>0</v>
      </c>
      <c r="Q39" s="4">
        <v>0</v>
      </c>
      <c r="R39" s="4">
        <v>0</v>
      </c>
      <c r="S39" s="4">
        <v>0</v>
      </c>
      <c r="T39" s="63">
        <f t="shared" si="0"/>
        <v>32.67</v>
      </c>
      <c r="U39" s="4">
        <v>1.67</v>
      </c>
      <c r="V39" s="63">
        <f t="shared" si="1"/>
        <v>34.340000000000003</v>
      </c>
    </row>
    <row r="40" spans="1:22">
      <c r="A40" s="11">
        <v>40699</v>
      </c>
      <c r="B40">
        <v>7.33</v>
      </c>
      <c r="C40">
        <v>0</v>
      </c>
      <c r="D40">
        <v>0</v>
      </c>
      <c r="E40">
        <v>0</v>
      </c>
      <c r="F40">
        <v>0.67</v>
      </c>
      <c r="G40">
        <v>0</v>
      </c>
      <c r="H40" s="4">
        <v>0</v>
      </c>
      <c r="I40" s="4">
        <v>0</v>
      </c>
      <c r="J40" s="4">
        <v>4.67</v>
      </c>
      <c r="K40" s="4">
        <v>0</v>
      </c>
      <c r="L40" s="4">
        <v>0</v>
      </c>
      <c r="M40" s="4">
        <v>0</v>
      </c>
      <c r="N40" s="4">
        <v>0</v>
      </c>
      <c r="O40" s="4">
        <v>20</v>
      </c>
      <c r="P40" s="4">
        <v>0</v>
      </c>
      <c r="Q40" s="4">
        <v>0</v>
      </c>
      <c r="R40" s="4">
        <v>0</v>
      </c>
      <c r="S40" s="4">
        <v>0</v>
      </c>
      <c r="T40" s="63">
        <f t="shared" si="0"/>
        <v>32.67</v>
      </c>
      <c r="U40" s="4">
        <v>1.67</v>
      </c>
      <c r="V40" s="63">
        <f t="shared" si="1"/>
        <v>34.340000000000003</v>
      </c>
    </row>
    <row r="41" spans="1:22">
      <c r="A41" s="11">
        <v>40700</v>
      </c>
      <c r="B41">
        <v>5</v>
      </c>
      <c r="C41">
        <v>0</v>
      </c>
      <c r="D41">
        <v>0</v>
      </c>
      <c r="E41">
        <v>0</v>
      </c>
      <c r="F41">
        <v>0</v>
      </c>
      <c r="G41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2</v>
      </c>
      <c r="P41" s="4">
        <v>0</v>
      </c>
      <c r="Q41" s="4">
        <v>0</v>
      </c>
      <c r="R41" s="4">
        <v>0</v>
      </c>
      <c r="S41" s="4">
        <v>0</v>
      </c>
      <c r="T41" s="63">
        <f t="shared" si="0"/>
        <v>7</v>
      </c>
      <c r="U41" s="4">
        <v>3</v>
      </c>
      <c r="V41" s="63">
        <f t="shared" si="1"/>
        <v>10</v>
      </c>
    </row>
    <row r="42" spans="1:22">
      <c r="A42" s="11">
        <v>40701</v>
      </c>
      <c r="B42">
        <v>8</v>
      </c>
      <c r="C42">
        <v>0</v>
      </c>
      <c r="D42">
        <v>0</v>
      </c>
      <c r="E42">
        <v>0</v>
      </c>
      <c r="F42">
        <v>0</v>
      </c>
      <c r="G42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2</v>
      </c>
      <c r="P42" s="4">
        <v>0</v>
      </c>
      <c r="Q42" s="4">
        <v>0</v>
      </c>
      <c r="R42" s="4">
        <v>0</v>
      </c>
      <c r="S42" s="4">
        <v>0</v>
      </c>
      <c r="T42" s="63">
        <f t="shared" si="0"/>
        <v>10</v>
      </c>
      <c r="U42" s="4">
        <v>3</v>
      </c>
      <c r="V42" s="63">
        <f>SUM(T42+U42)</f>
        <v>13</v>
      </c>
    </row>
    <row r="43" spans="1:22">
      <c r="A43" s="11">
        <v>40702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0</v>
      </c>
      <c r="P43" s="4">
        <v>0</v>
      </c>
      <c r="Q43" s="1">
        <v>0</v>
      </c>
      <c r="R43" s="4">
        <v>0</v>
      </c>
      <c r="S43" s="1">
        <v>0</v>
      </c>
      <c r="T43" s="63">
        <f t="shared" si="0"/>
        <v>0</v>
      </c>
      <c r="U43" s="4">
        <v>2</v>
      </c>
      <c r="V43" s="63">
        <f>SUM(T43+U43)</f>
        <v>2</v>
      </c>
    </row>
    <row r="44" spans="1:22">
      <c r="A44" s="11">
        <v>40703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s="4">
        <v>5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63">
        <f t="shared" si="0"/>
        <v>16</v>
      </c>
      <c r="U44" s="4">
        <v>6</v>
      </c>
      <c r="V44" s="63">
        <f t="shared" si="1"/>
        <v>22</v>
      </c>
    </row>
    <row r="45" spans="1:22">
      <c r="A45" s="11">
        <v>40704</v>
      </c>
      <c r="B45">
        <v>6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1">
        <v>0</v>
      </c>
      <c r="O45" s="4">
        <v>0</v>
      </c>
      <c r="P45" s="4">
        <v>0</v>
      </c>
      <c r="Q45" s="1">
        <v>0</v>
      </c>
      <c r="R45" s="4">
        <v>0</v>
      </c>
      <c r="S45" s="1">
        <v>0</v>
      </c>
      <c r="T45" s="63">
        <f t="shared" si="0"/>
        <v>6</v>
      </c>
      <c r="U45" s="4">
        <v>1.67</v>
      </c>
      <c r="V45" s="63">
        <f t="shared" si="1"/>
        <v>7.67</v>
      </c>
    </row>
    <row r="46" spans="1:22">
      <c r="A46" s="11">
        <v>40705</v>
      </c>
      <c r="B46">
        <v>6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1">
        <v>0</v>
      </c>
      <c r="O46" s="4">
        <v>0</v>
      </c>
      <c r="P46" s="4">
        <v>0</v>
      </c>
      <c r="Q46" s="1">
        <v>0</v>
      </c>
      <c r="R46" s="4">
        <v>0</v>
      </c>
      <c r="S46" s="1">
        <v>0</v>
      </c>
      <c r="T46" s="63">
        <f t="shared" si="0"/>
        <v>6</v>
      </c>
      <c r="U46" s="4">
        <v>1.67</v>
      </c>
      <c r="V46" s="63">
        <f t="shared" si="1"/>
        <v>7.67</v>
      </c>
    </row>
    <row r="47" spans="1:22">
      <c r="A47" s="11">
        <v>40706</v>
      </c>
      <c r="B47">
        <v>6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1">
        <v>0</v>
      </c>
      <c r="O47" s="4">
        <v>0</v>
      </c>
      <c r="P47" s="4">
        <v>0</v>
      </c>
      <c r="Q47" s="1">
        <v>0</v>
      </c>
      <c r="R47" s="4">
        <v>0</v>
      </c>
      <c r="S47" s="1">
        <v>0</v>
      </c>
      <c r="T47" s="63">
        <f t="shared" si="0"/>
        <v>6</v>
      </c>
      <c r="U47" s="4">
        <v>1.67</v>
      </c>
      <c r="V47" s="63">
        <f t="shared" si="1"/>
        <v>7.67</v>
      </c>
    </row>
    <row r="48" spans="1:22">
      <c r="A48" s="11">
        <v>40707</v>
      </c>
      <c r="B48">
        <v>32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  <c r="L48" s="4">
        <v>2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63">
        <f t="shared" si="0"/>
        <v>34</v>
      </c>
      <c r="U48" s="4">
        <v>8</v>
      </c>
      <c r="V48" s="63">
        <f t="shared" si="1"/>
        <v>42</v>
      </c>
    </row>
    <row r="49" spans="1:22">
      <c r="A49" s="11">
        <v>40708</v>
      </c>
      <c r="B49">
        <v>6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4">
        <v>0</v>
      </c>
      <c r="T49" s="63">
        <f t="shared" si="0"/>
        <v>8</v>
      </c>
      <c r="U49" s="4">
        <v>1</v>
      </c>
      <c r="V49" s="63">
        <f t="shared" si="1"/>
        <v>9</v>
      </c>
    </row>
    <row r="50" spans="1:22">
      <c r="A50" s="11">
        <v>40709</v>
      </c>
      <c r="B50" s="63">
        <v>4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3</v>
      </c>
      <c r="M50" s="63">
        <v>0</v>
      </c>
      <c r="N50" s="63">
        <v>0</v>
      </c>
      <c r="O50" s="63">
        <v>0</v>
      </c>
      <c r="P50" s="63">
        <v>0</v>
      </c>
      <c r="Q50" s="63">
        <v>0</v>
      </c>
      <c r="R50" s="63">
        <v>0</v>
      </c>
      <c r="S50" s="63">
        <v>0</v>
      </c>
      <c r="T50" s="63">
        <f t="shared" si="0"/>
        <v>7</v>
      </c>
      <c r="U50" s="4">
        <v>0</v>
      </c>
      <c r="V50" s="63">
        <f t="shared" si="1"/>
        <v>7</v>
      </c>
    </row>
    <row r="51" spans="1:22">
      <c r="A51" s="11">
        <v>40710</v>
      </c>
      <c r="B51">
        <v>8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63">
        <f t="shared" si="0"/>
        <v>8</v>
      </c>
      <c r="U51" s="4">
        <v>1</v>
      </c>
      <c r="V51" s="63">
        <f t="shared" si="1"/>
        <v>9</v>
      </c>
    </row>
    <row r="52" spans="1:22">
      <c r="A52" s="11">
        <v>40711</v>
      </c>
      <c r="B52">
        <v>14.33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0.33</v>
      </c>
      <c r="J52" s="4">
        <v>0</v>
      </c>
      <c r="K52" s="4">
        <v>0</v>
      </c>
      <c r="L52" s="4">
        <v>0.33</v>
      </c>
      <c r="M52" s="4">
        <v>0.33</v>
      </c>
      <c r="N52" s="4">
        <v>0</v>
      </c>
      <c r="O52" s="4">
        <v>1</v>
      </c>
      <c r="P52" s="4">
        <v>0</v>
      </c>
      <c r="Q52" s="4">
        <v>0</v>
      </c>
      <c r="R52" s="4">
        <v>2.67</v>
      </c>
      <c r="S52" s="4">
        <v>0</v>
      </c>
      <c r="T52" s="63">
        <f t="shared" si="0"/>
        <v>18.990000000000002</v>
      </c>
      <c r="U52" s="4">
        <v>2</v>
      </c>
      <c r="V52" s="63">
        <f t="shared" si="1"/>
        <v>20.990000000000002</v>
      </c>
    </row>
    <row r="53" spans="1:22">
      <c r="A53" s="11">
        <v>40712</v>
      </c>
      <c r="B53">
        <v>14.33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</v>
      </c>
      <c r="I53" s="4">
        <v>0.33</v>
      </c>
      <c r="J53" s="4">
        <v>0</v>
      </c>
      <c r="K53" s="4">
        <v>0</v>
      </c>
      <c r="L53" s="4">
        <v>0.33</v>
      </c>
      <c r="M53" s="4">
        <v>0.33</v>
      </c>
      <c r="N53" s="4">
        <v>0</v>
      </c>
      <c r="O53" s="4">
        <v>1</v>
      </c>
      <c r="P53" s="4">
        <v>0</v>
      </c>
      <c r="Q53" s="4">
        <v>0</v>
      </c>
      <c r="R53" s="4">
        <v>2.67</v>
      </c>
      <c r="S53" s="4">
        <v>0</v>
      </c>
      <c r="T53" s="63">
        <f t="shared" si="0"/>
        <v>18.990000000000002</v>
      </c>
      <c r="U53" s="4">
        <v>2</v>
      </c>
      <c r="V53" s="63">
        <f t="shared" si="1"/>
        <v>20.990000000000002</v>
      </c>
    </row>
    <row r="54" spans="1:22">
      <c r="A54" s="11">
        <v>40713</v>
      </c>
      <c r="B54">
        <v>14.33</v>
      </c>
      <c r="C54">
        <v>0</v>
      </c>
      <c r="D54">
        <v>0</v>
      </c>
      <c r="E54">
        <v>0</v>
      </c>
      <c r="F54">
        <v>0</v>
      </c>
      <c r="G54">
        <v>0</v>
      </c>
      <c r="H54" s="4">
        <v>0</v>
      </c>
      <c r="I54" s="4">
        <v>0.33</v>
      </c>
      <c r="J54" s="4">
        <v>0</v>
      </c>
      <c r="K54" s="4">
        <v>0</v>
      </c>
      <c r="L54" s="4">
        <v>0.33</v>
      </c>
      <c r="M54" s="4">
        <v>0.33</v>
      </c>
      <c r="N54" s="4">
        <v>0</v>
      </c>
      <c r="O54" s="4">
        <v>1</v>
      </c>
      <c r="P54" s="4">
        <v>0</v>
      </c>
      <c r="Q54" s="4">
        <v>0</v>
      </c>
      <c r="R54" s="4">
        <v>2.67</v>
      </c>
      <c r="S54" s="4">
        <v>0</v>
      </c>
      <c r="T54" s="63">
        <f t="shared" si="0"/>
        <v>18.990000000000002</v>
      </c>
      <c r="U54" s="4">
        <v>2</v>
      </c>
      <c r="V54" s="63">
        <f t="shared" si="1"/>
        <v>20.990000000000002</v>
      </c>
    </row>
    <row r="55" spans="1:22">
      <c r="A55" s="11">
        <v>40714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v>0</v>
      </c>
      <c r="Q55" s="4">
        <v>0</v>
      </c>
      <c r="R55" s="4">
        <v>1</v>
      </c>
      <c r="S55" s="4">
        <v>0</v>
      </c>
      <c r="T55" s="63">
        <f t="shared" si="0"/>
        <v>3</v>
      </c>
      <c r="U55" s="4">
        <v>2</v>
      </c>
      <c r="V55" s="63">
        <f t="shared" si="1"/>
        <v>5</v>
      </c>
    </row>
    <row r="56" spans="1:22">
      <c r="A56" s="11">
        <v>40715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3">
        <f t="shared" si="0"/>
        <v>0</v>
      </c>
      <c r="U56" s="4">
        <v>0</v>
      </c>
      <c r="V56" s="63">
        <f t="shared" si="1"/>
        <v>0</v>
      </c>
    </row>
    <row r="57" spans="1:22">
      <c r="A57" s="11">
        <v>40716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0</v>
      </c>
      <c r="N57">
        <v>0</v>
      </c>
      <c r="O57">
        <v>2</v>
      </c>
      <c r="P57">
        <v>0</v>
      </c>
      <c r="Q57">
        <v>0</v>
      </c>
      <c r="R57">
        <v>0</v>
      </c>
      <c r="S57">
        <v>0</v>
      </c>
      <c r="T57" s="63">
        <f t="shared" si="0"/>
        <v>5</v>
      </c>
      <c r="U57" s="4">
        <v>2</v>
      </c>
      <c r="V57" s="63">
        <f t="shared" si="1"/>
        <v>7</v>
      </c>
    </row>
    <row r="58" spans="1:22">
      <c r="A58" s="11">
        <v>40717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3</v>
      </c>
      <c r="S58">
        <v>0</v>
      </c>
      <c r="T58" s="63">
        <f t="shared" si="0"/>
        <v>9</v>
      </c>
      <c r="U58" s="4">
        <v>0</v>
      </c>
      <c r="V58" s="63">
        <f t="shared" si="1"/>
        <v>9</v>
      </c>
    </row>
    <row r="59" spans="1:22">
      <c r="A59" s="11">
        <v>40718</v>
      </c>
      <c r="B59">
        <v>8.67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1.33</v>
      </c>
      <c r="M59">
        <v>0.33</v>
      </c>
      <c r="N59">
        <v>0</v>
      </c>
      <c r="O59">
        <v>1.67</v>
      </c>
      <c r="P59">
        <v>0</v>
      </c>
      <c r="Q59">
        <v>0</v>
      </c>
      <c r="R59">
        <v>2</v>
      </c>
      <c r="S59">
        <v>0</v>
      </c>
      <c r="T59" s="63">
        <f t="shared" si="0"/>
        <v>14</v>
      </c>
      <c r="U59" s="4">
        <v>3</v>
      </c>
      <c r="V59" s="63">
        <f t="shared" si="1"/>
        <v>17</v>
      </c>
    </row>
    <row r="60" spans="1:22">
      <c r="A60" s="11">
        <v>40719</v>
      </c>
      <c r="B60">
        <v>8.67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1.33</v>
      </c>
      <c r="M60">
        <v>0.33</v>
      </c>
      <c r="N60">
        <v>0</v>
      </c>
      <c r="O60">
        <v>1.67</v>
      </c>
      <c r="P60">
        <v>0</v>
      </c>
      <c r="Q60">
        <v>0</v>
      </c>
      <c r="R60">
        <v>2</v>
      </c>
      <c r="S60">
        <v>0</v>
      </c>
      <c r="T60" s="63">
        <f t="shared" si="0"/>
        <v>14</v>
      </c>
      <c r="U60" s="4">
        <v>3</v>
      </c>
      <c r="V60" s="63">
        <f t="shared" si="1"/>
        <v>17</v>
      </c>
    </row>
    <row r="61" spans="1:22">
      <c r="A61" s="11">
        <v>40720</v>
      </c>
      <c r="B61">
        <v>8.67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1.33</v>
      </c>
      <c r="M61">
        <v>0.33</v>
      </c>
      <c r="N61">
        <v>0</v>
      </c>
      <c r="O61">
        <v>1.67</v>
      </c>
      <c r="P61">
        <v>0</v>
      </c>
      <c r="Q61">
        <v>0</v>
      </c>
      <c r="R61">
        <v>2</v>
      </c>
      <c r="S61">
        <v>0</v>
      </c>
      <c r="T61" s="63">
        <f t="shared" si="0"/>
        <v>14</v>
      </c>
      <c r="U61" s="4">
        <v>3</v>
      </c>
      <c r="V61" s="63">
        <f t="shared" si="1"/>
        <v>17</v>
      </c>
    </row>
    <row r="62" spans="1:22">
      <c r="A62" s="11">
        <v>40721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3">
        <f>SUM(B62:S62)</f>
        <v>5</v>
      </c>
      <c r="U62" s="4"/>
      <c r="V62" s="63">
        <f t="shared" si="1"/>
        <v>5</v>
      </c>
    </row>
    <row r="63" spans="1:22">
      <c r="A63" s="11">
        <v>40722</v>
      </c>
      <c r="B63">
        <v>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0</v>
      </c>
      <c r="T63" s="63">
        <f t="shared" si="0"/>
        <v>6</v>
      </c>
      <c r="U63" s="4">
        <v>5</v>
      </c>
      <c r="V63" s="63">
        <f t="shared" si="1"/>
        <v>11</v>
      </c>
    </row>
    <row r="64" spans="1:22">
      <c r="A64" s="11">
        <v>40723</v>
      </c>
      <c r="B64">
        <v>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</v>
      </c>
      <c r="S64">
        <v>0</v>
      </c>
      <c r="T64" s="63">
        <f t="shared" si="0"/>
        <v>10</v>
      </c>
      <c r="U64" s="4">
        <v>5</v>
      </c>
      <c r="V64" s="63">
        <f t="shared" si="1"/>
        <v>15</v>
      </c>
    </row>
    <row r="65" spans="1:22">
      <c r="A65" s="11">
        <v>40724</v>
      </c>
      <c r="B65">
        <v>89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27</v>
      </c>
      <c r="S65">
        <v>0</v>
      </c>
      <c r="T65" s="63">
        <f t="shared" si="0"/>
        <v>119</v>
      </c>
      <c r="U65" s="4">
        <v>14</v>
      </c>
      <c r="V65" s="63">
        <f t="shared" si="1"/>
        <v>133</v>
      </c>
    </row>
    <row r="66" spans="1:22">
      <c r="A66" s="11">
        <v>40725</v>
      </c>
      <c r="B66">
        <v>52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0</v>
      </c>
      <c r="T66" s="63">
        <f t="shared" si="0"/>
        <v>55</v>
      </c>
      <c r="U66" s="4">
        <v>49</v>
      </c>
      <c r="V66" s="63">
        <f t="shared" si="1"/>
        <v>104</v>
      </c>
    </row>
    <row r="67" spans="1:22">
      <c r="A67" s="11">
        <v>40726</v>
      </c>
      <c r="B67">
        <v>52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0</v>
      </c>
      <c r="T67" s="63">
        <f t="shared" si="0"/>
        <v>55</v>
      </c>
      <c r="U67" s="4">
        <v>49</v>
      </c>
      <c r="V67" s="63">
        <f t="shared" si="1"/>
        <v>104</v>
      </c>
    </row>
    <row r="68" spans="1:22">
      <c r="A68" s="11">
        <v>40727</v>
      </c>
      <c r="B68">
        <v>52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0</v>
      </c>
      <c r="T68" s="63">
        <f t="shared" si="0"/>
        <v>55</v>
      </c>
      <c r="U68" s="4">
        <v>49</v>
      </c>
      <c r="V68" s="63">
        <f t="shared" si="1"/>
        <v>104</v>
      </c>
    </row>
    <row r="69" spans="1:22">
      <c r="A69" s="11">
        <v>40728</v>
      </c>
      <c r="B69">
        <v>52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0</v>
      </c>
      <c r="T69" s="63">
        <f t="shared" si="0"/>
        <v>55</v>
      </c>
      <c r="U69" s="4">
        <v>49</v>
      </c>
      <c r="V69" s="63">
        <f t="shared" si="1"/>
        <v>104</v>
      </c>
    </row>
    <row r="70" spans="1:22">
      <c r="A70" s="11">
        <v>40729</v>
      </c>
      <c r="B70">
        <v>89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 s="63">
        <f t="shared" si="0"/>
        <v>91</v>
      </c>
      <c r="U70" s="4">
        <v>37</v>
      </c>
      <c r="V70" s="63">
        <f t="shared" si="1"/>
        <v>128</v>
      </c>
    </row>
    <row r="71" spans="1:22">
      <c r="A71" s="11">
        <v>40730</v>
      </c>
      <c r="B71">
        <v>152</v>
      </c>
      <c r="C71">
        <v>0</v>
      </c>
      <c r="D71">
        <v>0</v>
      </c>
      <c r="E71">
        <v>0</v>
      </c>
      <c r="F71">
        <v>0</v>
      </c>
      <c r="G71">
        <v>2</v>
      </c>
      <c r="H71">
        <v>0</v>
      </c>
      <c r="I71">
        <v>0</v>
      </c>
      <c r="J71">
        <v>0</v>
      </c>
      <c r="K71">
        <v>0</v>
      </c>
      <c r="L71">
        <v>12</v>
      </c>
      <c r="M71">
        <v>1</v>
      </c>
      <c r="N71">
        <v>0</v>
      </c>
      <c r="O71">
        <v>1</v>
      </c>
      <c r="P71">
        <v>0</v>
      </c>
      <c r="Q71">
        <v>0</v>
      </c>
      <c r="R71">
        <v>15</v>
      </c>
      <c r="S71">
        <v>0</v>
      </c>
      <c r="T71" s="63">
        <f t="shared" si="0"/>
        <v>183</v>
      </c>
      <c r="U71" s="4">
        <v>41</v>
      </c>
      <c r="V71" s="63">
        <f t="shared" si="1"/>
        <v>224</v>
      </c>
    </row>
    <row r="72" spans="1:22">
      <c r="A72" s="11">
        <v>40731</v>
      </c>
      <c r="B72">
        <v>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3">
        <f t="shared" si="0"/>
        <v>36</v>
      </c>
      <c r="U72" s="4">
        <v>9</v>
      </c>
      <c r="V72" s="63">
        <f t="shared" si="1"/>
        <v>45</v>
      </c>
    </row>
    <row r="73" spans="1:22">
      <c r="A73" s="11">
        <v>40732</v>
      </c>
      <c r="B73">
        <v>43.33</v>
      </c>
      <c r="C73">
        <v>0.33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0.33</v>
      </c>
      <c r="N73">
        <v>0</v>
      </c>
      <c r="O73">
        <v>0</v>
      </c>
      <c r="P73">
        <v>0</v>
      </c>
      <c r="Q73">
        <v>0</v>
      </c>
      <c r="R73">
        <v>0.33</v>
      </c>
      <c r="S73">
        <v>0</v>
      </c>
      <c r="T73" s="63">
        <f t="shared" ref="T73:T136" si="2">SUM(B73:S73)</f>
        <v>44.319999999999993</v>
      </c>
      <c r="U73" s="4">
        <v>5.33</v>
      </c>
      <c r="V73" s="63">
        <f t="shared" si="1"/>
        <v>49.649999999999991</v>
      </c>
    </row>
    <row r="74" spans="1:22">
      <c r="A74" s="11">
        <v>40733</v>
      </c>
      <c r="B74">
        <v>43.33</v>
      </c>
      <c r="C74">
        <v>0.33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0.33</v>
      </c>
      <c r="N74">
        <v>0</v>
      </c>
      <c r="O74">
        <v>0</v>
      </c>
      <c r="P74">
        <v>0</v>
      </c>
      <c r="Q74">
        <v>0</v>
      </c>
      <c r="R74">
        <v>0.33</v>
      </c>
      <c r="S74">
        <v>0</v>
      </c>
      <c r="T74" s="63">
        <f t="shared" si="2"/>
        <v>44.319999999999993</v>
      </c>
      <c r="U74" s="4">
        <v>5.33</v>
      </c>
      <c r="V74" s="63">
        <f t="shared" ref="V74:V137" si="3">SUM(T74+U74)</f>
        <v>49.649999999999991</v>
      </c>
    </row>
    <row r="75" spans="1:22">
      <c r="A75" s="11">
        <v>40734</v>
      </c>
      <c r="B75">
        <v>43.33</v>
      </c>
      <c r="C75">
        <v>0.33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0.33</v>
      </c>
      <c r="N75">
        <v>0</v>
      </c>
      <c r="O75">
        <v>0</v>
      </c>
      <c r="P75">
        <v>0</v>
      </c>
      <c r="Q75">
        <v>0</v>
      </c>
      <c r="R75">
        <v>0.33</v>
      </c>
      <c r="S75">
        <v>0</v>
      </c>
      <c r="T75" s="63">
        <f t="shared" si="2"/>
        <v>44.319999999999993</v>
      </c>
      <c r="U75" s="4">
        <v>5.33</v>
      </c>
      <c r="V75" s="63">
        <f t="shared" si="3"/>
        <v>49.649999999999991</v>
      </c>
    </row>
    <row r="76" spans="1:22">
      <c r="A76" s="11">
        <v>40735</v>
      </c>
      <c r="B76">
        <v>16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 s="63">
        <f t="shared" si="2"/>
        <v>18</v>
      </c>
      <c r="U76" s="4">
        <v>17</v>
      </c>
      <c r="V76" s="63">
        <f t="shared" si="3"/>
        <v>35</v>
      </c>
    </row>
    <row r="77" spans="1:22">
      <c r="A77" s="11">
        <v>40736</v>
      </c>
      <c r="B77">
        <v>33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 s="63">
        <f t="shared" si="2"/>
        <v>37</v>
      </c>
      <c r="U77" s="4">
        <v>8</v>
      </c>
      <c r="V77" s="63">
        <f t="shared" si="3"/>
        <v>45</v>
      </c>
    </row>
    <row r="78" spans="1:22">
      <c r="A78" s="11">
        <v>40737</v>
      </c>
      <c r="B78">
        <v>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2</v>
      </c>
      <c r="S78">
        <v>0</v>
      </c>
      <c r="T78" s="63">
        <f t="shared" si="2"/>
        <v>19</v>
      </c>
      <c r="U78" s="4">
        <v>7</v>
      </c>
      <c r="V78" s="63">
        <f t="shared" si="3"/>
        <v>26</v>
      </c>
    </row>
    <row r="79" spans="1:22">
      <c r="A79" s="11">
        <v>40738</v>
      </c>
      <c r="B79">
        <v>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0</v>
      </c>
      <c r="T79" s="63">
        <f t="shared" si="2"/>
        <v>13</v>
      </c>
      <c r="U79" s="4">
        <v>0</v>
      </c>
      <c r="V79" s="63">
        <f t="shared" si="3"/>
        <v>13</v>
      </c>
    </row>
    <row r="80" spans="1:22">
      <c r="A80" s="11">
        <v>40739</v>
      </c>
      <c r="B80">
        <v>40.33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4">
        <v>1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5.66</v>
      </c>
      <c r="S80" s="4">
        <v>0</v>
      </c>
      <c r="T80" s="63">
        <f t="shared" si="2"/>
        <v>46.989999999999995</v>
      </c>
      <c r="U80" s="4">
        <v>2.66</v>
      </c>
      <c r="V80" s="63">
        <f t="shared" si="3"/>
        <v>49.649999999999991</v>
      </c>
    </row>
    <row r="81" spans="1:22">
      <c r="A81" s="11">
        <v>40740</v>
      </c>
      <c r="B81">
        <v>40.33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5.66</v>
      </c>
      <c r="S81" s="4">
        <v>0</v>
      </c>
      <c r="T81" s="63">
        <f t="shared" si="2"/>
        <v>46.989999999999995</v>
      </c>
      <c r="U81" s="4">
        <v>2.66</v>
      </c>
      <c r="V81" s="63">
        <f t="shared" si="3"/>
        <v>49.649999999999991</v>
      </c>
    </row>
    <row r="82" spans="1:22">
      <c r="A82" s="11">
        <v>40741</v>
      </c>
      <c r="B82">
        <v>40.33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5.66</v>
      </c>
      <c r="S82" s="4">
        <v>0</v>
      </c>
      <c r="T82" s="63">
        <f t="shared" si="2"/>
        <v>46.989999999999995</v>
      </c>
      <c r="U82" s="4">
        <v>2.66</v>
      </c>
      <c r="V82" s="63">
        <f t="shared" si="3"/>
        <v>49.649999999999991</v>
      </c>
    </row>
    <row r="83" spans="1:22">
      <c r="A83" s="11">
        <v>40742</v>
      </c>
      <c r="B83" t="s">
        <v>31</v>
      </c>
      <c r="C83" t="s">
        <v>31</v>
      </c>
      <c r="D83" t="s">
        <v>31</v>
      </c>
      <c r="E83" t="s">
        <v>31</v>
      </c>
      <c r="F83" t="s">
        <v>31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 s="63">
        <f t="shared" si="2"/>
        <v>0</v>
      </c>
      <c r="U83" s="4">
        <v>0</v>
      </c>
      <c r="V83" s="63">
        <f t="shared" si="3"/>
        <v>0</v>
      </c>
    </row>
    <row r="84" spans="1:22">
      <c r="A84" s="11">
        <v>40743</v>
      </c>
      <c r="B84">
        <v>15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63">
        <f t="shared" si="2"/>
        <v>16</v>
      </c>
      <c r="U84" s="4">
        <v>2</v>
      </c>
      <c r="V84" s="63">
        <f>SUM(T84+U84)</f>
        <v>18</v>
      </c>
    </row>
    <row r="85" spans="1:22">
      <c r="A85" s="11">
        <v>40744</v>
      </c>
      <c r="B85">
        <v>39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 s="63">
        <f>SUM(B85:S85)</f>
        <v>43</v>
      </c>
      <c r="U85" s="4">
        <v>15</v>
      </c>
      <c r="V85" s="63">
        <f>SUM(T85+U85)</f>
        <v>58</v>
      </c>
    </row>
    <row r="86" spans="1:22">
      <c r="A86" s="11">
        <v>40745</v>
      </c>
      <c r="B86">
        <v>27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 s="63">
        <f t="shared" si="2"/>
        <v>30</v>
      </c>
      <c r="U86" s="4">
        <v>8</v>
      </c>
      <c r="V86" s="63">
        <f t="shared" si="3"/>
        <v>38</v>
      </c>
    </row>
    <row r="87" spans="1:22">
      <c r="A87" s="11">
        <v>40746</v>
      </c>
      <c r="B87">
        <v>7.67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0.33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 s="1">
        <v>0</v>
      </c>
      <c r="T87" s="63">
        <f t="shared" si="2"/>
        <v>9</v>
      </c>
      <c r="U87" s="4">
        <v>4</v>
      </c>
      <c r="V87" s="63">
        <f t="shared" si="3"/>
        <v>13</v>
      </c>
    </row>
    <row r="88" spans="1:22">
      <c r="A88" s="11">
        <v>40747</v>
      </c>
      <c r="B88">
        <v>7.67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0.33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 s="1">
        <v>0</v>
      </c>
      <c r="T88" s="63">
        <f t="shared" si="2"/>
        <v>9</v>
      </c>
      <c r="U88" s="4">
        <v>4</v>
      </c>
      <c r="V88" s="63">
        <f t="shared" si="3"/>
        <v>13</v>
      </c>
    </row>
    <row r="89" spans="1:22">
      <c r="A89" s="11">
        <v>40748</v>
      </c>
      <c r="B89">
        <v>7.67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0.33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 s="1">
        <v>0</v>
      </c>
      <c r="T89" s="63">
        <f t="shared" si="2"/>
        <v>9</v>
      </c>
      <c r="U89" s="4">
        <v>4</v>
      </c>
      <c r="V89" s="63">
        <f t="shared" si="3"/>
        <v>13</v>
      </c>
    </row>
    <row r="90" spans="1:22">
      <c r="A90" s="11">
        <v>40749</v>
      </c>
      <c r="B90">
        <v>25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 s="4">
        <v>0</v>
      </c>
      <c r="T90" s="63">
        <f t="shared" si="2"/>
        <v>27</v>
      </c>
      <c r="U90" s="4">
        <v>32</v>
      </c>
      <c r="V90" s="63">
        <f t="shared" si="3"/>
        <v>59</v>
      </c>
    </row>
    <row r="91" spans="1:22">
      <c r="A91" s="11">
        <v>40750</v>
      </c>
      <c r="B91">
        <v>29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4">
        <v>0</v>
      </c>
      <c r="T91" s="63">
        <f t="shared" si="2"/>
        <v>31</v>
      </c>
      <c r="U91" s="4">
        <v>14</v>
      </c>
      <c r="V91" s="63">
        <f>SUM(T91+U91)</f>
        <v>45</v>
      </c>
    </row>
    <row r="92" spans="1:22">
      <c r="A92" s="11">
        <v>40751</v>
      </c>
      <c r="B92">
        <v>76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4">
        <v>0</v>
      </c>
      <c r="T92" s="63">
        <f t="shared" si="2"/>
        <v>76</v>
      </c>
      <c r="U92" s="4">
        <v>71</v>
      </c>
      <c r="V92" s="63">
        <f>SUM(T92+U92)</f>
        <v>147</v>
      </c>
    </row>
    <row r="93" spans="1:22">
      <c r="A93" s="11">
        <v>40752</v>
      </c>
      <c r="B93">
        <v>63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</v>
      </c>
      <c r="S93" s="4">
        <v>0</v>
      </c>
      <c r="T93" s="63">
        <f t="shared" si="2"/>
        <v>68</v>
      </c>
      <c r="U93" s="4">
        <v>22</v>
      </c>
      <c r="V93" s="63">
        <f t="shared" si="3"/>
        <v>90</v>
      </c>
    </row>
    <row r="94" spans="1:22">
      <c r="A94" s="11">
        <v>40753</v>
      </c>
      <c r="B94">
        <v>20.25</v>
      </c>
      <c r="C94" t="s">
        <v>79</v>
      </c>
      <c r="D94">
        <v>0</v>
      </c>
      <c r="E94">
        <v>0</v>
      </c>
      <c r="F94">
        <v>0</v>
      </c>
      <c r="G94">
        <v>0</v>
      </c>
      <c r="H94">
        <v>0</v>
      </c>
      <c r="I94">
        <v>0.25</v>
      </c>
      <c r="J94">
        <v>0</v>
      </c>
      <c r="K94">
        <v>0</v>
      </c>
      <c r="L94">
        <v>0.25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4">
        <v>0</v>
      </c>
      <c r="T94" s="63">
        <f t="shared" si="2"/>
        <v>20.75</v>
      </c>
      <c r="U94" s="4">
        <v>11</v>
      </c>
      <c r="V94" s="63">
        <f t="shared" si="3"/>
        <v>31.75</v>
      </c>
    </row>
    <row r="95" spans="1:22">
      <c r="A95" s="11">
        <v>40754</v>
      </c>
      <c r="B95">
        <v>21.25</v>
      </c>
      <c r="C95" t="s">
        <v>79</v>
      </c>
      <c r="D95">
        <v>0</v>
      </c>
      <c r="E95">
        <v>0</v>
      </c>
      <c r="F95">
        <v>0</v>
      </c>
      <c r="G95">
        <v>0</v>
      </c>
      <c r="H95">
        <v>0</v>
      </c>
      <c r="I95">
        <v>0.25</v>
      </c>
      <c r="J95">
        <v>0</v>
      </c>
      <c r="K95">
        <v>0</v>
      </c>
      <c r="L95">
        <v>0.25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4">
        <v>0</v>
      </c>
      <c r="T95" s="63">
        <f t="shared" si="2"/>
        <v>21.75</v>
      </c>
      <c r="U95" s="4">
        <v>11</v>
      </c>
      <c r="V95" s="63">
        <f t="shared" si="3"/>
        <v>32.75</v>
      </c>
    </row>
    <row r="96" spans="1:22">
      <c r="A96" s="11">
        <v>40755</v>
      </c>
      <c r="B96">
        <v>22.25</v>
      </c>
      <c r="C96" t="s">
        <v>79</v>
      </c>
      <c r="D96">
        <v>0</v>
      </c>
      <c r="E96">
        <v>0</v>
      </c>
      <c r="F96">
        <v>0</v>
      </c>
      <c r="G96">
        <v>0</v>
      </c>
      <c r="H96">
        <v>0</v>
      </c>
      <c r="I96">
        <v>0.25</v>
      </c>
      <c r="J96">
        <v>0</v>
      </c>
      <c r="K96">
        <v>0</v>
      </c>
      <c r="L96">
        <v>0.25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4">
        <v>0</v>
      </c>
      <c r="T96" s="63">
        <f t="shared" si="2"/>
        <v>22.75</v>
      </c>
      <c r="U96" s="4">
        <v>11</v>
      </c>
      <c r="V96" s="63">
        <f t="shared" si="3"/>
        <v>33.75</v>
      </c>
    </row>
    <row r="97" spans="1:22">
      <c r="A97" s="11">
        <v>40756</v>
      </c>
      <c r="B97">
        <v>23.25</v>
      </c>
      <c r="C97" t="s">
        <v>79</v>
      </c>
      <c r="D97">
        <v>0</v>
      </c>
      <c r="E97">
        <v>0</v>
      </c>
      <c r="F97">
        <v>0</v>
      </c>
      <c r="G97">
        <v>0</v>
      </c>
      <c r="H97">
        <v>0</v>
      </c>
      <c r="I97">
        <v>0.25</v>
      </c>
      <c r="J97">
        <v>0</v>
      </c>
      <c r="K97">
        <v>0</v>
      </c>
      <c r="L97">
        <v>0.25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4">
        <v>0</v>
      </c>
      <c r="T97" s="63">
        <f t="shared" si="2"/>
        <v>23.75</v>
      </c>
      <c r="U97" s="4">
        <v>11</v>
      </c>
      <c r="V97" s="63">
        <f t="shared" si="3"/>
        <v>34.75</v>
      </c>
    </row>
    <row r="98" spans="1:22">
      <c r="A98" s="11">
        <v>40757</v>
      </c>
      <c r="B98">
        <v>12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4">
        <v>0</v>
      </c>
      <c r="T98" s="63">
        <f t="shared" si="2"/>
        <v>12</v>
      </c>
      <c r="U98" s="4">
        <v>4</v>
      </c>
      <c r="V98" s="63">
        <f t="shared" si="3"/>
        <v>16</v>
      </c>
    </row>
    <row r="99" spans="1:22">
      <c r="A99" s="11">
        <v>40758</v>
      </c>
      <c r="B99">
        <v>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4">
        <v>0</v>
      </c>
      <c r="T99" s="63">
        <f t="shared" si="2"/>
        <v>8</v>
      </c>
      <c r="U99" s="4">
        <v>3</v>
      </c>
      <c r="V99" s="63">
        <f t="shared" si="3"/>
        <v>11</v>
      </c>
    </row>
    <row r="100" spans="1:22">
      <c r="A100" s="11">
        <v>40759</v>
      </c>
      <c r="B100">
        <v>24</v>
      </c>
      <c r="C100">
        <v>1</v>
      </c>
      <c r="D100">
        <v>0</v>
      </c>
      <c r="E100">
        <v>0</v>
      </c>
      <c r="F100">
        <v>0</v>
      </c>
      <c r="G100">
        <v>0</v>
      </c>
      <c r="H100" s="1">
        <v>0</v>
      </c>
      <c r="I100" s="4">
        <v>1</v>
      </c>
      <c r="J100" s="4">
        <v>0</v>
      </c>
      <c r="K100" s="4">
        <v>0</v>
      </c>
      <c r="L100" s="4">
        <v>0</v>
      </c>
      <c r="M100" s="4">
        <v>1</v>
      </c>
      <c r="N100" s="1">
        <v>0</v>
      </c>
      <c r="O100" s="4">
        <v>0</v>
      </c>
      <c r="P100" s="4">
        <v>0</v>
      </c>
      <c r="Q100" s="1">
        <v>0</v>
      </c>
      <c r="R100" s="4">
        <v>0</v>
      </c>
      <c r="S100" s="1">
        <v>0</v>
      </c>
      <c r="T100" s="63">
        <f t="shared" si="2"/>
        <v>27</v>
      </c>
      <c r="U100" s="4">
        <v>2</v>
      </c>
      <c r="V100" s="63">
        <f t="shared" si="3"/>
        <v>29</v>
      </c>
    </row>
    <row r="101" spans="1:22">
      <c r="A101" s="11">
        <v>40760</v>
      </c>
      <c r="B101" t="s">
        <v>31</v>
      </c>
      <c r="C101" t="s">
        <v>31</v>
      </c>
      <c r="D101" t="s">
        <v>31</v>
      </c>
      <c r="E101" t="s">
        <v>31</v>
      </c>
      <c r="F101" t="s">
        <v>31</v>
      </c>
      <c r="G101" t="s">
        <v>31</v>
      </c>
      <c r="H101" t="s">
        <v>31</v>
      </c>
      <c r="I101" t="s">
        <v>31</v>
      </c>
      <c r="J101" t="s">
        <v>31</v>
      </c>
      <c r="K101" t="s">
        <v>31</v>
      </c>
      <c r="L101" t="s">
        <v>31</v>
      </c>
      <c r="M101" t="s">
        <v>31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T101" s="63">
        <f t="shared" si="2"/>
        <v>0</v>
      </c>
      <c r="U101" s="4">
        <v>0</v>
      </c>
      <c r="V101" s="63">
        <f t="shared" si="3"/>
        <v>0</v>
      </c>
    </row>
    <row r="102" spans="1:22">
      <c r="A102" s="11">
        <v>40761</v>
      </c>
      <c r="B102" t="s">
        <v>31</v>
      </c>
      <c r="C102" t="s">
        <v>31</v>
      </c>
      <c r="D102" t="s">
        <v>31</v>
      </c>
      <c r="E102" t="s">
        <v>31</v>
      </c>
      <c r="F102" t="s">
        <v>31</v>
      </c>
      <c r="G102" t="s">
        <v>31</v>
      </c>
      <c r="H102" t="s">
        <v>31</v>
      </c>
      <c r="I102" t="s">
        <v>31</v>
      </c>
      <c r="J102" t="s">
        <v>31</v>
      </c>
      <c r="K102" t="s">
        <v>31</v>
      </c>
      <c r="L102" t="s">
        <v>31</v>
      </c>
      <c r="M102" t="s">
        <v>31</v>
      </c>
      <c r="N102" t="s">
        <v>31</v>
      </c>
      <c r="O102" t="s">
        <v>31</v>
      </c>
      <c r="P102" t="s">
        <v>31</v>
      </c>
      <c r="Q102" t="s">
        <v>31</v>
      </c>
      <c r="R102" t="s">
        <v>31</v>
      </c>
      <c r="S102" t="s">
        <v>31</v>
      </c>
      <c r="T102" s="63">
        <f t="shared" si="2"/>
        <v>0</v>
      </c>
      <c r="U102" s="4">
        <v>0</v>
      </c>
      <c r="V102" s="63">
        <f t="shared" si="3"/>
        <v>0</v>
      </c>
    </row>
    <row r="103" spans="1:22">
      <c r="A103" s="11">
        <v>40762</v>
      </c>
      <c r="B103" t="s">
        <v>31</v>
      </c>
      <c r="C103" t="s">
        <v>31</v>
      </c>
      <c r="D103" t="s">
        <v>31</v>
      </c>
      <c r="E103" t="s">
        <v>31</v>
      </c>
      <c r="F103" t="s">
        <v>31</v>
      </c>
      <c r="G103" t="s">
        <v>31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S103" t="s">
        <v>31</v>
      </c>
      <c r="T103" s="63">
        <f t="shared" si="2"/>
        <v>0</v>
      </c>
      <c r="U103" s="4">
        <v>0</v>
      </c>
      <c r="V103" s="63">
        <f t="shared" si="3"/>
        <v>0</v>
      </c>
    </row>
    <row r="104" spans="1:22">
      <c r="A104" s="11">
        <v>40763</v>
      </c>
      <c r="B104">
        <v>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2</v>
      </c>
      <c r="P104">
        <v>0</v>
      </c>
      <c r="Q104">
        <v>0</v>
      </c>
      <c r="R104">
        <v>0</v>
      </c>
      <c r="S104">
        <v>0</v>
      </c>
      <c r="T104" s="63">
        <f t="shared" si="2"/>
        <v>74</v>
      </c>
      <c r="U104" s="4">
        <v>45</v>
      </c>
      <c r="V104" s="63">
        <f t="shared" si="3"/>
        <v>119</v>
      </c>
    </row>
    <row r="105" spans="1:22">
      <c r="A105" s="11">
        <v>40764</v>
      </c>
      <c r="B105">
        <v>88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 s="63">
        <f t="shared" si="2"/>
        <v>90</v>
      </c>
      <c r="U105" s="4">
        <v>75</v>
      </c>
      <c r="V105" s="63">
        <f t="shared" si="3"/>
        <v>165</v>
      </c>
    </row>
    <row r="106" spans="1:22">
      <c r="A106" s="11">
        <v>40765</v>
      </c>
      <c r="B106">
        <v>101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4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 s="63">
        <f t="shared" si="2"/>
        <v>109</v>
      </c>
      <c r="U106" s="4">
        <v>66</v>
      </c>
      <c r="V106" s="63">
        <f t="shared" si="3"/>
        <v>175</v>
      </c>
    </row>
    <row r="107" spans="1:22">
      <c r="A107" s="11">
        <v>40766</v>
      </c>
      <c r="B107">
        <v>31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3">
        <f t="shared" si="2"/>
        <v>32</v>
      </c>
      <c r="U107" s="4">
        <v>7</v>
      </c>
      <c r="V107" s="63">
        <f t="shared" si="3"/>
        <v>39</v>
      </c>
    </row>
    <row r="108" spans="1:22">
      <c r="A108" s="11">
        <v>40767</v>
      </c>
      <c r="B108">
        <v>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0.33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3">
        <f>SUM(B108:S108)</f>
        <v>12.33</v>
      </c>
      <c r="U108" s="4">
        <v>1.33</v>
      </c>
      <c r="V108" s="63">
        <f t="shared" si="3"/>
        <v>13.66</v>
      </c>
    </row>
    <row r="109" spans="1:22">
      <c r="A109" s="11">
        <v>40768</v>
      </c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0.33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3">
        <f t="shared" si="2"/>
        <v>12.33</v>
      </c>
      <c r="U109" s="4">
        <v>1.33</v>
      </c>
      <c r="V109" s="63">
        <f t="shared" si="3"/>
        <v>13.66</v>
      </c>
    </row>
    <row r="110" spans="1:22">
      <c r="A110" s="11">
        <v>40769</v>
      </c>
      <c r="B110">
        <v>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0.33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3">
        <f t="shared" si="2"/>
        <v>12.33</v>
      </c>
      <c r="U110" s="4">
        <v>1.33</v>
      </c>
      <c r="V110" s="63">
        <f t="shared" si="3"/>
        <v>13.66</v>
      </c>
    </row>
    <row r="111" spans="1:22">
      <c r="A111" s="11">
        <v>40770</v>
      </c>
      <c r="B111">
        <v>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3">
        <f t="shared" si="2"/>
        <v>25</v>
      </c>
      <c r="U111" s="4">
        <v>2</v>
      </c>
      <c r="V111" s="63">
        <f t="shared" si="3"/>
        <v>27</v>
      </c>
    </row>
    <row r="112" spans="1:22">
      <c r="A112" s="11">
        <v>40771</v>
      </c>
      <c r="B112">
        <v>56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3">
        <f t="shared" si="2"/>
        <v>58</v>
      </c>
      <c r="U112" s="4">
        <v>3</v>
      </c>
      <c r="V112" s="63">
        <f t="shared" si="3"/>
        <v>61</v>
      </c>
    </row>
    <row r="113" spans="1:22">
      <c r="A113" s="11">
        <v>40772</v>
      </c>
      <c r="B113">
        <v>32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 s="63">
        <f t="shared" si="2"/>
        <v>37</v>
      </c>
      <c r="U113" s="4">
        <v>7</v>
      </c>
      <c r="V113" s="63">
        <f>SUM(T113+U113)</f>
        <v>44</v>
      </c>
    </row>
    <row r="114" spans="1:22">
      <c r="A114" s="11">
        <v>40773</v>
      </c>
      <c r="B114">
        <v>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10</v>
      </c>
      <c r="P114">
        <v>0</v>
      </c>
      <c r="Q114">
        <v>0</v>
      </c>
      <c r="R114">
        <v>0</v>
      </c>
      <c r="S114">
        <v>0</v>
      </c>
      <c r="T114" s="63">
        <f t="shared" si="2"/>
        <v>27</v>
      </c>
      <c r="U114" s="4">
        <v>1</v>
      </c>
      <c r="V114" s="63">
        <f t="shared" si="3"/>
        <v>28</v>
      </c>
    </row>
    <row r="115" spans="1:22">
      <c r="A115" s="11">
        <v>40774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5</v>
      </c>
      <c r="P115">
        <v>0</v>
      </c>
      <c r="Q115">
        <v>0</v>
      </c>
      <c r="R115">
        <v>0</v>
      </c>
      <c r="S115">
        <v>0</v>
      </c>
      <c r="T115" s="63">
        <f t="shared" si="2"/>
        <v>15</v>
      </c>
      <c r="U115" s="4">
        <v>0.33</v>
      </c>
      <c r="V115" s="63">
        <f t="shared" si="3"/>
        <v>15.33</v>
      </c>
    </row>
    <row r="116" spans="1:22">
      <c r="A116" s="11">
        <v>40775</v>
      </c>
      <c r="B116">
        <v>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5</v>
      </c>
      <c r="P116">
        <v>0</v>
      </c>
      <c r="Q116">
        <v>0</v>
      </c>
      <c r="R116">
        <v>0</v>
      </c>
      <c r="S116">
        <v>0</v>
      </c>
      <c r="T116" s="63">
        <f t="shared" si="2"/>
        <v>15</v>
      </c>
      <c r="U116" s="4">
        <v>0.33</v>
      </c>
      <c r="V116" s="63">
        <f t="shared" si="3"/>
        <v>15.33</v>
      </c>
    </row>
    <row r="117" spans="1:22">
      <c r="A117" s="11">
        <v>40776</v>
      </c>
      <c r="B117">
        <v>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5</v>
      </c>
      <c r="P117">
        <v>0</v>
      </c>
      <c r="Q117">
        <v>0</v>
      </c>
      <c r="R117">
        <v>0</v>
      </c>
      <c r="S117">
        <v>0</v>
      </c>
      <c r="T117" s="63">
        <f t="shared" si="2"/>
        <v>15</v>
      </c>
      <c r="U117" s="4">
        <v>0.33</v>
      </c>
      <c r="V117" s="63">
        <f t="shared" si="3"/>
        <v>15.33</v>
      </c>
    </row>
    <row r="118" spans="1:22">
      <c r="A118" s="11">
        <v>40777</v>
      </c>
      <c r="B118">
        <v>30</v>
      </c>
      <c r="C118">
        <v>0</v>
      </c>
      <c r="D118">
        <v>0</v>
      </c>
      <c r="E118">
        <v>0</v>
      </c>
      <c r="F118">
        <v>0</v>
      </c>
      <c r="G118">
        <v>0</v>
      </c>
      <c r="H118" s="1">
        <v>0</v>
      </c>
      <c r="I118" s="4">
        <v>7</v>
      </c>
      <c r="J118" s="4">
        <v>0</v>
      </c>
      <c r="K118" s="4">
        <v>0</v>
      </c>
      <c r="L118" s="4">
        <v>0</v>
      </c>
      <c r="M118" s="4">
        <v>0</v>
      </c>
      <c r="N118" s="1">
        <v>0</v>
      </c>
      <c r="O118" s="4">
        <v>3</v>
      </c>
      <c r="P118" s="4">
        <v>0</v>
      </c>
      <c r="Q118" s="1">
        <v>0</v>
      </c>
      <c r="R118" s="4">
        <v>0</v>
      </c>
      <c r="S118" s="1">
        <v>0</v>
      </c>
      <c r="T118" s="63">
        <f t="shared" si="2"/>
        <v>40</v>
      </c>
      <c r="U118" s="4">
        <v>3</v>
      </c>
      <c r="V118" s="63">
        <f t="shared" si="3"/>
        <v>43</v>
      </c>
    </row>
    <row r="119" spans="1:22">
      <c r="A119" s="11">
        <v>40778</v>
      </c>
      <c r="B119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 s="1">
        <v>0</v>
      </c>
      <c r="I119" s="4">
        <v>4</v>
      </c>
      <c r="J119" s="4">
        <v>0</v>
      </c>
      <c r="K119" s="4">
        <v>0</v>
      </c>
      <c r="L119" s="4">
        <v>2</v>
      </c>
      <c r="M119" s="4">
        <v>1</v>
      </c>
      <c r="N119" s="1">
        <v>0</v>
      </c>
      <c r="O119" s="4">
        <v>42</v>
      </c>
      <c r="P119" s="4">
        <v>0</v>
      </c>
      <c r="Q119" s="1">
        <v>0</v>
      </c>
      <c r="R119" s="4">
        <v>0</v>
      </c>
      <c r="S119" s="1">
        <v>0</v>
      </c>
      <c r="T119" s="63">
        <f t="shared" si="2"/>
        <v>89</v>
      </c>
      <c r="U119" s="4">
        <v>4</v>
      </c>
      <c r="V119" s="63">
        <f>SUM(T119+U119)</f>
        <v>93</v>
      </c>
    </row>
    <row r="120" spans="1:22">
      <c r="A120" s="11">
        <v>40779</v>
      </c>
      <c r="B120">
        <v>20</v>
      </c>
      <c r="C120">
        <v>1</v>
      </c>
      <c r="D120">
        <v>0</v>
      </c>
      <c r="E120">
        <v>0</v>
      </c>
      <c r="F120">
        <v>0</v>
      </c>
      <c r="G120">
        <v>0</v>
      </c>
      <c r="H120" s="4">
        <v>0</v>
      </c>
      <c r="I120" s="4">
        <v>5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23</v>
      </c>
      <c r="P120" s="4">
        <v>0</v>
      </c>
      <c r="Q120" s="4">
        <v>0</v>
      </c>
      <c r="R120" s="4">
        <v>0</v>
      </c>
      <c r="S120" s="4">
        <v>0</v>
      </c>
      <c r="T120" s="63">
        <f t="shared" si="2"/>
        <v>49</v>
      </c>
      <c r="U120" s="4">
        <v>9</v>
      </c>
      <c r="V120" s="63">
        <f>SUM(T120+U120)</f>
        <v>58</v>
      </c>
    </row>
    <row r="121" spans="1:22">
      <c r="A121" s="11">
        <v>40780</v>
      </c>
      <c r="B12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 s="4">
        <v>0</v>
      </c>
      <c r="I121" s="4">
        <v>7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21</v>
      </c>
      <c r="P121" s="4">
        <v>0</v>
      </c>
      <c r="Q121" s="4">
        <v>0</v>
      </c>
      <c r="R121" s="4">
        <v>0</v>
      </c>
      <c r="S121" s="4">
        <v>0</v>
      </c>
      <c r="T121" s="63">
        <f t="shared" si="2"/>
        <v>50</v>
      </c>
      <c r="U121" s="4">
        <v>11</v>
      </c>
      <c r="V121" s="63">
        <f t="shared" si="3"/>
        <v>61</v>
      </c>
    </row>
    <row r="122" spans="1:22">
      <c r="A122" s="11">
        <v>40781</v>
      </c>
      <c r="B122">
        <v>6.33</v>
      </c>
      <c r="C122">
        <v>0.66</v>
      </c>
      <c r="D122">
        <v>0</v>
      </c>
      <c r="E122">
        <v>0</v>
      </c>
      <c r="F122">
        <v>0</v>
      </c>
      <c r="G122">
        <v>0</v>
      </c>
      <c r="H122" s="4">
        <v>0</v>
      </c>
      <c r="I122" s="4">
        <v>2.33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4.66</v>
      </c>
      <c r="P122" s="4">
        <v>0</v>
      </c>
      <c r="Q122" s="4">
        <v>0</v>
      </c>
      <c r="R122" s="4">
        <v>0</v>
      </c>
      <c r="S122" s="4">
        <v>0</v>
      </c>
      <c r="T122" s="63">
        <f t="shared" si="2"/>
        <v>13.98</v>
      </c>
      <c r="U122" s="4">
        <v>2.66</v>
      </c>
      <c r="V122" s="63">
        <f t="shared" si="3"/>
        <v>16.64</v>
      </c>
    </row>
    <row r="123" spans="1:22">
      <c r="A123" s="11">
        <v>40782</v>
      </c>
      <c r="B123">
        <v>6.33</v>
      </c>
      <c r="C123">
        <v>0.66</v>
      </c>
      <c r="D123">
        <v>0</v>
      </c>
      <c r="E123">
        <v>0</v>
      </c>
      <c r="F123">
        <v>0</v>
      </c>
      <c r="G123">
        <v>0</v>
      </c>
      <c r="H123" s="4">
        <v>0</v>
      </c>
      <c r="I123" s="4">
        <v>2.33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4.66</v>
      </c>
      <c r="P123" s="4">
        <v>0</v>
      </c>
      <c r="Q123" s="4">
        <v>0</v>
      </c>
      <c r="R123" s="4">
        <v>0</v>
      </c>
      <c r="S123" s="4">
        <v>0</v>
      </c>
      <c r="T123" s="63">
        <f t="shared" si="2"/>
        <v>13.98</v>
      </c>
      <c r="U123" s="4">
        <v>2.66</v>
      </c>
      <c r="V123" s="63">
        <f>SUM(T123+U123)</f>
        <v>16.64</v>
      </c>
    </row>
    <row r="124" spans="1:22">
      <c r="A124" s="11">
        <v>40783</v>
      </c>
      <c r="B124">
        <v>6.33</v>
      </c>
      <c r="C124">
        <v>0.66</v>
      </c>
      <c r="D124">
        <v>0</v>
      </c>
      <c r="E124">
        <v>0</v>
      </c>
      <c r="F124">
        <v>0</v>
      </c>
      <c r="G124">
        <v>0</v>
      </c>
      <c r="H124" s="4">
        <v>0</v>
      </c>
      <c r="I124" s="4">
        <v>2.33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4.66</v>
      </c>
      <c r="P124" s="4">
        <v>0</v>
      </c>
      <c r="Q124" s="4">
        <v>0</v>
      </c>
      <c r="R124" s="4">
        <v>0</v>
      </c>
      <c r="S124" s="4">
        <v>0</v>
      </c>
      <c r="T124" s="63">
        <f t="shared" si="2"/>
        <v>13.98</v>
      </c>
      <c r="U124" s="4">
        <v>2.66</v>
      </c>
      <c r="V124" s="63">
        <f t="shared" si="3"/>
        <v>16.64</v>
      </c>
    </row>
    <row r="125" spans="1:22">
      <c r="A125" s="11">
        <v>40784</v>
      </c>
      <c r="B125">
        <v>3</v>
      </c>
      <c r="C125">
        <v>0</v>
      </c>
      <c r="D125">
        <v>0</v>
      </c>
      <c r="E125">
        <v>0</v>
      </c>
      <c r="F125">
        <v>0</v>
      </c>
      <c r="G125">
        <v>0</v>
      </c>
      <c r="H125" s="4">
        <v>0</v>
      </c>
      <c r="I125" s="4">
        <v>1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63">
        <f t="shared" si="2"/>
        <v>4</v>
      </c>
      <c r="U125" s="4">
        <v>0</v>
      </c>
      <c r="V125" s="63">
        <f t="shared" si="3"/>
        <v>4</v>
      </c>
    </row>
    <row r="126" spans="1:22">
      <c r="A126" s="11">
        <v>40785</v>
      </c>
      <c r="B126">
        <v>2</v>
      </c>
      <c r="C126">
        <v>0</v>
      </c>
      <c r="D126">
        <v>0</v>
      </c>
      <c r="E126">
        <v>0</v>
      </c>
      <c r="F126">
        <v>0</v>
      </c>
      <c r="G126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63">
        <f t="shared" si="2"/>
        <v>2</v>
      </c>
      <c r="U126" s="4">
        <v>0</v>
      </c>
      <c r="V126" s="63">
        <f>SUM(T126+U126)</f>
        <v>2</v>
      </c>
    </row>
    <row r="127" spans="1:22">
      <c r="A127" s="11">
        <v>40786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4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63">
        <f t="shared" si="2"/>
        <v>1</v>
      </c>
      <c r="U127" s="4">
        <v>1</v>
      </c>
      <c r="V127" s="63">
        <f>SUM(T127+U127)</f>
        <v>2</v>
      </c>
    </row>
    <row r="128" spans="1:22">
      <c r="A128" s="11">
        <v>40787</v>
      </c>
      <c r="B128">
        <v>3</v>
      </c>
      <c r="C128">
        <v>0</v>
      </c>
      <c r="D128">
        <v>0</v>
      </c>
      <c r="E128">
        <v>0</v>
      </c>
      <c r="F128">
        <v>0</v>
      </c>
      <c r="G128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  <c r="M128" s="4">
        <v>0</v>
      </c>
      <c r="N128" s="4">
        <v>0</v>
      </c>
      <c r="O128" s="4">
        <v>8</v>
      </c>
      <c r="P128" s="4">
        <v>0</v>
      </c>
      <c r="Q128" s="4">
        <v>0</v>
      </c>
      <c r="R128" s="4">
        <v>0</v>
      </c>
      <c r="S128" s="4">
        <v>0</v>
      </c>
      <c r="T128" s="63">
        <f t="shared" si="2"/>
        <v>12</v>
      </c>
      <c r="U128" s="4">
        <v>3</v>
      </c>
      <c r="V128" s="63">
        <f t="shared" ref="V128" si="4">SUM(T128+U128)</f>
        <v>15</v>
      </c>
    </row>
    <row r="129" spans="1:22">
      <c r="A129" s="11">
        <v>40788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0</v>
      </c>
      <c r="H129" s="4">
        <v>0</v>
      </c>
      <c r="I129" s="4">
        <v>0.25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6</v>
      </c>
      <c r="P129" s="4">
        <v>0</v>
      </c>
      <c r="Q129" s="4">
        <v>0</v>
      </c>
      <c r="R129" s="4">
        <v>0</v>
      </c>
      <c r="S129" s="4">
        <v>0</v>
      </c>
      <c r="T129" s="63">
        <f t="shared" si="2"/>
        <v>8.25</v>
      </c>
      <c r="U129" s="4">
        <v>0.75</v>
      </c>
      <c r="V129" s="63">
        <f t="shared" si="3"/>
        <v>9</v>
      </c>
    </row>
    <row r="130" spans="1:22">
      <c r="A130" s="11">
        <v>40789</v>
      </c>
      <c r="B130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 s="4">
        <v>0</v>
      </c>
      <c r="I130" s="4">
        <v>0.25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6</v>
      </c>
      <c r="P130" s="4">
        <v>0</v>
      </c>
      <c r="Q130" s="4">
        <v>0</v>
      </c>
      <c r="R130" s="4">
        <v>0</v>
      </c>
      <c r="S130" s="4">
        <v>0</v>
      </c>
      <c r="T130" s="63">
        <f t="shared" si="2"/>
        <v>8.25</v>
      </c>
      <c r="U130" s="4">
        <v>0.75</v>
      </c>
      <c r="V130" s="63">
        <f t="shared" si="3"/>
        <v>9</v>
      </c>
    </row>
    <row r="131" spans="1:22">
      <c r="A131" s="11">
        <v>40790</v>
      </c>
      <c r="B131">
        <v>2</v>
      </c>
      <c r="C131">
        <v>0</v>
      </c>
      <c r="D131">
        <v>0</v>
      </c>
      <c r="E131">
        <v>0</v>
      </c>
      <c r="F131">
        <v>0</v>
      </c>
      <c r="G131">
        <v>0</v>
      </c>
      <c r="H131" s="4">
        <v>0</v>
      </c>
      <c r="I131" s="4">
        <v>0.25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6</v>
      </c>
      <c r="P131" s="4">
        <v>0</v>
      </c>
      <c r="Q131" s="4">
        <v>0</v>
      </c>
      <c r="R131" s="4">
        <v>0</v>
      </c>
      <c r="S131" s="4">
        <v>0</v>
      </c>
      <c r="T131" s="63">
        <f t="shared" si="2"/>
        <v>8.25</v>
      </c>
      <c r="U131" s="4">
        <v>0.75</v>
      </c>
      <c r="V131" s="63">
        <f t="shared" si="3"/>
        <v>9</v>
      </c>
    </row>
    <row r="132" spans="1:22">
      <c r="A132" s="11">
        <v>40791</v>
      </c>
      <c r="B132">
        <v>2</v>
      </c>
      <c r="C132">
        <v>0</v>
      </c>
      <c r="D132">
        <v>0</v>
      </c>
      <c r="E132">
        <v>0</v>
      </c>
      <c r="F132">
        <v>0</v>
      </c>
      <c r="G132">
        <v>0</v>
      </c>
      <c r="H132" s="4">
        <v>0</v>
      </c>
      <c r="I132" s="4">
        <v>0.25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6</v>
      </c>
      <c r="P132" s="4">
        <v>0</v>
      </c>
      <c r="Q132" s="4">
        <v>0</v>
      </c>
      <c r="R132" s="4">
        <v>0</v>
      </c>
      <c r="S132" s="4">
        <v>0</v>
      </c>
      <c r="T132" s="63">
        <f t="shared" si="2"/>
        <v>8.25</v>
      </c>
      <c r="U132" s="4">
        <v>0.75</v>
      </c>
      <c r="V132" s="63">
        <f t="shared" si="3"/>
        <v>9</v>
      </c>
    </row>
    <row r="133" spans="1:22">
      <c r="A133" s="11">
        <v>40792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  <c r="P133" s="4">
        <v>0</v>
      </c>
      <c r="Q133" s="4">
        <v>0</v>
      </c>
      <c r="R133" s="4">
        <v>0</v>
      </c>
      <c r="S133" s="4">
        <v>0</v>
      </c>
      <c r="T133" s="63">
        <f t="shared" si="2"/>
        <v>1</v>
      </c>
      <c r="U133" s="4">
        <v>0</v>
      </c>
      <c r="V133" s="63">
        <f t="shared" si="3"/>
        <v>1</v>
      </c>
    </row>
    <row r="134" spans="1:22">
      <c r="A134" s="11">
        <v>40793</v>
      </c>
      <c r="B134">
        <v>2</v>
      </c>
      <c r="C134">
        <v>0</v>
      </c>
      <c r="D134">
        <v>0</v>
      </c>
      <c r="E134">
        <v>0</v>
      </c>
      <c r="F134">
        <v>0</v>
      </c>
      <c r="G13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63">
        <f t="shared" si="2"/>
        <v>2</v>
      </c>
      <c r="U134" s="4">
        <v>0</v>
      </c>
      <c r="V134" s="63">
        <f t="shared" si="3"/>
        <v>2</v>
      </c>
    </row>
    <row r="135" spans="1:22">
      <c r="A135" s="11">
        <v>40794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>
        <v>0</v>
      </c>
      <c r="Q135" s="4">
        <v>0</v>
      </c>
      <c r="R135" s="4">
        <v>0</v>
      </c>
      <c r="S135" s="4">
        <v>0</v>
      </c>
      <c r="T135" s="63">
        <f t="shared" si="2"/>
        <v>2</v>
      </c>
      <c r="U135" s="4">
        <v>1</v>
      </c>
      <c r="V135" s="63">
        <f t="shared" si="3"/>
        <v>3</v>
      </c>
    </row>
    <row r="136" spans="1:22">
      <c r="A136" s="11">
        <v>40795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0.67</v>
      </c>
      <c r="N136" s="4">
        <v>0</v>
      </c>
      <c r="O136" s="4">
        <v>0.67</v>
      </c>
      <c r="P136" s="4">
        <v>0</v>
      </c>
      <c r="Q136" s="4">
        <v>0</v>
      </c>
      <c r="R136" s="4">
        <v>0</v>
      </c>
      <c r="S136" s="4">
        <v>0</v>
      </c>
      <c r="T136" s="63">
        <f t="shared" si="2"/>
        <v>4.34</v>
      </c>
      <c r="U136" s="4">
        <v>2.67</v>
      </c>
      <c r="V136" s="63">
        <f t="shared" si="3"/>
        <v>7.01</v>
      </c>
    </row>
    <row r="137" spans="1:22">
      <c r="A137" s="11">
        <v>40796</v>
      </c>
      <c r="B137"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0.67</v>
      </c>
      <c r="N137" s="4">
        <v>0</v>
      </c>
      <c r="O137" s="4">
        <v>0.67</v>
      </c>
      <c r="P137" s="4">
        <v>0</v>
      </c>
      <c r="Q137" s="4">
        <v>0</v>
      </c>
      <c r="R137" s="4">
        <v>0</v>
      </c>
      <c r="S137" s="4">
        <v>0</v>
      </c>
      <c r="T137" s="63">
        <f t="shared" ref="T137:T152" si="5">SUM(B137:S137)</f>
        <v>4.34</v>
      </c>
      <c r="U137" s="4">
        <v>2.67</v>
      </c>
      <c r="V137" s="63">
        <f t="shared" si="3"/>
        <v>7.01</v>
      </c>
    </row>
    <row r="138" spans="1:22">
      <c r="A138" s="11">
        <v>40797</v>
      </c>
      <c r="B138">
        <v>3</v>
      </c>
      <c r="C138">
        <v>0</v>
      </c>
      <c r="D138">
        <v>0</v>
      </c>
      <c r="E138">
        <v>0</v>
      </c>
      <c r="F138">
        <v>0</v>
      </c>
      <c r="G138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0.67</v>
      </c>
      <c r="N138" s="4">
        <v>0</v>
      </c>
      <c r="O138" s="4">
        <v>0.67</v>
      </c>
      <c r="P138" s="4">
        <v>0</v>
      </c>
      <c r="Q138" s="4">
        <v>0</v>
      </c>
      <c r="R138" s="4">
        <v>0</v>
      </c>
      <c r="S138" s="4">
        <v>0</v>
      </c>
      <c r="T138" s="63">
        <f t="shared" si="5"/>
        <v>4.34</v>
      </c>
      <c r="U138" s="4">
        <v>2.67</v>
      </c>
      <c r="V138" s="63">
        <f t="shared" ref="V138:V150" si="6">SUM(T138+U138)</f>
        <v>7.01</v>
      </c>
    </row>
    <row r="139" spans="1:22">
      <c r="A139" s="11">
        <v>40798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4</v>
      </c>
      <c r="P139" s="4">
        <v>0</v>
      </c>
      <c r="Q139" s="4">
        <v>0</v>
      </c>
      <c r="R139" s="4">
        <v>0</v>
      </c>
      <c r="S139" s="4">
        <v>0</v>
      </c>
      <c r="T139" s="63">
        <f t="shared" si="5"/>
        <v>5</v>
      </c>
      <c r="U139" s="4">
        <v>2</v>
      </c>
      <c r="V139" s="63">
        <f t="shared" si="6"/>
        <v>7</v>
      </c>
    </row>
    <row r="140" spans="1:22">
      <c r="A140" s="11">
        <v>40799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63">
        <f t="shared" si="5"/>
        <v>1</v>
      </c>
      <c r="U140" s="4">
        <v>0</v>
      </c>
      <c r="V140" s="63">
        <f t="shared" si="6"/>
        <v>1</v>
      </c>
    </row>
    <row r="141" spans="1:22">
      <c r="A141" s="11">
        <v>40800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63">
        <f t="shared" si="5"/>
        <v>1</v>
      </c>
      <c r="U141" s="4">
        <v>1</v>
      </c>
      <c r="V141" s="63">
        <f t="shared" si="6"/>
        <v>2</v>
      </c>
    </row>
    <row r="142" spans="1:22">
      <c r="A142" s="11">
        <v>40801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3</v>
      </c>
      <c r="P142">
        <v>0</v>
      </c>
      <c r="Q142">
        <v>0</v>
      </c>
      <c r="R142">
        <v>0</v>
      </c>
      <c r="S142">
        <v>0</v>
      </c>
      <c r="T142" s="63">
        <f t="shared" si="5"/>
        <v>4</v>
      </c>
      <c r="U142" s="4">
        <v>0</v>
      </c>
      <c r="V142" s="63">
        <f t="shared" si="6"/>
        <v>4</v>
      </c>
    </row>
    <row r="143" spans="1:22">
      <c r="A143" s="11">
        <v>40802</v>
      </c>
      <c r="B143"/>
      <c r="I143"/>
      <c r="O143"/>
      <c r="R143"/>
      <c r="T143" s="63">
        <f t="shared" si="5"/>
        <v>0</v>
      </c>
      <c r="U143" s="4">
        <v>0</v>
      </c>
      <c r="V143" s="63">
        <f t="shared" si="6"/>
        <v>0</v>
      </c>
    </row>
    <row r="144" spans="1:22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12"/>
      <c r="R144" s="4"/>
      <c r="S144" s="12"/>
      <c r="T144" s="63">
        <f t="shared" si="5"/>
        <v>0</v>
      </c>
      <c r="U144" s="4"/>
      <c r="V144" s="63">
        <f t="shared" si="6"/>
        <v>0</v>
      </c>
    </row>
    <row r="145" spans="1:22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12"/>
      <c r="R145" s="4"/>
      <c r="S145" s="12"/>
      <c r="T145" s="63">
        <f t="shared" si="5"/>
        <v>0</v>
      </c>
      <c r="U145" s="4"/>
      <c r="V145" s="63">
        <f t="shared" si="6"/>
        <v>0</v>
      </c>
    </row>
    <row r="146" spans="1:22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12"/>
      <c r="R146" s="4"/>
      <c r="S146" s="12"/>
      <c r="T146" s="63">
        <f t="shared" si="5"/>
        <v>0</v>
      </c>
      <c r="U146" s="4"/>
      <c r="V146" s="63">
        <f t="shared" si="6"/>
        <v>0</v>
      </c>
    </row>
    <row r="147" spans="1:22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12"/>
      <c r="R147" s="4"/>
      <c r="S147" s="12"/>
      <c r="T147" s="63">
        <f t="shared" si="5"/>
        <v>0</v>
      </c>
      <c r="U147" s="4"/>
      <c r="V147" s="63">
        <f t="shared" si="6"/>
        <v>0</v>
      </c>
    </row>
    <row r="148" spans="1:22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12"/>
      <c r="R148" s="4"/>
      <c r="S148" s="12"/>
      <c r="T148" s="63">
        <f t="shared" si="5"/>
        <v>0</v>
      </c>
      <c r="U148" s="4"/>
      <c r="V148" s="63">
        <f t="shared" si="6"/>
        <v>0</v>
      </c>
    </row>
    <row r="149" spans="1:22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12"/>
      <c r="R149" s="4"/>
      <c r="S149" s="12"/>
      <c r="T149" s="63">
        <f t="shared" si="5"/>
        <v>0</v>
      </c>
      <c r="U149" s="4"/>
      <c r="V149" s="63">
        <f t="shared" si="6"/>
        <v>0</v>
      </c>
    </row>
    <row r="150" spans="1:22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12"/>
      <c r="R150" s="4"/>
      <c r="S150" s="12"/>
      <c r="T150" s="63">
        <f t="shared" si="5"/>
        <v>0</v>
      </c>
      <c r="U150" s="4"/>
      <c r="V150" s="63">
        <f t="shared" si="6"/>
        <v>0</v>
      </c>
    </row>
    <row r="151" spans="1:22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12"/>
      <c r="R151" s="4"/>
      <c r="S151" s="12"/>
      <c r="T151" s="63">
        <f t="shared" si="5"/>
        <v>0</v>
      </c>
      <c r="U151" s="4"/>
      <c r="V151" s="63">
        <v>0</v>
      </c>
    </row>
    <row r="152" spans="1:22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12"/>
      <c r="R152" s="4"/>
      <c r="S152" s="12"/>
      <c r="T152" s="63">
        <f t="shared" si="5"/>
        <v>0</v>
      </c>
      <c r="U152" s="4"/>
      <c r="V152" s="63"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SUM(B9:B133)</f>
        <v>2146.9700000000003</v>
      </c>
      <c r="C155">
        <f t="shared" ref="C155:V155" si="7">SUM(C9:C133)</f>
        <v>9.9700000000000006</v>
      </c>
      <c r="D155">
        <f t="shared" si="7"/>
        <v>0</v>
      </c>
      <c r="E155">
        <f t="shared" si="7"/>
        <v>1</v>
      </c>
      <c r="F155">
        <f t="shared" si="7"/>
        <v>6.01</v>
      </c>
      <c r="G155">
        <f t="shared" si="7"/>
        <v>2</v>
      </c>
      <c r="H155">
        <f t="shared" si="7"/>
        <v>0</v>
      </c>
      <c r="I155">
        <f t="shared" si="7"/>
        <v>69.959999999999994</v>
      </c>
      <c r="J155">
        <f t="shared" si="7"/>
        <v>14.01</v>
      </c>
      <c r="K155">
        <f t="shared" si="7"/>
        <v>2</v>
      </c>
      <c r="L155">
        <f t="shared" si="7"/>
        <v>53.98</v>
      </c>
      <c r="M155">
        <f t="shared" si="7"/>
        <v>6.9700000000000006</v>
      </c>
      <c r="N155">
        <f t="shared" si="7"/>
        <v>0</v>
      </c>
      <c r="O155">
        <f t="shared" si="7"/>
        <v>257.99</v>
      </c>
      <c r="P155">
        <f t="shared" si="7"/>
        <v>0</v>
      </c>
      <c r="Q155">
        <f t="shared" si="7"/>
        <v>0</v>
      </c>
      <c r="R155">
        <f t="shared" si="7"/>
        <v>106.97999999999998</v>
      </c>
      <c r="S155">
        <f t="shared" si="7"/>
        <v>0</v>
      </c>
      <c r="T155">
        <f t="shared" si="7"/>
        <v>2677.8399999999997</v>
      </c>
      <c r="U155">
        <f t="shared" si="7"/>
        <v>897.95000000000016</v>
      </c>
      <c r="V155">
        <f t="shared" si="7"/>
        <v>3568.7899999999995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7177.61</v>
      </c>
    </row>
  </sheetData>
  <mergeCells count="18">
    <mergeCell ref="V163:V164"/>
    <mergeCell ref="T7:T8"/>
    <mergeCell ref="V7:V8"/>
    <mergeCell ref="B153:H153"/>
    <mergeCell ref="I153:N153"/>
    <mergeCell ref="E3:G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indexed="48"/>
  </sheetPr>
  <dimension ref="A1:X165"/>
  <sheetViews>
    <sheetView zoomScale="70" zoomScaleNormal="70" workbookViewId="0">
      <pane xSplit="21" ySplit="8" topLeftCell="V104" activePane="bottomRight" state="frozen"/>
      <selection pane="bottomLeft" activeCell="A9" sqref="A9"/>
      <selection pane="topRight" activeCell="V1" sqref="V1"/>
      <selection pane="bottomRight" activeCell="O142" sqref="O142"/>
    </sheetView>
  </sheetViews>
  <sheetFormatPr defaultRowHeight="12.75"/>
  <cols>
    <col min="2" max="2" width="9.140625" style="3"/>
    <col min="9" max="9" width="9.140625" style="3"/>
    <col min="15" max="15" width="9.140625" style="3"/>
    <col min="18" max="18" width="9.140625" style="3"/>
    <col min="20" max="20" width="9.140625" style="3"/>
  </cols>
  <sheetData>
    <row r="1" spans="1:22">
      <c r="A1" s="68" t="s">
        <v>80</v>
      </c>
      <c r="B1" s="68"/>
      <c r="C1" s="68"/>
      <c r="H1" s="1"/>
      <c r="I1"/>
      <c r="N1" s="1"/>
      <c r="O1"/>
      <c r="Q1" s="1"/>
      <c r="R1"/>
      <c r="S1" s="1"/>
      <c r="T1"/>
    </row>
    <row r="2" spans="1:22">
      <c r="A2" s="72" t="s">
        <v>70</v>
      </c>
      <c r="B2" s="72"/>
      <c r="C2" s="72"/>
      <c r="H2" s="1"/>
      <c r="I2"/>
      <c r="N2" s="1"/>
      <c r="O2"/>
      <c r="Q2" s="1"/>
      <c r="R2"/>
      <c r="S2" s="1"/>
      <c r="T2"/>
    </row>
    <row r="3" spans="1:22">
      <c r="A3" s="73" t="s">
        <v>81</v>
      </c>
      <c r="B3" s="73"/>
      <c r="C3" s="73"/>
      <c r="E3" s="71" t="s">
        <v>82</v>
      </c>
      <c r="F3" s="71"/>
      <c r="G3" s="71"/>
      <c r="H3" s="1"/>
      <c r="I3"/>
      <c r="N3" s="1"/>
      <c r="O3"/>
      <c r="Q3" s="1"/>
      <c r="R3"/>
      <c r="S3" s="1"/>
      <c r="T3"/>
    </row>
    <row r="4" spans="1:22">
      <c r="A4" s="73" t="s">
        <v>73</v>
      </c>
      <c r="B4" s="73"/>
      <c r="C4" s="73"/>
      <c r="D4" s="73"/>
      <c r="H4" s="1"/>
      <c r="I4"/>
      <c r="N4" s="1"/>
      <c r="O4"/>
      <c r="Q4" s="1"/>
      <c r="R4"/>
      <c r="S4" s="1"/>
      <c r="T4"/>
    </row>
    <row r="5" spans="1:22">
      <c r="A5" s="73" t="s">
        <v>83</v>
      </c>
      <c r="B5" s="73"/>
      <c r="C5" s="73"/>
      <c r="H5" s="1"/>
      <c r="I5"/>
      <c r="N5" s="1"/>
      <c r="O5"/>
      <c r="Q5" s="1"/>
      <c r="R5"/>
      <c r="S5" s="1"/>
      <c r="T5"/>
    </row>
    <row r="6" spans="1:22">
      <c r="B6"/>
      <c r="H6" s="1"/>
      <c r="I6"/>
      <c r="N6" s="1"/>
      <c r="O6"/>
      <c r="Q6" s="1"/>
      <c r="R6"/>
      <c r="S6" s="1"/>
      <c r="T6"/>
    </row>
    <row r="7" spans="1:22" ht="12.75" customHeight="1">
      <c r="A7" t="s">
        <v>22</v>
      </c>
      <c r="B7" s="71" t="s">
        <v>43</v>
      </c>
      <c r="C7" s="71"/>
      <c r="D7" s="71"/>
      <c r="E7" s="71"/>
      <c r="F7" s="71"/>
      <c r="G7" s="71"/>
      <c r="H7" s="71"/>
      <c r="I7" s="71" t="s">
        <v>44</v>
      </c>
      <c r="J7" s="71"/>
      <c r="K7" s="71"/>
      <c r="L7" s="71"/>
      <c r="M7" s="71"/>
      <c r="N7" s="71"/>
      <c r="O7" s="71" t="s">
        <v>45</v>
      </c>
      <c r="P7" s="71"/>
      <c r="Q7" s="71"/>
      <c r="R7" s="71" t="s">
        <v>46</v>
      </c>
      <c r="S7" s="71"/>
      <c r="T7" s="69" t="s">
        <v>47</v>
      </c>
      <c r="U7" t="s">
        <v>48</v>
      </c>
      <c r="V7" s="70" t="s">
        <v>49</v>
      </c>
    </row>
    <row r="8" spans="1:22">
      <c r="B8" t="s">
        <v>50</v>
      </c>
      <c r="C8" t="s">
        <v>51</v>
      </c>
      <c r="D8" t="s">
        <v>52</v>
      </c>
      <c r="E8" t="s">
        <v>53</v>
      </c>
      <c r="F8" t="s">
        <v>54</v>
      </c>
      <c r="G8" t="s">
        <v>55</v>
      </c>
      <c r="H8" s="1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s="1" t="s">
        <v>56</v>
      </c>
      <c r="O8" t="s">
        <v>62</v>
      </c>
      <c r="P8" t="s">
        <v>63</v>
      </c>
      <c r="Q8" s="1" t="s">
        <v>56</v>
      </c>
      <c r="R8" t="s">
        <v>64</v>
      </c>
      <c r="S8" s="1" t="s">
        <v>65</v>
      </c>
      <c r="T8" s="70"/>
      <c r="V8" s="70"/>
    </row>
    <row r="9" spans="1:22">
      <c r="A9" s="11">
        <v>40668</v>
      </c>
      <c r="B9"/>
      <c r="H9" s="1"/>
      <c r="I9" s="4"/>
      <c r="J9" s="4"/>
      <c r="K9" s="4"/>
      <c r="L9" s="4"/>
      <c r="M9" s="4"/>
      <c r="N9" s="1"/>
      <c r="O9" s="4"/>
      <c r="P9" s="4"/>
      <c r="Q9" s="1"/>
      <c r="R9" s="4"/>
      <c r="S9" s="1"/>
      <c r="T9" s="63">
        <f>SUM(B9:S9)</f>
        <v>0</v>
      </c>
      <c r="V9" s="63">
        <f>SUM(T9+U9)</f>
        <v>0</v>
      </c>
    </row>
    <row r="10" spans="1:22">
      <c r="A10" s="11">
        <v>40669</v>
      </c>
      <c r="B10"/>
      <c r="H10" s="1"/>
      <c r="I10" s="4"/>
      <c r="J10" s="4"/>
      <c r="K10" s="4"/>
      <c r="L10" s="4"/>
      <c r="M10" s="4"/>
      <c r="N10" s="1"/>
      <c r="O10"/>
      <c r="Q10" s="1"/>
      <c r="R10" s="4"/>
      <c r="S10" s="1"/>
      <c r="T10" s="63">
        <f t="shared" ref="T10:T73" si="0">SUM(B10:S10)</f>
        <v>0</v>
      </c>
      <c r="U10" s="4">
        <v>0</v>
      </c>
      <c r="V10" s="63">
        <f t="shared" ref="V10:V73" si="1">SUM(T10+U10)</f>
        <v>0</v>
      </c>
    </row>
    <row r="11" spans="1:22">
      <c r="A11" s="11">
        <v>40670</v>
      </c>
      <c r="B11"/>
      <c r="H11" s="1"/>
      <c r="I11" s="4"/>
      <c r="J11" s="4"/>
      <c r="K11" s="4"/>
      <c r="L11" s="4"/>
      <c r="M11" s="4"/>
      <c r="N11" s="1"/>
      <c r="O11"/>
      <c r="Q11" s="1"/>
      <c r="R11" s="4"/>
      <c r="S11" s="1"/>
      <c r="T11" s="63">
        <f t="shared" si="0"/>
        <v>0</v>
      </c>
      <c r="U11" s="4">
        <v>0</v>
      </c>
      <c r="V11" s="63">
        <f t="shared" si="1"/>
        <v>0</v>
      </c>
    </row>
    <row r="12" spans="1:22">
      <c r="A12" s="11">
        <v>40671</v>
      </c>
      <c r="B12"/>
      <c r="H12" s="1"/>
      <c r="I12" s="4"/>
      <c r="J12" s="4"/>
      <c r="K12" s="4"/>
      <c r="L12" s="4"/>
      <c r="M12" s="4"/>
      <c r="N12" s="1"/>
      <c r="O12"/>
      <c r="Q12" s="1"/>
      <c r="R12" s="4"/>
      <c r="S12" s="1"/>
      <c r="T12" s="63">
        <f t="shared" si="0"/>
        <v>0</v>
      </c>
      <c r="U12" s="4">
        <v>0</v>
      </c>
      <c r="V12" s="63">
        <f t="shared" si="1"/>
        <v>0</v>
      </c>
    </row>
    <row r="13" spans="1:22">
      <c r="A13" s="11">
        <v>40672</v>
      </c>
      <c r="B13"/>
      <c r="H13" s="1"/>
      <c r="I13" s="4"/>
      <c r="J13" s="4"/>
      <c r="K13" s="4"/>
      <c r="L13" s="4"/>
      <c r="M13" s="4"/>
      <c r="N13" s="1"/>
      <c r="O13" s="4"/>
      <c r="P13" s="4"/>
      <c r="Q13" s="1"/>
      <c r="R13" s="4"/>
      <c r="S13" s="1"/>
      <c r="T13" s="63">
        <f t="shared" si="0"/>
        <v>0</v>
      </c>
      <c r="U13" s="4">
        <v>0</v>
      </c>
      <c r="V13" s="63">
        <f t="shared" si="1"/>
        <v>0</v>
      </c>
    </row>
    <row r="14" spans="1:22">
      <c r="A14" s="11">
        <v>40673</v>
      </c>
      <c r="B14"/>
      <c r="H14" s="1"/>
      <c r="I14" s="4"/>
      <c r="J14" s="4"/>
      <c r="K14" s="4"/>
      <c r="L14" s="4"/>
      <c r="M14" s="4"/>
      <c r="N14" s="1"/>
      <c r="O14" s="4"/>
      <c r="P14" s="4"/>
      <c r="Q14" s="1"/>
      <c r="R14" s="4"/>
      <c r="S14" s="1"/>
      <c r="T14" s="63">
        <f t="shared" si="0"/>
        <v>0</v>
      </c>
      <c r="U14" s="4">
        <v>0</v>
      </c>
      <c r="V14" s="63">
        <f t="shared" si="1"/>
        <v>0</v>
      </c>
    </row>
    <row r="15" spans="1:22">
      <c r="A15" s="11">
        <v>40674</v>
      </c>
      <c r="B15"/>
      <c r="H15" s="1"/>
      <c r="I15" s="4"/>
      <c r="J15" s="4"/>
      <c r="K15" s="4"/>
      <c r="L15" s="4"/>
      <c r="M15" s="4"/>
      <c r="N15" s="1"/>
      <c r="O15" s="4"/>
      <c r="P15" s="4"/>
      <c r="Q15" s="1"/>
      <c r="R15" s="4"/>
      <c r="S15" s="1"/>
      <c r="T15" s="63">
        <f t="shared" si="0"/>
        <v>0</v>
      </c>
      <c r="U15" s="4">
        <v>0</v>
      </c>
      <c r="V15" s="63">
        <f t="shared" si="1"/>
        <v>0</v>
      </c>
    </row>
    <row r="16" spans="1:22">
      <c r="A16" s="11">
        <v>40675</v>
      </c>
      <c r="B16"/>
      <c r="H16" s="1"/>
      <c r="I16" s="4"/>
      <c r="J16" s="4"/>
      <c r="K16" s="4"/>
      <c r="L16" s="4"/>
      <c r="M16" s="4"/>
      <c r="N16" s="1"/>
      <c r="O16" s="4"/>
      <c r="P16" s="4"/>
      <c r="Q16" s="1"/>
      <c r="R16" s="4"/>
      <c r="S16" s="1"/>
      <c r="T16" s="63">
        <f t="shared" si="0"/>
        <v>0</v>
      </c>
      <c r="U16" s="4">
        <v>0</v>
      </c>
      <c r="V16" s="63">
        <f t="shared" si="1"/>
        <v>0</v>
      </c>
    </row>
    <row r="17" spans="1:22">
      <c r="A17" s="11">
        <v>40676</v>
      </c>
      <c r="B17"/>
      <c r="H17" s="1"/>
      <c r="I17" s="4"/>
      <c r="J17" s="4"/>
      <c r="K17" s="4"/>
      <c r="L17" s="4"/>
      <c r="M17" s="4"/>
      <c r="N17" s="1"/>
      <c r="O17" s="4"/>
      <c r="P17" s="4"/>
      <c r="Q17" s="1"/>
      <c r="R17" s="4"/>
      <c r="S17" s="1"/>
      <c r="T17" s="63">
        <f t="shared" si="0"/>
        <v>0</v>
      </c>
      <c r="U17" s="4">
        <v>0</v>
      </c>
      <c r="V17" s="63">
        <f t="shared" si="1"/>
        <v>0</v>
      </c>
    </row>
    <row r="18" spans="1:22">
      <c r="A18" s="11">
        <v>40677</v>
      </c>
      <c r="B18"/>
      <c r="H18" s="1"/>
      <c r="I18" s="4"/>
      <c r="J18" s="4"/>
      <c r="K18" s="4"/>
      <c r="L18" s="4"/>
      <c r="M18" s="4"/>
      <c r="N18" s="1"/>
      <c r="O18" s="4"/>
      <c r="P18" s="4"/>
      <c r="Q18" s="1"/>
      <c r="R18" s="4"/>
      <c r="S18" s="1"/>
      <c r="T18" s="63">
        <f t="shared" si="0"/>
        <v>0</v>
      </c>
      <c r="U18" s="4">
        <v>0</v>
      </c>
      <c r="V18" s="63">
        <f t="shared" si="1"/>
        <v>0</v>
      </c>
    </row>
    <row r="19" spans="1:22">
      <c r="A19" s="11">
        <v>40678</v>
      </c>
      <c r="B19"/>
      <c r="H19" s="1"/>
      <c r="I19" s="4"/>
      <c r="J19" s="4"/>
      <c r="K19" s="4"/>
      <c r="L19" s="4"/>
      <c r="M19" s="4"/>
      <c r="N19" s="1"/>
      <c r="O19" s="4"/>
      <c r="P19" s="4"/>
      <c r="Q19" s="1"/>
      <c r="R19" s="4"/>
      <c r="S19" s="1"/>
      <c r="T19" s="63">
        <f t="shared" si="0"/>
        <v>0</v>
      </c>
      <c r="U19" s="4">
        <v>0</v>
      </c>
      <c r="V19" s="63">
        <f t="shared" si="1"/>
        <v>0</v>
      </c>
    </row>
    <row r="20" spans="1:22">
      <c r="A20" s="11">
        <v>40679</v>
      </c>
      <c r="B20"/>
      <c r="H20" s="1"/>
      <c r="I20" s="4"/>
      <c r="J20" s="4"/>
      <c r="K20" s="4"/>
      <c r="L20" s="4"/>
      <c r="M20" s="4"/>
      <c r="N20" s="1"/>
      <c r="O20" s="4"/>
      <c r="P20" s="4"/>
      <c r="Q20" s="1"/>
      <c r="R20" s="4"/>
      <c r="S20" s="1"/>
      <c r="T20" s="63">
        <f t="shared" si="0"/>
        <v>0</v>
      </c>
      <c r="U20" s="4">
        <v>0</v>
      </c>
      <c r="V20" s="63">
        <f t="shared" si="1"/>
        <v>0</v>
      </c>
    </row>
    <row r="21" spans="1:22">
      <c r="A21" s="11">
        <v>40680</v>
      </c>
      <c r="B21"/>
      <c r="H21" s="1"/>
      <c r="I21" s="4"/>
      <c r="J21" s="4"/>
      <c r="K21" s="4"/>
      <c r="L21" s="4"/>
      <c r="M21" s="4"/>
      <c r="N21" s="1"/>
      <c r="O21" s="4"/>
      <c r="P21" s="4"/>
      <c r="Q21" s="1"/>
      <c r="R21" s="4"/>
      <c r="S21" s="1"/>
      <c r="T21" s="63">
        <f t="shared" si="0"/>
        <v>0</v>
      </c>
      <c r="U21" s="4">
        <v>0</v>
      </c>
      <c r="V21" s="63">
        <f t="shared" si="1"/>
        <v>0</v>
      </c>
    </row>
    <row r="22" spans="1:22">
      <c r="A22" s="11">
        <v>40681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>
        <v>0</v>
      </c>
      <c r="O22" s="4">
        <v>2</v>
      </c>
      <c r="P22" s="4">
        <v>0</v>
      </c>
      <c r="Q22" s="1">
        <v>0</v>
      </c>
      <c r="R22" s="4">
        <v>0</v>
      </c>
      <c r="S22" s="1">
        <v>0</v>
      </c>
      <c r="T22" s="63">
        <f t="shared" si="0"/>
        <v>2</v>
      </c>
      <c r="U22" s="4">
        <v>0</v>
      </c>
      <c r="V22" s="63">
        <f t="shared" si="1"/>
        <v>2</v>
      </c>
    </row>
    <row r="23" spans="1:22">
      <c r="A23" s="11">
        <v>40682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1">
        <v>0</v>
      </c>
      <c r="O23" s="4">
        <v>0.75</v>
      </c>
      <c r="P23" s="4">
        <v>0</v>
      </c>
      <c r="Q23" s="1">
        <v>0</v>
      </c>
      <c r="R23" s="4">
        <v>0</v>
      </c>
      <c r="S23" s="1">
        <v>0</v>
      </c>
      <c r="T23" s="63">
        <f t="shared" si="0"/>
        <v>0.75</v>
      </c>
      <c r="U23" s="4">
        <v>0.5</v>
      </c>
      <c r="V23" s="63">
        <f t="shared" si="1"/>
        <v>1.25</v>
      </c>
    </row>
    <row r="24" spans="1:22">
      <c r="A24" s="11">
        <v>40683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">
        <v>0</v>
      </c>
      <c r="O24" s="4">
        <v>0.75</v>
      </c>
      <c r="P24" s="4">
        <v>0</v>
      </c>
      <c r="Q24" s="1">
        <v>0</v>
      </c>
      <c r="R24" s="4">
        <v>0</v>
      </c>
      <c r="S24" s="1">
        <v>0</v>
      </c>
      <c r="T24" s="63">
        <f t="shared" ref="T24:T27" si="2">SUM(B24:S24)</f>
        <v>0.75</v>
      </c>
      <c r="U24" s="4">
        <v>0.5</v>
      </c>
      <c r="V24" s="63">
        <f>SUM(T24+U24)</f>
        <v>1.25</v>
      </c>
    </row>
    <row r="25" spans="1:22">
      <c r="A25" s="11">
        <v>40684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">
        <v>0</v>
      </c>
      <c r="O25" s="4">
        <v>0.75</v>
      </c>
      <c r="P25" s="4">
        <v>0</v>
      </c>
      <c r="Q25" s="1">
        <v>0</v>
      </c>
      <c r="R25" s="4">
        <v>0</v>
      </c>
      <c r="S25" s="1">
        <v>0</v>
      </c>
      <c r="T25" s="63">
        <f t="shared" si="2"/>
        <v>0.75</v>
      </c>
      <c r="U25" s="4">
        <v>0.5</v>
      </c>
      <c r="V25" s="63">
        <f t="shared" si="1"/>
        <v>1.25</v>
      </c>
    </row>
    <row r="26" spans="1:22">
      <c r="A26" s="11">
        <v>40685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>
        <v>0</v>
      </c>
      <c r="O26" s="4">
        <v>0.75</v>
      </c>
      <c r="P26" s="4">
        <v>0</v>
      </c>
      <c r="Q26" s="1">
        <v>0</v>
      </c>
      <c r="R26" s="4">
        <v>0</v>
      </c>
      <c r="S26" s="1">
        <v>0</v>
      </c>
      <c r="T26" s="63">
        <f t="shared" si="2"/>
        <v>0.75</v>
      </c>
      <c r="U26" s="4">
        <v>0.5</v>
      </c>
      <c r="V26" s="63">
        <f t="shared" si="1"/>
        <v>1.25</v>
      </c>
    </row>
    <row r="27" spans="1:22">
      <c r="A27" s="11">
        <v>40686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">
        <v>0</v>
      </c>
      <c r="O27" s="4">
        <v>0</v>
      </c>
      <c r="P27" s="4">
        <v>0</v>
      </c>
      <c r="Q27" s="1">
        <v>0</v>
      </c>
      <c r="R27" s="4">
        <v>0</v>
      </c>
      <c r="S27" s="1">
        <v>0</v>
      </c>
      <c r="T27" s="63">
        <f t="shared" si="2"/>
        <v>0</v>
      </c>
      <c r="U27" s="4">
        <v>0</v>
      </c>
      <c r="V27" s="63">
        <f t="shared" si="1"/>
        <v>0</v>
      </c>
    </row>
    <row r="28" spans="1:22">
      <c r="A28" s="11">
        <v>40687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3">
        <f t="shared" si="0"/>
        <v>0</v>
      </c>
      <c r="U28" s="4">
        <v>0</v>
      </c>
      <c r="V28" s="63">
        <f>SUM(T28+U28)</f>
        <v>0</v>
      </c>
    </row>
    <row r="29" spans="1:22">
      <c r="A29" s="11">
        <v>40688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3">
        <f t="shared" si="0"/>
        <v>0</v>
      </c>
      <c r="U29" s="4">
        <v>0</v>
      </c>
      <c r="V29" s="63">
        <f>SUM(T29+U29)</f>
        <v>0</v>
      </c>
    </row>
    <row r="30" spans="1:22">
      <c r="A30" s="11">
        <v>40689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3">
        <f t="shared" si="0"/>
        <v>0</v>
      </c>
      <c r="U30" s="4">
        <v>0</v>
      </c>
      <c r="V30" s="63">
        <f>SUM(T30+U30)</f>
        <v>0</v>
      </c>
    </row>
    <row r="31" spans="1:22">
      <c r="A31" s="11">
        <v>40690</v>
      </c>
      <c r="B31" t="s">
        <v>31</v>
      </c>
      <c r="C31" t="s">
        <v>31</v>
      </c>
      <c r="D31" t="s">
        <v>31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s="63">
        <f t="shared" si="0"/>
        <v>0</v>
      </c>
      <c r="U31" s="4">
        <v>0</v>
      </c>
      <c r="V31" s="63">
        <f t="shared" si="1"/>
        <v>0</v>
      </c>
    </row>
    <row r="32" spans="1:22">
      <c r="A32" s="11">
        <v>40691</v>
      </c>
      <c r="B32" t="s">
        <v>31</v>
      </c>
      <c r="C32" t="s">
        <v>31</v>
      </c>
      <c r="D32" t="s">
        <v>31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s="63">
        <f t="shared" si="0"/>
        <v>0</v>
      </c>
      <c r="U32" s="4">
        <v>0</v>
      </c>
      <c r="V32" s="63">
        <f t="shared" si="1"/>
        <v>0</v>
      </c>
    </row>
    <row r="33" spans="1:24">
      <c r="A33" s="11">
        <v>40692</v>
      </c>
      <c r="B33" t="s">
        <v>31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s="63">
        <f t="shared" si="0"/>
        <v>0</v>
      </c>
      <c r="U33" s="4">
        <v>0</v>
      </c>
      <c r="V33" s="63">
        <f t="shared" si="1"/>
        <v>0</v>
      </c>
    </row>
    <row r="34" spans="1:24">
      <c r="A34" s="11">
        <v>40693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s="63">
        <f t="shared" si="0"/>
        <v>0</v>
      </c>
      <c r="U34" s="4">
        <v>0</v>
      </c>
      <c r="V34" s="63">
        <f t="shared" si="1"/>
        <v>0</v>
      </c>
    </row>
    <row r="35" spans="1:24">
      <c r="A35" s="11">
        <v>40694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 s="12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12">
        <v>0</v>
      </c>
      <c r="O35" s="4">
        <v>0</v>
      </c>
      <c r="P35" s="4">
        <v>0</v>
      </c>
      <c r="Q35" s="12">
        <v>0</v>
      </c>
      <c r="R35" s="4">
        <v>0</v>
      </c>
      <c r="S35" s="12">
        <v>0</v>
      </c>
      <c r="T35" s="63">
        <f t="shared" si="0"/>
        <v>1</v>
      </c>
      <c r="U35" s="4">
        <v>1</v>
      </c>
      <c r="V35" s="63">
        <f>SUM(T35+U35)</f>
        <v>2</v>
      </c>
    </row>
    <row r="36" spans="1:24">
      <c r="A36" s="11">
        <v>40695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2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12">
        <v>0</v>
      </c>
      <c r="O36" s="4">
        <v>2</v>
      </c>
      <c r="P36" s="4">
        <v>0</v>
      </c>
      <c r="Q36" s="12">
        <v>0</v>
      </c>
      <c r="R36" s="4">
        <v>0</v>
      </c>
      <c r="S36" s="12">
        <v>0</v>
      </c>
      <c r="T36" s="63">
        <f t="shared" si="0"/>
        <v>3</v>
      </c>
      <c r="U36" s="4">
        <v>0</v>
      </c>
      <c r="V36" s="63">
        <f>SUM(T36+U36)</f>
        <v>3</v>
      </c>
    </row>
    <row r="37" spans="1:24">
      <c r="A37" s="11">
        <v>40696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 s="63">
        <f t="shared" si="0"/>
        <v>1</v>
      </c>
      <c r="U37" s="4">
        <v>1</v>
      </c>
      <c r="V37">
        <v>0</v>
      </c>
      <c r="W37" t="s">
        <v>84</v>
      </c>
      <c r="X37" t="s">
        <v>84</v>
      </c>
    </row>
    <row r="38" spans="1:24">
      <c r="A38" s="11">
        <v>40697</v>
      </c>
      <c r="B38">
        <v>2.33</v>
      </c>
      <c r="C38">
        <v>0</v>
      </c>
      <c r="D38">
        <v>0</v>
      </c>
      <c r="E38">
        <v>0</v>
      </c>
      <c r="F38">
        <v>0.33</v>
      </c>
      <c r="G38">
        <v>0</v>
      </c>
      <c r="H38">
        <v>0</v>
      </c>
      <c r="I38">
        <v>0</v>
      </c>
      <c r="J38">
        <v>0</v>
      </c>
      <c r="K38">
        <v>0</v>
      </c>
      <c r="L38">
        <v>0.33</v>
      </c>
      <c r="M38">
        <v>0</v>
      </c>
      <c r="N38">
        <v>0</v>
      </c>
      <c r="O38">
        <v>9</v>
      </c>
      <c r="P38">
        <v>0</v>
      </c>
      <c r="Q38">
        <v>0</v>
      </c>
      <c r="R38">
        <v>0</v>
      </c>
      <c r="S38">
        <v>0</v>
      </c>
      <c r="T38" s="63">
        <f t="shared" si="0"/>
        <v>11.99</v>
      </c>
      <c r="U38" s="4">
        <v>0.33</v>
      </c>
      <c r="V38">
        <v>0</v>
      </c>
      <c r="W38" t="s">
        <v>84</v>
      </c>
      <c r="X38" t="s">
        <v>84</v>
      </c>
    </row>
    <row r="39" spans="1:24">
      <c r="A39" s="11">
        <v>40698</v>
      </c>
      <c r="B39">
        <v>2.33</v>
      </c>
      <c r="C39">
        <v>0</v>
      </c>
      <c r="D39">
        <v>0</v>
      </c>
      <c r="E39">
        <v>0</v>
      </c>
      <c r="F39">
        <v>0.33</v>
      </c>
      <c r="G39">
        <v>0</v>
      </c>
      <c r="H39">
        <v>0</v>
      </c>
      <c r="I39">
        <v>0</v>
      </c>
      <c r="J39">
        <v>0</v>
      </c>
      <c r="K39">
        <v>0</v>
      </c>
      <c r="L39">
        <v>0.33</v>
      </c>
      <c r="M39">
        <v>0</v>
      </c>
      <c r="N39">
        <v>0</v>
      </c>
      <c r="O39">
        <v>9</v>
      </c>
      <c r="P39">
        <v>0</v>
      </c>
      <c r="Q39">
        <v>0</v>
      </c>
      <c r="R39">
        <v>0</v>
      </c>
      <c r="S39">
        <v>0</v>
      </c>
      <c r="T39" s="63">
        <f t="shared" si="0"/>
        <v>11.99</v>
      </c>
      <c r="U39" s="4">
        <v>0.33</v>
      </c>
      <c r="V39" s="63">
        <f t="shared" si="1"/>
        <v>12.32</v>
      </c>
    </row>
    <row r="40" spans="1:24">
      <c r="A40" s="11">
        <v>40699</v>
      </c>
      <c r="B40">
        <v>2.33</v>
      </c>
      <c r="C40">
        <v>0</v>
      </c>
      <c r="D40">
        <v>0</v>
      </c>
      <c r="E40">
        <v>0</v>
      </c>
      <c r="F40">
        <v>0.33</v>
      </c>
      <c r="G40">
        <v>0</v>
      </c>
      <c r="H40">
        <v>0</v>
      </c>
      <c r="I40">
        <v>0</v>
      </c>
      <c r="J40">
        <v>0</v>
      </c>
      <c r="K40">
        <v>0</v>
      </c>
      <c r="L40">
        <v>0.33</v>
      </c>
      <c r="M40">
        <v>0</v>
      </c>
      <c r="N40">
        <v>0</v>
      </c>
      <c r="O40">
        <v>9</v>
      </c>
      <c r="P40">
        <v>0</v>
      </c>
      <c r="Q40">
        <v>0</v>
      </c>
      <c r="R40">
        <v>0</v>
      </c>
      <c r="S40">
        <v>0</v>
      </c>
      <c r="T40" s="63">
        <f t="shared" si="0"/>
        <v>11.99</v>
      </c>
      <c r="U40" s="4">
        <v>0.33</v>
      </c>
      <c r="V40" s="63">
        <f t="shared" si="1"/>
        <v>12.32</v>
      </c>
    </row>
    <row r="41" spans="1:24">
      <c r="A41" s="11">
        <v>40700</v>
      </c>
      <c r="B41">
        <v>5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v>0</v>
      </c>
      <c r="T41" s="63">
        <f t="shared" si="0"/>
        <v>12</v>
      </c>
      <c r="U41" s="4">
        <v>4</v>
      </c>
      <c r="V41" s="63">
        <f t="shared" si="1"/>
        <v>16</v>
      </c>
    </row>
    <row r="42" spans="1:24">
      <c r="A42" s="11">
        <v>40701</v>
      </c>
      <c r="B42">
        <v>18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3">
        <f t="shared" si="0"/>
        <v>22</v>
      </c>
      <c r="U42" s="4">
        <v>28</v>
      </c>
      <c r="V42" s="63">
        <f>SUM(T42+U42)</f>
        <v>50</v>
      </c>
    </row>
    <row r="43" spans="1:24">
      <c r="A43" s="11">
        <v>40702</v>
      </c>
      <c r="B43">
        <v>3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1">
        <v>0</v>
      </c>
      <c r="O43" s="4">
        <v>0</v>
      </c>
      <c r="P43" s="4">
        <v>0</v>
      </c>
      <c r="Q43" s="1">
        <v>0</v>
      </c>
      <c r="R43" s="4">
        <v>0</v>
      </c>
      <c r="S43" s="1">
        <v>0</v>
      </c>
      <c r="T43" s="63">
        <f t="shared" si="0"/>
        <v>4</v>
      </c>
      <c r="U43" s="4">
        <v>5</v>
      </c>
      <c r="V43" s="63">
        <f>SUM(T43+U43)</f>
        <v>9</v>
      </c>
    </row>
    <row r="44" spans="1:24">
      <c r="A44" s="11">
        <v>40703</v>
      </c>
      <c r="B44">
        <v>7</v>
      </c>
      <c r="C44">
        <v>0</v>
      </c>
      <c r="D44">
        <v>0</v>
      </c>
      <c r="E44">
        <v>0</v>
      </c>
      <c r="F44">
        <v>0</v>
      </c>
      <c r="G44">
        <v>0</v>
      </c>
      <c r="H44" s="4">
        <v>0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>
        <v>1</v>
      </c>
      <c r="P44" s="4">
        <v>0</v>
      </c>
      <c r="Q44" s="4">
        <v>0</v>
      </c>
      <c r="R44" s="4">
        <v>0</v>
      </c>
      <c r="S44" s="4">
        <v>0</v>
      </c>
      <c r="T44" s="63">
        <f t="shared" si="0"/>
        <v>9</v>
      </c>
      <c r="U44" s="4">
        <v>9</v>
      </c>
      <c r="V44" s="63">
        <f t="shared" si="1"/>
        <v>18</v>
      </c>
    </row>
    <row r="45" spans="1:24">
      <c r="A45" s="11">
        <v>40704</v>
      </c>
      <c r="B45">
        <v>8.67</v>
      </c>
      <c r="C45">
        <v>0.33</v>
      </c>
      <c r="D45">
        <v>0</v>
      </c>
      <c r="E45">
        <v>0</v>
      </c>
      <c r="F45">
        <v>0</v>
      </c>
      <c r="G45">
        <v>0</v>
      </c>
      <c r="H45" s="1">
        <v>0</v>
      </c>
      <c r="I45" s="4">
        <v>0</v>
      </c>
      <c r="J45" s="4">
        <v>0</v>
      </c>
      <c r="K45" s="4">
        <v>0</v>
      </c>
      <c r="L45" s="4">
        <v>1</v>
      </c>
      <c r="M45" s="4">
        <v>0</v>
      </c>
      <c r="N45" s="1">
        <v>0</v>
      </c>
      <c r="O45" s="4">
        <v>0.33</v>
      </c>
      <c r="P45" s="4">
        <v>0</v>
      </c>
      <c r="Q45" s="1">
        <v>0</v>
      </c>
      <c r="R45" s="4">
        <v>0</v>
      </c>
      <c r="S45" s="1">
        <v>0</v>
      </c>
      <c r="T45" s="63">
        <f t="shared" si="0"/>
        <v>10.33</v>
      </c>
      <c r="U45" s="4">
        <v>0.33</v>
      </c>
      <c r="V45" s="63">
        <f t="shared" si="1"/>
        <v>10.66</v>
      </c>
    </row>
    <row r="46" spans="1:24">
      <c r="A46" s="11">
        <v>40705</v>
      </c>
      <c r="B46">
        <v>8.67</v>
      </c>
      <c r="C46">
        <v>0.33</v>
      </c>
      <c r="D46">
        <v>0</v>
      </c>
      <c r="E46">
        <v>0</v>
      </c>
      <c r="F46">
        <v>0</v>
      </c>
      <c r="G46">
        <v>0</v>
      </c>
      <c r="H46" s="1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1">
        <v>0</v>
      </c>
      <c r="O46" s="4">
        <v>0.33</v>
      </c>
      <c r="P46" s="4">
        <v>0</v>
      </c>
      <c r="Q46" s="1">
        <v>0</v>
      </c>
      <c r="R46" s="4">
        <v>0</v>
      </c>
      <c r="S46" s="1">
        <v>0</v>
      </c>
      <c r="T46" s="63">
        <f t="shared" si="0"/>
        <v>10.33</v>
      </c>
      <c r="U46" s="4">
        <v>0.33</v>
      </c>
      <c r="V46" s="63">
        <f t="shared" si="1"/>
        <v>10.66</v>
      </c>
    </row>
    <row r="47" spans="1:24">
      <c r="A47" s="11">
        <v>40706</v>
      </c>
      <c r="B47">
        <v>8.67</v>
      </c>
      <c r="C47">
        <v>0.33</v>
      </c>
      <c r="D47">
        <v>0</v>
      </c>
      <c r="E47">
        <v>0</v>
      </c>
      <c r="F47">
        <v>0</v>
      </c>
      <c r="G47">
        <v>0</v>
      </c>
      <c r="H47" s="1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1">
        <v>0</v>
      </c>
      <c r="O47" s="4">
        <v>0.33</v>
      </c>
      <c r="P47" s="4">
        <v>0</v>
      </c>
      <c r="Q47" s="1">
        <v>0</v>
      </c>
      <c r="R47" s="4">
        <v>0</v>
      </c>
      <c r="S47" s="1">
        <v>0</v>
      </c>
      <c r="T47" s="63">
        <f t="shared" si="0"/>
        <v>10.33</v>
      </c>
      <c r="U47" s="4">
        <v>0.33</v>
      </c>
      <c r="V47" s="63">
        <f t="shared" si="1"/>
        <v>10.66</v>
      </c>
    </row>
    <row r="48" spans="1:24">
      <c r="A48" s="11">
        <v>40707</v>
      </c>
      <c r="B48">
        <v>22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  <c r="L48" s="4">
        <v>3</v>
      </c>
      <c r="M48" s="4">
        <v>0</v>
      </c>
      <c r="N48" s="4">
        <v>0</v>
      </c>
      <c r="O48" s="4">
        <v>1</v>
      </c>
      <c r="P48" s="4">
        <v>0</v>
      </c>
      <c r="Q48" s="4">
        <v>0</v>
      </c>
      <c r="R48" s="4">
        <v>0</v>
      </c>
      <c r="S48" s="4">
        <v>0</v>
      </c>
      <c r="T48" s="63">
        <f t="shared" si="0"/>
        <v>26</v>
      </c>
      <c r="U48" s="4">
        <v>5</v>
      </c>
      <c r="V48" s="63">
        <f t="shared" si="1"/>
        <v>31</v>
      </c>
    </row>
    <row r="49" spans="1:22">
      <c r="A49" s="11">
        <v>40708</v>
      </c>
      <c r="B49">
        <v>13</v>
      </c>
      <c r="C49">
        <v>0</v>
      </c>
      <c r="D49">
        <v>0</v>
      </c>
      <c r="E49">
        <v>0</v>
      </c>
      <c r="F49">
        <v>0</v>
      </c>
      <c r="G49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2</v>
      </c>
      <c r="P49" s="4">
        <v>0</v>
      </c>
      <c r="Q49" s="4">
        <v>0</v>
      </c>
      <c r="R49" s="4">
        <v>0</v>
      </c>
      <c r="S49" s="4">
        <v>0</v>
      </c>
      <c r="T49" s="63">
        <f t="shared" si="0"/>
        <v>15</v>
      </c>
      <c r="U49" s="4">
        <v>1</v>
      </c>
      <c r="V49" s="63">
        <f t="shared" si="1"/>
        <v>16</v>
      </c>
    </row>
    <row r="50" spans="1:22">
      <c r="A50" s="11">
        <v>40709</v>
      </c>
      <c r="B50" s="63">
        <v>4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2</v>
      </c>
      <c r="M50" s="63">
        <v>0</v>
      </c>
      <c r="N50" s="63">
        <v>0</v>
      </c>
      <c r="O50" s="63">
        <v>2</v>
      </c>
      <c r="P50" s="63">
        <v>0</v>
      </c>
      <c r="Q50" s="63">
        <v>0</v>
      </c>
      <c r="R50" s="63">
        <v>0</v>
      </c>
      <c r="S50" s="63">
        <v>0</v>
      </c>
      <c r="T50" s="63">
        <f t="shared" si="0"/>
        <v>8</v>
      </c>
      <c r="U50" s="4">
        <v>0</v>
      </c>
      <c r="V50" s="63">
        <f t="shared" si="1"/>
        <v>8</v>
      </c>
    </row>
    <row r="51" spans="1:22">
      <c r="A51" s="11">
        <v>40710</v>
      </c>
      <c r="B51">
        <v>14</v>
      </c>
      <c r="C51">
        <v>1</v>
      </c>
      <c r="D51">
        <v>0</v>
      </c>
      <c r="E51">
        <v>0</v>
      </c>
      <c r="F51">
        <v>0</v>
      </c>
      <c r="G51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63">
        <f t="shared" si="0"/>
        <v>15</v>
      </c>
      <c r="U51" s="4">
        <v>6</v>
      </c>
      <c r="V51" s="63">
        <f t="shared" si="1"/>
        <v>21</v>
      </c>
    </row>
    <row r="52" spans="1:22">
      <c r="A52" s="11">
        <v>40711</v>
      </c>
      <c r="B52">
        <v>13.67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</v>
      </c>
      <c r="J52" s="4">
        <v>0</v>
      </c>
      <c r="K52" s="4">
        <v>0</v>
      </c>
      <c r="L52" s="4">
        <v>1.67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0.67</v>
      </c>
      <c r="S52" s="4">
        <v>0</v>
      </c>
      <c r="T52" s="63">
        <f t="shared" si="0"/>
        <v>16.010000000000002</v>
      </c>
      <c r="U52" s="4">
        <v>2.67</v>
      </c>
      <c r="V52" s="63">
        <f t="shared" si="1"/>
        <v>18.68</v>
      </c>
    </row>
    <row r="53" spans="1:22">
      <c r="A53" s="11">
        <v>40712</v>
      </c>
      <c r="B53">
        <v>13.67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</v>
      </c>
      <c r="I53" s="4">
        <v>0</v>
      </c>
      <c r="J53" s="4">
        <v>0</v>
      </c>
      <c r="K53" s="4">
        <v>0</v>
      </c>
      <c r="L53" s="4">
        <v>1.67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0.67</v>
      </c>
      <c r="S53" s="4">
        <v>0</v>
      </c>
      <c r="T53" s="63">
        <f t="shared" si="0"/>
        <v>16.010000000000002</v>
      </c>
      <c r="U53" s="4">
        <v>2.67</v>
      </c>
      <c r="V53" t="s">
        <v>31</v>
      </c>
    </row>
    <row r="54" spans="1:22">
      <c r="A54" s="11">
        <v>40713</v>
      </c>
      <c r="B54">
        <v>13.67</v>
      </c>
      <c r="C54">
        <v>0</v>
      </c>
      <c r="D54">
        <v>0</v>
      </c>
      <c r="E54">
        <v>0</v>
      </c>
      <c r="F54">
        <v>0</v>
      </c>
      <c r="G54">
        <v>0</v>
      </c>
      <c r="H54" s="4">
        <v>0</v>
      </c>
      <c r="I54" s="4">
        <v>0</v>
      </c>
      <c r="J54" s="4">
        <v>0</v>
      </c>
      <c r="K54" s="4">
        <v>0</v>
      </c>
      <c r="L54" s="4">
        <v>1.67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0.67</v>
      </c>
      <c r="S54" s="4">
        <v>0</v>
      </c>
      <c r="T54" s="63">
        <f t="shared" si="0"/>
        <v>16.010000000000002</v>
      </c>
      <c r="U54" s="4">
        <v>2.67</v>
      </c>
      <c r="V54" s="63">
        <f t="shared" si="1"/>
        <v>18.68</v>
      </c>
    </row>
    <row r="55" spans="1:22">
      <c r="A55" s="11">
        <v>40714</v>
      </c>
      <c r="B55">
        <v>11</v>
      </c>
      <c r="C55">
        <v>0</v>
      </c>
      <c r="D55">
        <v>0</v>
      </c>
      <c r="E55">
        <v>0</v>
      </c>
      <c r="F55">
        <v>0</v>
      </c>
      <c r="G55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1</v>
      </c>
      <c r="S55" s="4">
        <v>0</v>
      </c>
      <c r="T55" s="63">
        <f t="shared" si="0"/>
        <v>12</v>
      </c>
      <c r="U55" s="4">
        <v>17</v>
      </c>
      <c r="V55" s="63">
        <f t="shared" si="1"/>
        <v>29</v>
      </c>
    </row>
    <row r="56" spans="1:22">
      <c r="A56" s="11">
        <v>40715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63">
        <f t="shared" si="0"/>
        <v>3</v>
      </c>
      <c r="U56" s="4">
        <v>4</v>
      </c>
      <c r="V56" s="63">
        <f t="shared" si="1"/>
        <v>7</v>
      </c>
    </row>
    <row r="57" spans="1:22">
      <c r="A57" s="11">
        <v>40716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1</v>
      </c>
      <c r="S57" s="4">
        <v>0</v>
      </c>
      <c r="T57" s="63">
        <f t="shared" si="0"/>
        <v>3</v>
      </c>
      <c r="U57" s="4">
        <v>6</v>
      </c>
      <c r="V57" s="63">
        <f t="shared" si="1"/>
        <v>9</v>
      </c>
    </row>
    <row r="58" spans="1:22">
      <c r="A58" s="11">
        <v>40717</v>
      </c>
      <c r="B58">
        <v>8</v>
      </c>
      <c r="C58">
        <v>0</v>
      </c>
      <c r="D58">
        <v>0</v>
      </c>
      <c r="E58">
        <v>0</v>
      </c>
      <c r="F58">
        <v>0</v>
      </c>
      <c r="G58">
        <v>0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4">
        <v>0</v>
      </c>
      <c r="T58" s="63">
        <f t="shared" si="0"/>
        <v>10</v>
      </c>
      <c r="U58" s="4">
        <v>6</v>
      </c>
      <c r="V58" s="63">
        <f t="shared" si="1"/>
        <v>16</v>
      </c>
    </row>
    <row r="59" spans="1:22">
      <c r="A59" s="11">
        <v>40718</v>
      </c>
      <c r="B59">
        <v>9.67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0.33</v>
      </c>
      <c r="M59">
        <v>0.67</v>
      </c>
      <c r="N59">
        <v>0</v>
      </c>
      <c r="O59">
        <v>0.33</v>
      </c>
      <c r="P59">
        <v>0</v>
      </c>
      <c r="Q59">
        <v>0</v>
      </c>
      <c r="R59">
        <v>0.33</v>
      </c>
      <c r="S59">
        <v>0</v>
      </c>
      <c r="T59" s="63">
        <f t="shared" si="0"/>
        <v>11.33</v>
      </c>
      <c r="U59" s="4">
        <v>5.67</v>
      </c>
      <c r="V59" s="63">
        <f t="shared" si="1"/>
        <v>17</v>
      </c>
    </row>
    <row r="60" spans="1:22">
      <c r="A60" s="11">
        <v>40719</v>
      </c>
      <c r="B60">
        <v>9.67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0.33</v>
      </c>
      <c r="M60">
        <v>0.67</v>
      </c>
      <c r="N60">
        <v>0</v>
      </c>
      <c r="O60">
        <v>0.33</v>
      </c>
      <c r="P60">
        <v>0</v>
      </c>
      <c r="Q60">
        <v>0</v>
      </c>
      <c r="R60">
        <v>0.33</v>
      </c>
      <c r="S60">
        <v>0</v>
      </c>
      <c r="T60" s="63">
        <f t="shared" si="0"/>
        <v>11.33</v>
      </c>
      <c r="U60" s="4">
        <v>5.67</v>
      </c>
      <c r="V60" s="63">
        <f t="shared" si="1"/>
        <v>17</v>
      </c>
    </row>
    <row r="61" spans="1:22">
      <c r="A61" s="11">
        <v>40720</v>
      </c>
      <c r="B61">
        <v>9.67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0.33</v>
      </c>
      <c r="M61">
        <v>0.67</v>
      </c>
      <c r="N61">
        <v>0</v>
      </c>
      <c r="O61">
        <v>0.33</v>
      </c>
      <c r="P61">
        <v>0</v>
      </c>
      <c r="Q61">
        <v>0</v>
      </c>
      <c r="R61">
        <v>0.33</v>
      </c>
      <c r="S61">
        <v>0</v>
      </c>
      <c r="T61" s="63">
        <f t="shared" si="0"/>
        <v>11.33</v>
      </c>
      <c r="U61" s="4">
        <v>5.67</v>
      </c>
      <c r="V61" s="63">
        <f t="shared" si="1"/>
        <v>17</v>
      </c>
    </row>
    <row r="62" spans="1:22">
      <c r="A62" s="11">
        <v>40721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 s="63">
        <f t="shared" si="0"/>
        <v>6</v>
      </c>
      <c r="U62" s="4">
        <v>3</v>
      </c>
      <c r="V62" s="63">
        <f t="shared" si="1"/>
        <v>9</v>
      </c>
    </row>
    <row r="63" spans="1:22">
      <c r="A63" s="11">
        <v>40722</v>
      </c>
      <c r="B63">
        <v>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 s="63">
        <f t="shared" si="0"/>
        <v>13</v>
      </c>
      <c r="U63" s="4">
        <v>16</v>
      </c>
      <c r="V63" s="63">
        <f t="shared" si="1"/>
        <v>29</v>
      </c>
    </row>
    <row r="64" spans="1:22">
      <c r="A64" s="11">
        <v>40723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0</v>
      </c>
      <c r="O64">
        <v>1</v>
      </c>
      <c r="P64">
        <v>0</v>
      </c>
      <c r="Q64">
        <v>0</v>
      </c>
      <c r="R64">
        <v>1</v>
      </c>
      <c r="S64">
        <v>0</v>
      </c>
      <c r="T64" s="63">
        <f t="shared" si="0"/>
        <v>8</v>
      </c>
      <c r="U64" s="4">
        <v>4</v>
      </c>
      <c r="V64" s="63">
        <f t="shared" si="1"/>
        <v>12</v>
      </c>
    </row>
    <row r="65" spans="1:22">
      <c r="A65" s="11">
        <v>40724</v>
      </c>
      <c r="B65">
        <v>72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</v>
      </c>
      <c r="M65">
        <v>0</v>
      </c>
      <c r="N65">
        <v>0</v>
      </c>
      <c r="O65">
        <v>1</v>
      </c>
      <c r="P65">
        <v>0</v>
      </c>
      <c r="Q65">
        <v>0</v>
      </c>
      <c r="R65">
        <v>2</v>
      </c>
      <c r="S65">
        <v>0</v>
      </c>
      <c r="T65" s="63">
        <f t="shared" si="0"/>
        <v>79</v>
      </c>
      <c r="U65" s="4">
        <v>44</v>
      </c>
      <c r="V65" s="63">
        <f t="shared" si="1"/>
        <v>123</v>
      </c>
    </row>
    <row r="66" spans="1:22">
      <c r="A66" s="11">
        <v>40725</v>
      </c>
      <c r="B66">
        <v>76</v>
      </c>
      <c r="C66">
        <v>1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3">
        <f t="shared" si="0"/>
        <v>79</v>
      </c>
      <c r="U66" s="4">
        <v>31</v>
      </c>
      <c r="V66" s="63">
        <f t="shared" si="1"/>
        <v>110</v>
      </c>
    </row>
    <row r="67" spans="1:22">
      <c r="A67" s="11">
        <v>40726</v>
      </c>
      <c r="B67">
        <v>76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3">
        <f t="shared" si="0"/>
        <v>79</v>
      </c>
      <c r="U67" s="4">
        <v>31</v>
      </c>
      <c r="V67" s="63">
        <f t="shared" si="1"/>
        <v>110</v>
      </c>
    </row>
    <row r="68" spans="1:22">
      <c r="A68" s="11">
        <v>40727</v>
      </c>
      <c r="B68">
        <v>76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3">
        <f t="shared" si="0"/>
        <v>79</v>
      </c>
      <c r="U68" s="4">
        <v>31</v>
      </c>
      <c r="V68" s="63">
        <f t="shared" si="1"/>
        <v>110</v>
      </c>
    </row>
    <row r="69" spans="1:22">
      <c r="A69" s="11">
        <v>40728</v>
      </c>
      <c r="B69">
        <v>76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3">
        <f t="shared" si="0"/>
        <v>79</v>
      </c>
      <c r="U69" s="4">
        <v>31</v>
      </c>
      <c r="V69" s="63">
        <f t="shared" si="1"/>
        <v>110</v>
      </c>
    </row>
    <row r="70" spans="1:22">
      <c r="A70" s="11">
        <v>40729</v>
      </c>
      <c r="B70">
        <v>168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  <c r="M70">
        <v>0</v>
      </c>
      <c r="N70">
        <v>0</v>
      </c>
      <c r="O70">
        <v>0</v>
      </c>
      <c r="P70">
        <v>0</v>
      </c>
      <c r="Q70">
        <v>0</v>
      </c>
      <c r="R70">
        <v>4</v>
      </c>
      <c r="S70">
        <v>0</v>
      </c>
      <c r="T70" s="63">
        <f t="shared" si="0"/>
        <v>180</v>
      </c>
      <c r="U70" s="4">
        <v>188</v>
      </c>
      <c r="V70" s="63">
        <f t="shared" si="1"/>
        <v>368</v>
      </c>
    </row>
    <row r="71" spans="1:22">
      <c r="A71" s="11">
        <v>40730</v>
      </c>
      <c r="B71">
        <v>296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8</v>
      </c>
      <c r="S71">
        <v>0</v>
      </c>
      <c r="T71" s="63">
        <f t="shared" si="0"/>
        <v>309</v>
      </c>
      <c r="U71" s="4">
        <v>73</v>
      </c>
      <c r="V71" s="63">
        <f t="shared" si="1"/>
        <v>382</v>
      </c>
    </row>
    <row r="72" spans="1:22">
      <c r="A72" s="11">
        <v>40731</v>
      </c>
      <c r="B72">
        <v>141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3">
        <f t="shared" si="0"/>
        <v>141</v>
      </c>
      <c r="U72" s="4">
        <v>47</v>
      </c>
      <c r="V72" s="63">
        <f t="shared" si="1"/>
        <v>188</v>
      </c>
    </row>
    <row r="73" spans="1:22">
      <c r="A73" s="11">
        <v>40732</v>
      </c>
      <c r="B73">
        <v>63.66</v>
      </c>
      <c r="C73">
        <v>0.66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2.66</v>
      </c>
      <c r="M73">
        <v>0</v>
      </c>
      <c r="N73">
        <v>0</v>
      </c>
      <c r="O73">
        <v>0</v>
      </c>
      <c r="P73">
        <v>0</v>
      </c>
      <c r="Q73">
        <v>0</v>
      </c>
      <c r="R73">
        <v>2.33</v>
      </c>
      <c r="S73">
        <v>0</v>
      </c>
      <c r="T73" s="63">
        <f t="shared" si="0"/>
        <v>69.309999999999988</v>
      </c>
      <c r="U73" s="4">
        <v>16.329999999999998</v>
      </c>
      <c r="V73" s="63">
        <f t="shared" si="1"/>
        <v>85.639999999999986</v>
      </c>
    </row>
    <row r="74" spans="1:22">
      <c r="A74" s="11">
        <v>40733</v>
      </c>
      <c r="B74">
        <v>63.66</v>
      </c>
      <c r="C74">
        <v>0.66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2.66</v>
      </c>
      <c r="M74">
        <v>0</v>
      </c>
      <c r="N74">
        <v>0</v>
      </c>
      <c r="O74">
        <v>0</v>
      </c>
      <c r="P74">
        <v>0</v>
      </c>
      <c r="Q74">
        <v>0</v>
      </c>
      <c r="R74">
        <v>2.33</v>
      </c>
      <c r="S74">
        <v>0</v>
      </c>
      <c r="T74" s="63">
        <f t="shared" ref="T74:T137" si="3">SUM(B74:S74)</f>
        <v>69.309999999999988</v>
      </c>
      <c r="U74" s="4">
        <v>16.329999999999998</v>
      </c>
      <c r="V74" s="63">
        <f t="shared" ref="V74:V125" si="4">SUM(T74+U74)</f>
        <v>85.639999999999986</v>
      </c>
    </row>
    <row r="75" spans="1:22">
      <c r="A75" s="11">
        <v>40734</v>
      </c>
      <c r="B75">
        <v>63.66</v>
      </c>
      <c r="C75">
        <v>0.66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2.66</v>
      </c>
      <c r="M75">
        <v>0</v>
      </c>
      <c r="N75">
        <v>0</v>
      </c>
      <c r="O75">
        <v>0</v>
      </c>
      <c r="P75">
        <v>0</v>
      </c>
      <c r="Q75">
        <v>0</v>
      </c>
      <c r="R75">
        <v>2.33</v>
      </c>
      <c r="S75">
        <v>0</v>
      </c>
      <c r="T75" s="63">
        <f t="shared" si="3"/>
        <v>69.309999999999988</v>
      </c>
      <c r="U75" s="4">
        <v>16.329999999999998</v>
      </c>
      <c r="V75" s="63">
        <f t="shared" si="4"/>
        <v>85.639999999999986</v>
      </c>
    </row>
    <row r="76" spans="1:22">
      <c r="A76" s="11">
        <v>40735</v>
      </c>
      <c r="B76">
        <v>59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3</v>
      </c>
      <c r="S76">
        <v>0</v>
      </c>
      <c r="T76" s="63">
        <f t="shared" si="3"/>
        <v>69</v>
      </c>
      <c r="U76" s="4">
        <v>63</v>
      </c>
      <c r="V76" s="63">
        <f t="shared" si="4"/>
        <v>132</v>
      </c>
    </row>
    <row r="77" spans="1:22">
      <c r="A77" s="11">
        <v>40736</v>
      </c>
      <c r="B77">
        <v>47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 s="63">
        <f t="shared" si="3"/>
        <v>51</v>
      </c>
      <c r="U77" s="4">
        <v>22</v>
      </c>
      <c r="V77" s="63">
        <f>SUM(T77+U77)</f>
        <v>73</v>
      </c>
    </row>
    <row r="78" spans="1:22">
      <c r="A78" s="11">
        <v>40737</v>
      </c>
      <c r="B78">
        <v>9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0</v>
      </c>
      <c r="T78" s="63">
        <f t="shared" si="3"/>
        <v>13</v>
      </c>
      <c r="U78" s="4">
        <v>13</v>
      </c>
      <c r="V78" s="63">
        <f>SUM(T78+U78)</f>
        <v>26</v>
      </c>
    </row>
    <row r="79" spans="1:22">
      <c r="A79" s="11">
        <v>40738</v>
      </c>
      <c r="B79">
        <v>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</v>
      </c>
      <c r="S79">
        <v>0</v>
      </c>
      <c r="T79" s="63">
        <f t="shared" si="3"/>
        <v>8</v>
      </c>
      <c r="U79" s="4">
        <v>6</v>
      </c>
      <c r="V79" s="63">
        <f t="shared" si="4"/>
        <v>14</v>
      </c>
    </row>
    <row r="80" spans="1:22">
      <c r="A80" s="11">
        <v>40739</v>
      </c>
      <c r="B80">
        <v>71.33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5.66</v>
      </c>
      <c r="M80">
        <v>0</v>
      </c>
      <c r="N80">
        <v>0</v>
      </c>
      <c r="O80">
        <v>0</v>
      </c>
      <c r="P80">
        <v>0</v>
      </c>
      <c r="Q80">
        <v>0</v>
      </c>
      <c r="R80">
        <v>7.33</v>
      </c>
      <c r="S80">
        <v>0</v>
      </c>
      <c r="T80" s="63">
        <f t="shared" si="3"/>
        <v>84.32</v>
      </c>
      <c r="U80" s="4">
        <v>12.33</v>
      </c>
      <c r="V80" s="63">
        <f t="shared" si="4"/>
        <v>96.649999999999991</v>
      </c>
    </row>
    <row r="81" spans="1:22">
      <c r="A81" s="11">
        <v>40740</v>
      </c>
      <c r="B81">
        <v>71.33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5.66</v>
      </c>
      <c r="M81">
        <v>0</v>
      </c>
      <c r="N81">
        <v>0</v>
      </c>
      <c r="O81">
        <v>0</v>
      </c>
      <c r="P81">
        <v>0</v>
      </c>
      <c r="Q81">
        <v>0</v>
      </c>
      <c r="R81">
        <v>7.33</v>
      </c>
      <c r="S81">
        <v>0</v>
      </c>
      <c r="T81" s="63">
        <f t="shared" si="3"/>
        <v>84.32</v>
      </c>
      <c r="U81" s="4">
        <v>12.33</v>
      </c>
      <c r="V81" s="63">
        <f t="shared" si="4"/>
        <v>96.649999999999991</v>
      </c>
    </row>
    <row r="82" spans="1:22">
      <c r="A82" s="11">
        <v>40741</v>
      </c>
      <c r="B82">
        <v>71.33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5.66</v>
      </c>
      <c r="M82">
        <v>0</v>
      </c>
      <c r="N82">
        <v>0</v>
      </c>
      <c r="O82">
        <v>0</v>
      </c>
      <c r="P82">
        <v>0</v>
      </c>
      <c r="Q82">
        <v>0</v>
      </c>
      <c r="R82">
        <v>7.33</v>
      </c>
      <c r="S82">
        <v>0</v>
      </c>
      <c r="T82" s="63">
        <f t="shared" si="3"/>
        <v>84.32</v>
      </c>
      <c r="U82" s="4">
        <v>12.33</v>
      </c>
      <c r="V82" s="63">
        <f t="shared" si="4"/>
        <v>96.649999999999991</v>
      </c>
    </row>
    <row r="83" spans="1:22">
      <c r="A83" s="11">
        <v>40742</v>
      </c>
      <c r="B83">
        <v>68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2</v>
      </c>
      <c r="S83">
        <v>0</v>
      </c>
      <c r="T83" s="63">
        <f t="shared" si="3"/>
        <v>71</v>
      </c>
      <c r="U83" s="4">
        <v>14</v>
      </c>
      <c r="V83" s="63">
        <f t="shared" si="4"/>
        <v>85</v>
      </c>
    </row>
    <row r="84" spans="1:22">
      <c r="A84" s="11">
        <v>40743</v>
      </c>
      <c r="B84">
        <v>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 s="63">
        <f t="shared" si="3"/>
        <v>23</v>
      </c>
      <c r="U84" s="4">
        <v>2</v>
      </c>
      <c r="V84" s="63">
        <f>SUM(T84+U84)</f>
        <v>25</v>
      </c>
    </row>
    <row r="85" spans="1:22">
      <c r="A85" s="11">
        <v>40744</v>
      </c>
      <c r="B85">
        <v>91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4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0</v>
      </c>
      <c r="T85" s="63">
        <f t="shared" si="3"/>
        <v>100</v>
      </c>
      <c r="U85" s="4">
        <v>39</v>
      </c>
      <c r="V85" s="63">
        <f>SUM(T85+U85)</f>
        <v>139</v>
      </c>
    </row>
    <row r="86" spans="1:22">
      <c r="A86" s="11">
        <v>40745</v>
      </c>
      <c r="B86">
        <v>29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0</v>
      </c>
      <c r="T86" s="63">
        <f t="shared" si="3"/>
        <v>34</v>
      </c>
      <c r="U86" s="4">
        <v>12</v>
      </c>
      <c r="V86" s="63">
        <f t="shared" si="4"/>
        <v>46</v>
      </c>
    </row>
    <row r="87" spans="1:22">
      <c r="A87" s="11">
        <v>40746</v>
      </c>
      <c r="B87">
        <v>38.33</v>
      </c>
      <c r="C87">
        <v>0.33</v>
      </c>
      <c r="D87">
        <v>0</v>
      </c>
      <c r="E87">
        <v>0</v>
      </c>
      <c r="F87">
        <v>0</v>
      </c>
      <c r="G87">
        <v>0</v>
      </c>
      <c r="H87">
        <v>0</v>
      </c>
      <c r="I87">
        <v>0.67</v>
      </c>
      <c r="J87">
        <v>0</v>
      </c>
      <c r="K87">
        <v>0</v>
      </c>
      <c r="L87">
        <v>0</v>
      </c>
      <c r="M87">
        <v>0</v>
      </c>
      <c r="N87">
        <v>0</v>
      </c>
      <c r="O87">
        <v>0.33</v>
      </c>
      <c r="P87">
        <v>0</v>
      </c>
      <c r="Q87">
        <v>0</v>
      </c>
      <c r="R87">
        <v>1.67</v>
      </c>
      <c r="S87">
        <v>0</v>
      </c>
      <c r="T87" s="63">
        <f t="shared" si="3"/>
        <v>41.33</v>
      </c>
      <c r="U87" s="4">
        <v>14</v>
      </c>
      <c r="V87" s="63">
        <f t="shared" si="4"/>
        <v>55.33</v>
      </c>
    </row>
    <row r="88" spans="1:22">
      <c r="A88" s="11">
        <v>40747</v>
      </c>
      <c r="B88">
        <v>38.33</v>
      </c>
      <c r="C88">
        <v>0.33</v>
      </c>
      <c r="D88">
        <v>0</v>
      </c>
      <c r="E88">
        <v>0</v>
      </c>
      <c r="F88">
        <v>0</v>
      </c>
      <c r="G88">
        <v>0</v>
      </c>
      <c r="H88">
        <v>0</v>
      </c>
      <c r="I88">
        <v>0.67</v>
      </c>
      <c r="J88">
        <v>0</v>
      </c>
      <c r="K88">
        <v>0</v>
      </c>
      <c r="L88">
        <v>0</v>
      </c>
      <c r="M88">
        <v>0</v>
      </c>
      <c r="N88">
        <v>0</v>
      </c>
      <c r="O88">
        <v>0.33</v>
      </c>
      <c r="P88">
        <v>0</v>
      </c>
      <c r="Q88">
        <v>0</v>
      </c>
      <c r="R88">
        <v>1.67</v>
      </c>
      <c r="S88">
        <v>0</v>
      </c>
      <c r="T88" s="63">
        <f t="shared" si="3"/>
        <v>41.33</v>
      </c>
      <c r="U88" s="4">
        <v>14</v>
      </c>
      <c r="V88" s="63">
        <f t="shared" si="4"/>
        <v>55.33</v>
      </c>
    </row>
    <row r="89" spans="1:22">
      <c r="A89" s="11">
        <v>40748</v>
      </c>
      <c r="B89">
        <v>38.33</v>
      </c>
      <c r="C89">
        <v>0.33</v>
      </c>
      <c r="D89">
        <v>0</v>
      </c>
      <c r="E89">
        <v>0</v>
      </c>
      <c r="F89">
        <v>0</v>
      </c>
      <c r="G89">
        <v>0</v>
      </c>
      <c r="H89">
        <v>0</v>
      </c>
      <c r="I89">
        <v>0.67</v>
      </c>
      <c r="J89">
        <v>0</v>
      </c>
      <c r="K89">
        <v>0</v>
      </c>
      <c r="L89">
        <v>0</v>
      </c>
      <c r="M89">
        <v>0</v>
      </c>
      <c r="N89">
        <v>0</v>
      </c>
      <c r="O89">
        <v>0.33</v>
      </c>
      <c r="P89">
        <v>0</v>
      </c>
      <c r="Q89">
        <v>0</v>
      </c>
      <c r="R89">
        <v>1.67</v>
      </c>
      <c r="S89">
        <v>0</v>
      </c>
      <c r="T89" s="63">
        <f t="shared" si="3"/>
        <v>41.33</v>
      </c>
      <c r="U89" s="4">
        <v>14</v>
      </c>
      <c r="V89" s="63">
        <f t="shared" si="4"/>
        <v>55.33</v>
      </c>
    </row>
    <row r="90" spans="1:22">
      <c r="A90" s="11">
        <v>40749</v>
      </c>
      <c r="B90">
        <v>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3">
        <f t="shared" si="3"/>
        <v>102</v>
      </c>
      <c r="U90" s="4">
        <v>48</v>
      </c>
      <c r="V90" t="s">
        <v>31</v>
      </c>
    </row>
    <row r="91" spans="1:22">
      <c r="A91" s="11">
        <v>40750</v>
      </c>
      <c r="B91">
        <v>59</v>
      </c>
      <c r="C91">
        <v>3</v>
      </c>
      <c r="D91">
        <v>0</v>
      </c>
      <c r="E91">
        <v>0</v>
      </c>
      <c r="F91">
        <v>0</v>
      </c>
      <c r="G91">
        <v>0</v>
      </c>
      <c r="H91">
        <v>0</v>
      </c>
      <c r="I91">
        <v>4</v>
      </c>
      <c r="J91">
        <v>0</v>
      </c>
      <c r="K91">
        <v>0</v>
      </c>
      <c r="L91"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3">
        <f t="shared" si="3"/>
        <v>68</v>
      </c>
      <c r="U91" s="4">
        <v>0</v>
      </c>
      <c r="V91" t="s">
        <v>31</v>
      </c>
    </row>
    <row r="92" spans="1:22">
      <c r="A92" s="11">
        <v>40751</v>
      </c>
      <c r="B92">
        <v>168</v>
      </c>
      <c r="C92">
        <v>4</v>
      </c>
      <c r="D92">
        <v>0</v>
      </c>
      <c r="E92">
        <v>2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2</v>
      </c>
      <c r="M92">
        <v>0</v>
      </c>
      <c r="N92">
        <v>0</v>
      </c>
      <c r="O92"/>
      <c r="P92">
        <v>0</v>
      </c>
      <c r="Q92">
        <v>0</v>
      </c>
      <c r="R92">
        <v>0</v>
      </c>
      <c r="S92">
        <v>0</v>
      </c>
      <c r="T92" s="63">
        <f t="shared" si="3"/>
        <v>178</v>
      </c>
      <c r="U92" s="4">
        <v>90</v>
      </c>
      <c r="V92" s="63">
        <f>SUM(T92+U92)</f>
        <v>268</v>
      </c>
    </row>
    <row r="93" spans="1:22">
      <c r="A93" s="11">
        <v>40752</v>
      </c>
      <c r="B93">
        <v>170</v>
      </c>
      <c r="C93">
        <v>6</v>
      </c>
      <c r="D93">
        <v>0</v>
      </c>
      <c r="E93">
        <v>1</v>
      </c>
      <c r="F93">
        <v>0</v>
      </c>
      <c r="G93">
        <v>0</v>
      </c>
      <c r="H93">
        <v>0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3">
        <f t="shared" si="3"/>
        <v>179</v>
      </c>
      <c r="U93" s="4">
        <v>5</v>
      </c>
      <c r="V93" s="63">
        <f t="shared" si="4"/>
        <v>184</v>
      </c>
    </row>
    <row r="94" spans="1:22">
      <c r="A94" s="11">
        <v>40753</v>
      </c>
      <c r="B94">
        <v>62.66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</v>
      </c>
      <c r="J94">
        <v>0</v>
      </c>
      <c r="K94">
        <v>0</v>
      </c>
      <c r="L94">
        <v>0.66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3">
        <f t="shared" si="3"/>
        <v>65.319999999999993</v>
      </c>
      <c r="U94" s="4">
        <v>16</v>
      </c>
      <c r="V94" s="63">
        <f t="shared" si="4"/>
        <v>81.319999999999993</v>
      </c>
    </row>
    <row r="95" spans="1:22">
      <c r="A95" s="11">
        <v>40754</v>
      </c>
      <c r="B95">
        <v>62.66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J95">
        <v>0</v>
      </c>
      <c r="K95">
        <v>0</v>
      </c>
      <c r="L95">
        <v>0.66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3">
        <f t="shared" si="3"/>
        <v>65.319999999999993</v>
      </c>
      <c r="U95" s="4">
        <v>16</v>
      </c>
      <c r="V95" s="63">
        <f t="shared" si="4"/>
        <v>81.319999999999993</v>
      </c>
    </row>
    <row r="96" spans="1:22">
      <c r="A96" s="11">
        <v>40755</v>
      </c>
      <c r="B96">
        <v>62.66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0.66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3">
        <f t="shared" si="3"/>
        <v>65.319999999999993</v>
      </c>
      <c r="U96" s="4">
        <v>16</v>
      </c>
      <c r="V96" s="63">
        <f t="shared" si="4"/>
        <v>81.319999999999993</v>
      </c>
    </row>
    <row r="97" spans="1:22">
      <c r="A97" s="11">
        <v>40756</v>
      </c>
      <c r="B97">
        <v>21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3">
        <f t="shared" si="3"/>
        <v>23</v>
      </c>
      <c r="U97" s="4">
        <v>0</v>
      </c>
      <c r="V97" s="63">
        <f t="shared" si="4"/>
        <v>23</v>
      </c>
    </row>
    <row r="98" spans="1:22">
      <c r="A98" s="11">
        <v>40757</v>
      </c>
      <c r="B98">
        <v>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3">
        <f t="shared" si="3"/>
        <v>17</v>
      </c>
      <c r="U98" s="4">
        <v>3</v>
      </c>
      <c r="V98" s="63">
        <f t="shared" si="4"/>
        <v>20</v>
      </c>
    </row>
    <row r="99" spans="1:22">
      <c r="A99" s="11">
        <v>40758</v>
      </c>
      <c r="B99" s="3">
        <v>10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1</v>
      </c>
      <c r="J99" s="3">
        <v>0</v>
      </c>
      <c r="K99" s="3">
        <v>0</v>
      </c>
      <c r="L99" s="3">
        <v>0</v>
      </c>
      <c r="M99" s="3">
        <v>1</v>
      </c>
      <c r="N99" s="3">
        <v>0</v>
      </c>
      <c r="O99" s="3">
        <v>1</v>
      </c>
      <c r="P99" s="3">
        <v>0</v>
      </c>
      <c r="Q99" s="3">
        <v>0</v>
      </c>
      <c r="R99" s="3">
        <v>0</v>
      </c>
      <c r="S99" s="3">
        <v>0</v>
      </c>
      <c r="T99" s="63">
        <f t="shared" si="3"/>
        <v>13</v>
      </c>
      <c r="U99" s="4">
        <v>0</v>
      </c>
      <c r="V99" s="63">
        <f t="shared" si="4"/>
        <v>13</v>
      </c>
    </row>
    <row r="100" spans="1:22">
      <c r="A100" s="11">
        <v>40759</v>
      </c>
      <c r="B100" s="4">
        <v>13</v>
      </c>
      <c r="C100" s="4">
        <v>1</v>
      </c>
      <c r="D100" s="4">
        <v>0</v>
      </c>
      <c r="E100" s="4">
        <v>0</v>
      </c>
      <c r="F100" s="4">
        <v>0</v>
      </c>
      <c r="G100" s="4">
        <v>0</v>
      </c>
      <c r="H100" s="1">
        <v>0</v>
      </c>
      <c r="I100" s="8">
        <v>0</v>
      </c>
      <c r="J100" s="4">
        <v>0</v>
      </c>
      <c r="K100" s="4">
        <v>0</v>
      </c>
      <c r="L100" s="4">
        <v>0</v>
      </c>
      <c r="M100" s="4">
        <v>1</v>
      </c>
      <c r="N100" s="1">
        <v>0</v>
      </c>
      <c r="O100" s="8">
        <v>0</v>
      </c>
      <c r="P100" s="4">
        <v>0</v>
      </c>
      <c r="Q100" s="1">
        <v>0</v>
      </c>
      <c r="R100" s="8">
        <v>0</v>
      </c>
      <c r="S100" s="1">
        <v>0</v>
      </c>
      <c r="T100" s="63">
        <f t="shared" si="3"/>
        <v>15</v>
      </c>
      <c r="U100" s="4">
        <v>1</v>
      </c>
      <c r="V100" s="63">
        <f t="shared" si="4"/>
        <v>16</v>
      </c>
    </row>
    <row r="101" spans="1:22">
      <c r="A101" s="11">
        <v>40760</v>
      </c>
      <c r="B101" s="4">
        <v>13</v>
      </c>
      <c r="C101" s="4">
        <v>0.3</v>
      </c>
      <c r="D101" s="4">
        <v>0</v>
      </c>
      <c r="E101" s="4">
        <v>0</v>
      </c>
      <c r="F101" s="4">
        <v>0</v>
      </c>
      <c r="G101" s="4">
        <v>0</v>
      </c>
      <c r="H101" s="1">
        <v>0</v>
      </c>
      <c r="I101" s="8">
        <v>0</v>
      </c>
      <c r="J101" s="4">
        <v>0</v>
      </c>
      <c r="K101" s="4">
        <v>0</v>
      </c>
      <c r="L101" s="4">
        <v>0</v>
      </c>
      <c r="M101" s="4">
        <v>0</v>
      </c>
      <c r="N101" s="1">
        <v>0</v>
      </c>
      <c r="O101" s="8">
        <v>0</v>
      </c>
      <c r="P101" s="4">
        <v>0</v>
      </c>
      <c r="Q101" s="1">
        <v>0</v>
      </c>
      <c r="R101" s="8">
        <v>0</v>
      </c>
      <c r="S101" s="1">
        <v>0</v>
      </c>
      <c r="T101" s="63">
        <f t="shared" si="3"/>
        <v>13.3</v>
      </c>
      <c r="U101" s="4">
        <v>1</v>
      </c>
      <c r="V101" s="63">
        <f t="shared" si="4"/>
        <v>14.3</v>
      </c>
    </row>
    <row r="102" spans="1:22">
      <c r="A102" s="11">
        <v>40761</v>
      </c>
      <c r="B102" s="4">
        <v>13</v>
      </c>
      <c r="C102" s="4">
        <v>0.3</v>
      </c>
      <c r="D102" s="4">
        <v>0</v>
      </c>
      <c r="E102" s="4">
        <v>0</v>
      </c>
      <c r="F102" s="4">
        <v>0</v>
      </c>
      <c r="G102" s="4">
        <v>0</v>
      </c>
      <c r="H102" s="1">
        <v>0</v>
      </c>
      <c r="I102" s="8">
        <v>0</v>
      </c>
      <c r="J102" s="4">
        <v>0</v>
      </c>
      <c r="K102" s="4">
        <v>0</v>
      </c>
      <c r="L102" s="4">
        <v>0</v>
      </c>
      <c r="M102" s="4">
        <v>0</v>
      </c>
      <c r="N102" s="1">
        <v>0</v>
      </c>
      <c r="O102" s="8">
        <v>0</v>
      </c>
      <c r="P102" s="4">
        <v>0</v>
      </c>
      <c r="Q102" s="1">
        <v>0</v>
      </c>
      <c r="R102" s="8">
        <v>0</v>
      </c>
      <c r="S102" s="1">
        <v>0</v>
      </c>
      <c r="T102" s="63">
        <f t="shared" si="3"/>
        <v>13.3</v>
      </c>
      <c r="U102" s="4">
        <v>1</v>
      </c>
      <c r="V102" s="63">
        <f t="shared" si="4"/>
        <v>14.3</v>
      </c>
    </row>
    <row r="103" spans="1:22">
      <c r="A103" s="11">
        <v>40762</v>
      </c>
      <c r="B103" s="4">
        <v>13</v>
      </c>
      <c r="C103" s="4">
        <v>0.3</v>
      </c>
      <c r="D103" s="4">
        <v>0</v>
      </c>
      <c r="E103" s="4">
        <v>0</v>
      </c>
      <c r="F103" s="4">
        <v>0</v>
      </c>
      <c r="G103" s="4">
        <v>0</v>
      </c>
      <c r="H103" s="1">
        <v>0</v>
      </c>
      <c r="I103" s="8">
        <v>0</v>
      </c>
      <c r="J103" s="4">
        <v>0</v>
      </c>
      <c r="K103" s="4">
        <v>0</v>
      </c>
      <c r="L103" s="4">
        <v>0</v>
      </c>
      <c r="M103" s="4">
        <v>0</v>
      </c>
      <c r="N103" s="1">
        <v>0</v>
      </c>
      <c r="O103" s="8">
        <v>0</v>
      </c>
      <c r="P103" s="4">
        <v>0</v>
      </c>
      <c r="Q103" s="1">
        <v>0</v>
      </c>
      <c r="R103" s="8">
        <v>0</v>
      </c>
      <c r="S103" s="1">
        <v>0</v>
      </c>
      <c r="T103" s="63">
        <f t="shared" si="3"/>
        <v>13.3</v>
      </c>
      <c r="U103" s="4">
        <v>1</v>
      </c>
      <c r="V103" s="63">
        <f t="shared" si="4"/>
        <v>14.3</v>
      </c>
    </row>
    <row r="104" spans="1:22">
      <c r="A104" s="11">
        <v>40763</v>
      </c>
      <c r="B104" s="4">
        <v>128</v>
      </c>
      <c r="C104" s="4">
        <v>1</v>
      </c>
      <c r="D104" s="4">
        <v>0</v>
      </c>
      <c r="E104" s="4">
        <v>0</v>
      </c>
      <c r="F104" s="4">
        <v>0</v>
      </c>
      <c r="G104" s="4">
        <v>0</v>
      </c>
      <c r="H104" s="12">
        <v>0</v>
      </c>
      <c r="I104" s="8">
        <v>1</v>
      </c>
      <c r="J104" s="4">
        <v>0</v>
      </c>
      <c r="K104" s="4">
        <v>0</v>
      </c>
      <c r="L104" s="4">
        <v>4</v>
      </c>
      <c r="M104" s="4">
        <v>0</v>
      </c>
      <c r="N104" s="12">
        <v>0</v>
      </c>
      <c r="O104" s="8">
        <v>1</v>
      </c>
      <c r="P104" s="4">
        <v>0</v>
      </c>
      <c r="Q104" s="12">
        <v>0</v>
      </c>
      <c r="R104" s="8">
        <v>0</v>
      </c>
      <c r="S104" s="4">
        <v>0</v>
      </c>
      <c r="T104" s="63">
        <f t="shared" si="3"/>
        <v>135</v>
      </c>
      <c r="U104" s="4">
        <v>85</v>
      </c>
      <c r="V104" s="63">
        <f t="shared" si="4"/>
        <v>220</v>
      </c>
    </row>
    <row r="105" spans="1:22">
      <c r="A105" s="11">
        <v>40764</v>
      </c>
      <c r="B105" s="4">
        <v>353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12">
        <v>0</v>
      </c>
      <c r="I105" s="8">
        <v>7</v>
      </c>
      <c r="J105" s="4">
        <v>0</v>
      </c>
      <c r="K105" s="4">
        <v>0</v>
      </c>
      <c r="L105" s="4">
        <v>1</v>
      </c>
      <c r="M105" s="4">
        <v>0</v>
      </c>
      <c r="N105" s="12">
        <v>0</v>
      </c>
      <c r="O105" s="8">
        <v>1</v>
      </c>
      <c r="P105" s="4">
        <v>0</v>
      </c>
      <c r="Q105" s="12">
        <v>0</v>
      </c>
      <c r="R105" s="8">
        <v>0</v>
      </c>
      <c r="S105" s="4">
        <v>0</v>
      </c>
      <c r="T105" s="63">
        <f t="shared" si="3"/>
        <v>362</v>
      </c>
      <c r="U105" s="4">
        <v>154</v>
      </c>
      <c r="V105" s="63">
        <f t="shared" si="4"/>
        <v>516</v>
      </c>
    </row>
    <row r="106" spans="1:22">
      <c r="A106" s="11">
        <v>40765</v>
      </c>
      <c r="B106" s="4">
        <v>212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12">
        <v>0</v>
      </c>
      <c r="I106" s="8">
        <v>2</v>
      </c>
      <c r="J106" s="4">
        <v>0</v>
      </c>
      <c r="K106" s="4">
        <v>0</v>
      </c>
      <c r="L106" s="4">
        <v>0</v>
      </c>
      <c r="M106" s="4">
        <v>0</v>
      </c>
      <c r="N106" s="12">
        <v>0</v>
      </c>
      <c r="O106" s="8">
        <v>1</v>
      </c>
      <c r="P106" s="4">
        <v>0</v>
      </c>
      <c r="Q106" s="12">
        <v>0</v>
      </c>
      <c r="R106" s="8">
        <v>0</v>
      </c>
      <c r="S106" s="4">
        <v>0</v>
      </c>
      <c r="T106" s="63">
        <f t="shared" si="3"/>
        <v>215</v>
      </c>
      <c r="U106" s="4">
        <v>138</v>
      </c>
      <c r="V106" s="63">
        <f t="shared" si="4"/>
        <v>353</v>
      </c>
    </row>
    <row r="107" spans="1:22">
      <c r="A107" s="11">
        <v>40766</v>
      </c>
      <c r="B107" s="4">
        <v>95</v>
      </c>
      <c r="C107" s="4">
        <v>1</v>
      </c>
      <c r="D107" s="4">
        <v>0</v>
      </c>
      <c r="E107" s="4">
        <v>0</v>
      </c>
      <c r="F107" s="4">
        <v>0</v>
      </c>
      <c r="G107" s="4">
        <v>0</v>
      </c>
      <c r="H107" s="12">
        <v>0</v>
      </c>
      <c r="I107" s="8">
        <v>1</v>
      </c>
      <c r="J107" s="4">
        <v>0</v>
      </c>
      <c r="K107" s="4">
        <v>0</v>
      </c>
      <c r="L107" s="4">
        <v>1</v>
      </c>
      <c r="M107" s="4">
        <v>0</v>
      </c>
      <c r="N107" s="12">
        <v>0</v>
      </c>
      <c r="O107" s="8">
        <v>0</v>
      </c>
      <c r="P107" s="4">
        <v>0</v>
      </c>
      <c r="Q107" s="12">
        <v>0</v>
      </c>
      <c r="R107" s="8">
        <v>0</v>
      </c>
      <c r="S107" s="4">
        <v>0</v>
      </c>
      <c r="T107" s="63">
        <f t="shared" si="3"/>
        <v>98</v>
      </c>
      <c r="U107" s="4">
        <v>21</v>
      </c>
      <c r="V107" s="63">
        <f t="shared" si="4"/>
        <v>119</v>
      </c>
    </row>
    <row r="108" spans="1:22">
      <c r="A108" s="11">
        <v>40767</v>
      </c>
      <c r="B108" s="4">
        <v>25.33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1">
        <v>0</v>
      </c>
      <c r="I108" s="8">
        <v>0.33</v>
      </c>
      <c r="J108" s="4">
        <v>0</v>
      </c>
      <c r="K108" s="4">
        <v>0</v>
      </c>
      <c r="L108" s="4">
        <v>0</v>
      </c>
      <c r="M108" s="4">
        <v>0</v>
      </c>
      <c r="N108" s="1">
        <v>0</v>
      </c>
      <c r="O108" s="8">
        <v>1.66</v>
      </c>
      <c r="P108" s="4">
        <v>0</v>
      </c>
      <c r="Q108" s="1">
        <v>0</v>
      </c>
      <c r="R108" s="8">
        <v>0</v>
      </c>
      <c r="S108" s="1">
        <v>0</v>
      </c>
      <c r="T108" s="63">
        <f t="shared" si="3"/>
        <v>27.319999999999997</v>
      </c>
      <c r="U108" s="4">
        <v>7</v>
      </c>
      <c r="V108" s="63">
        <f t="shared" si="4"/>
        <v>34.319999999999993</v>
      </c>
    </row>
    <row r="109" spans="1:22">
      <c r="A109" s="11">
        <v>40768</v>
      </c>
      <c r="B109" s="4">
        <v>25.33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1">
        <v>0</v>
      </c>
      <c r="I109" s="8">
        <v>0.33</v>
      </c>
      <c r="J109" s="4">
        <v>0</v>
      </c>
      <c r="K109" s="4">
        <v>0</v>
      </c>
      <c r="L109" s="4">
        <v>0</v>
      </c>
      <c r="M109" s="4">
        <v>0</v>
      </c>
      <c r="N109" s="1">
        <v>0</v>
      </c>
      <c r="O109" s="8">
        <v>1.66</v>
      </c>
      <c r="P109" s="4">
        <v>0</v>
      </c>
      <c r="Q109" s="1">
        <v>0</v>
      </c>
      <c r="R109" s="8">
        <v>0</v>
      </c>
      <c r="S109" s="1">
        <v>0</v>
      </c>
      <c r="T109" s="63">
        <f t="shared" si="3"/>
        <v>27.319999999999997</v>
      </c>
      <c r="U109" s="4">
        <v>7</v>
      </c>
      <c r="V109" s="63">
        <f t="shared" si="4"/>
        <v>34.319999999999993</v>
      </c>
    </row>
    <row r="110" spans="1:22">
      <c r="A110" s="11">
        <v>40769</v>
      </c>
      <c r="B110" s="4">
        <v>25.33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1">
        <v>0</v>
      </c>
      <c r="I110" s="8">
        <v>0.33</v>
      </c>
      <c r="J110" s="4">
        <v>0</v>
      </c>
      <c r="K110" s="4">
        <v>0</v>
      </c>
      <c r="L110" s="4">
        <v>0</v>
      </c>
      <c r="M110" s="4">
        <v>0</v>
      </c>
      <c r="N110" s="1">
        <v>0</v>
      </c>
      <c r="O110" s="8">
        <v>1.66</v>
      </c>
      <c r="P110" s="4">
        <v>0</v>
      </c>
      <c r="Q110" s="1">
        <v>0</v>
      </c>
      <c r="R110" s="8">
        <v>0</v>
      </c>
      <c r="S110" s="1">
        <v>0</v>
      </c>
      <c r="T110" s="63">
        <f t="shared" si="3"/>
        <v>27.319999999999997</v>
      </c>
      <c r="U110" s="4">
        <v>7</v>
      </c>
      <c r="V110" s="63">
        <f t="shared" si="4"/>
        <v>34.319999999999993</v>
      </c>
    </row>
    <row r="111" spans="1:22">
      <c r="A111" s="11">
        <v>40770</v>
      </c>
      <c r="B111" s="4">
        <v>39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2">
        <v>0</v>
      </c>
      <c r="I111" s="8">
        <v>0</v>
      </c>
      <c r="J111" s="4">
        <v>0</v>
      </c>
      <c r="K111" s="4">
        <v>0</v>
      </c>
      <c r="L111" s="4">
        <v>0</v>
      </c>
      <c r="M111" s="4">
        <v>0</v>
      </c>
      <c r="N111" s="12">
        <v>0</v>
      </c>
      <c r="O111" s="8">
        <v>0</v>
      </c>
      <c r="P111" s="4">
        <v>0</v>
      </c>
      <c r="Q111" s="12">
        <v>0</v>
      </c>
      <c r="R111" s="8">
        <v>0</v>
      </c>
      <c r="S111" s="4">
        <v>0</v>
      </c>
      <c r="T111" s="63">
        <f t="shared" si="3"/>
        <v>39</v>
      </c>
      <c r="U111" s="4">
        <v>5</v>
      </c>
      <c r="V111" s="63">
        <f t="shared" si="4"/>
        <v>44</v>
      </c>
    </row>
    <row r="112" spans="1:22">
      <c r="A112" s="11">
        <v>40771</v>
      </c>
      <c r="B112" s="4">
        <v>95</v>
      </c>
      <c r="C112" s="4">
        <v>1</v>
      </c>
      <c r="D112" s="4">
        <v>0</v>
      </c>
      <c r="E112" s="4">
        <v>0</v>
      </c>
      <c r="F112" s="4">
        <v>0</v>
      </c>
      <c r="G112" s="4">
        <v>0</v>
      </c>
      <c r="H112" s="12">
        <v>0</v>
      </c>
      <c r="I112" s="8">
        <v>2</v>
      </c>
      <c r="J112" s="4">
        <v>0</v>
      </c>
      <c r="K112" s="4">
        <v>0</v>
      </c>
      <c r="L112" s="4">
        <v>0</v>
      </c>
      <c r="M112" s="4">
        <v>0</v>
      </c>
      <c r="N112" s="12">
        <v>0</v>
      </c>
      <c r="O112" s="8">
        <v>1</v>
      </c>
      <c r="P112" s="4">
        <v>0</v>
      </c>
      <c r="Q112" s="12">
        <v>0</v>
      </c>
      <c r="R112" s="8">
        <v>0</v>
      </c>
      <c r="S112" s="4">
        <v>0</v>
      </c>
      <c r="T112" s="63">
        <f t="shared" si="3"/>
        <v>99</v>
      </c>
      <c r="U112" s="4">
        <v>7</v>
      </c>
      <c r="V112" s="63">
        <f t="shared" si="4"/>
        <v>106</v>
      </c>
    </row>
    <row r="113" spans="1:22">
      <c r="A113" s="11">
        <v>40772</v>
      </c>
      <c r="B113" s="4">
        <v>32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12">
        <v>0</v>
      </c>
      <c r="I113" s="8">
        <v>4</v>
      </c>
      <c r="J113" s="4">
        <v>0</v>
      </c>
      <c r="K113" s="4">
        <v>0</v>
      </c>
      <c r="L113" s="4">
        <v>0</v>
      </c>
      <c r="M113" s="4">
        <v>0</v>
      </c>
      <c r="N113" s="12">
        <v>0</v>
      </c>
      <c r="O113" s="8">
        <v>1</v>
      </c>
      <c r="P113" s="4">
        <v>0</v>
      </c>
      <c r="Q113" s="12">
        <v>0</v>
      </c>
      <c r="R113" s="8">
        <v>0</v>
      </c>
      <c r="S113" s="4">
        <v>0</v>
      </c>
      <c r="T113" s="63">
        <f t="shared" si="3"/>
        <v>37</v>
      </c>
      <c r="U113" s="4">
        <v>7</v>
      </c>
      <c r="V113" s="63">
        <f t="shared" si="4"/>
        <v>44</v>
      </c>
    </row>
    <row r="114" spans="1:22">
      <c r="A114" s="11">
        <v>40773</v>
      </c>
      <c r="B114" s="4">
        <v>77</v>
      </c>
      <c r="C114" s="4">
        <v>1</v>
      </c>
      <c r="D114" s="4">
        <v>0</v>
      </c>
      <c r="E114" s="4">
        <v>0</v>
      </c>
      <c r="F114" s="4">
        <v>0</v>
      </c>
      <c r="G114" s="4">
        <v>0</v>
      </c>
      <c r="H114" s="12">
        <v>0</v>
      </c>
      <c r="I114" s="8">
        <v>6</v>
      </c>
      <c r="J114" s="4">
        <v>0</v>
      </c>
      <c r="K114" s="4">
        <v>0</v>
      </c>
      <c r="L114" s="4">
        <v>0</v>
      </c>
      <c r="M114" s="4">
        <v>1</v>
      </c>
      <c r="N114" s="12">
        <v>0</v>
      </c>
      <c r="O114" s="8">
        <v>2</v>
      </c>
      <c r="P114" s="4">
        <v>0</v>
      </c>
      <c r="Q114" s="12">
        <v>0</v>
      </c>
      <c r="R114" s="8">
        <v>0</v>
      </c>
      <c r="S114" s="4">
        <v>0</v>
      </c>
      <c r="T114" s="63">
        <f t="shared" si="3"/>
        <v>87</v>
      </c>
      <c r="U114" s="4">
        <v>10</v>
      </c>
      <c r="V114" s="63">
        <f t="shared" si="4"/>
        <v>97</v>
      </c>
    </row>
    <row r="115" spans="1:22">
      <c r="A115" s="11">
        <v>40774</v>
      </c>
      <c r="B115" s="4">
        <v>24.33</v>
      </c>
      <c r="C115" s="4">
        <v>0.67</v>
      </c>
      <c r="D115" s="4">
        <v>0</v>
      </c>
      <c r="E115" s="4">
        <v>0</v>
      </c>
      <c r="F115" s="4">
        <v>0</v>
      </c>
      <c r="G115" s="4">
        <v>0</v>
      </c>
      <c r="H115" s="12">
        <v>0</v>
      </c>
      <c r="I115" s="8">
        <v>4.33</v>
      </c>
      <c r="J115" s="4">
        <v>0</v>
      </c>
      <c r="K115" s="4">
        <v>0</v>
      </c>
      <c r="L115" s="4">
        <v>0</v>
      </c>
      <c r="M115" s="4">
        <v>0</v>
      </c>
      <c r="N115" s="12">
        <v>0</v>
      </c>
      <c r="O115" s="8">
        <v>4.33</v>
      </c>
      <c r="P115" s="4">
        <v>0</v>
      </c>
      <c r="Q115" s="12">
        <v>0</v>
      </c>
      <c r="R115" s="8">
        <v>0</v>
      </c>
      <c r="S115" s="4">
        <v>0</v>
      </c>
      <c r="T115" s="63">
        <f t="shared" si="3"/>
        <v>33.659999999999997</v>
      </c>
      <c r="U115" s="4">
        <v>6</v>
      </c>
      <c r="V115" s="63">
        <f t="shared" si="4"/>
        <v>39.659999999999997</v>
      </c>
    </row>
    <row r="116" spans="1:22">
      <c r="A116" s="11">
        <v>40775</v>
      </c>
      <c r="B116" s="4">
        <v>24.33</v>
      </c>
      <c r="C116" s="4">
        <v>0.67</v>
      </c>
      <c r="D116" s="4">
        <v>0</v>
      </c>
      <c r="E116" s="4">
        <v>0</v>
      </c>
      <c r="F116" s="4">
        <v>0</v>
      </c>
      <c r="G116" s="4">
        <v>0</v>
      </c>
      <c r="H116" s="12">
        <v>0</v>
      </c>
      <c r="I116" s="8">
        <v>4.33</v>
      </c>
      <c r="J116" s="4">
        <v>0</v>
      </c>
      <c r="K116" s="4">
        <v>0</v>
      </c>
      <c r="L116" s="4">
        <v>0</v>
      </c>
      <c r="M116" s="4">
        <v>0</v>
      </c>
      <c r="N116" s="12">
        <v>0</v>
      </c>
      <c r="O116" s="8">
        <v>4.33</v>
      </c>
      <c r="P116" s="4">
        <v>0</v>
      </c>
      <c r="Q116" s="12">
        <v>0</v>
      </c>
      <c r="R116" s="8">
        <v>0</v>
      </c>
      <c r="S116" s="4">
        <v>0</v>
      </c>
      <c r="T116" s="63">
        <f t="shared" si="3"/>
        <v>33.659999999999997</v>
      </c>
      <c r="U116" s="4">
        <v>6</v>
      </c>
      <c r="V116" s="63">
        <f t="shared" si="4"/>
        <v>39.659999999999997</v>
      </c>
    </row>
    <row r="117" spans="1:22">
      <c r="A117" s="11">
        <v>40776</v>
      </c>
      <c r="B117" s="4">
        <v>24.33</v>
      </c>
      <c r="C117" s="4">
        <v>0.67</v>
      </c>
      <c r="D117" s="4">
        <v>0</v>
      </c>
      <c r="E117" s="4">
        <v>0</v>
      </c>
      <c r="F117" s="4">
        <v>0</v>
      </c>
      <c r="G117" s="4">
        <v>0</v>
      </c>
      <c r="H117" s="12">
        <v>0</v>
      </c>
      <c r="I117" s="8">
        <v>4.33</v>
      </c>
      <c r="J117" s="4">
        <v>0</v>
      </c>
      <c r="K117" s="4">
        <v>0</v>
      </c>
      <c r="L117" s="4">
        <v>0</v>
      </c>
      <c r="M117" s="4">
        <v>0</v>
      </c>
      <c r="N117" s="12">
        <v>0</v>
      </c>
      <c r="O117" s="8">
        <v>4.33</v>
      </c>
      <c r="P117" s="4">
        <v>0</v>
      </c>
      <c r="Q117" s="12">
        <v>0</v>
      </c>
      <c r="R117" s="8">
        <v>0</v>
      </c>
      <c r="S117" s="4">
        <v>0</v>
      </c>
      <c r="T117" s="63">
        <f t="shared" si="3"/>
        <v>33.659999999999997</v>
      </c>
      <c r="U117" s="4">
        <v>6</v>
      </c>
      <c r="V117" s="63">
        <f t="shared" si="4"/>
        <v>39.659999999999997</v>
      </c>
    </row>
    <row r="118" spans="1:22">
      <c r="A118" s="11">
        <v>40777</v>
      </c>
      <c r="B118" s="4">
        <v>14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1">
        <v>0</v>
      </c>
      <c r="I118" s="8">
        <v>1</v>
      </c>
      <c r="J118" s="4">
        <v>0</v>
      </c>
      <c r="K118" s="4">
        <v>0</v>
      </c>
      <c r="L118" s="4">
        <v>0</v>
      </c>
      <c r="M118" s="4">
        <v>0</v>
      </c>
      <c r="N118" s="1">
        <v>0</v>
      </c>
      <c r="O118" s="8">
        <v>1</v>
      </c>
      <c r="P118" s="4">
        <v>0</v>
      </c>
      <c r="Q118" s="1">
        <v>0</v>
      </c>
      <c r="R118" s="8">
        <v>0</v>
      </c>
      <c r="S118" s="1">
        <v>0</v>
      </c>
      <c r="T118" s="63">
        <f t="shared" si="3"/>
        <v>16</v>
      </c>
      <c r="U118" s="4">
        <v>0</v>
      </c>
      <c r="V118" s="63">
        <f t="shared" si="4"/>
        <v>16</v>
      </c>
    </row>
    <row r="119" spans="1:22">
      <c r="A119" s="11">
        <v>40778</v>
      </c>
      <c r="B119" s="4">
        <v>92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1">
        <v>0</v>
      </c>
      <c r="I119" s="8">
        <v>4</v>
      </c>
      <c r="J119" s="4">
        <v>0</v>
      </c>
      <c r="K119" s="4">
        <v>0</v>
      </c>
      <c r="L119" s="4">
        <v>4</v>
      </c>
      <c r="M119" s="4">
        <v>0</v>
      </c>
      <c r="N119" s="1">
        <v>0</v>
      </c>
      <c r="O119" s="8">
        <v>18</v>
      </c>
      <c r="P119" s="4">
        <v>0</v>
      </c>
      <c r="Q119" s="1">
        <v>0</v>
      </c>
      <c r="R119" s="8">
        <v>0</v>
      </c>
      <c r="S119" s="1">
        <v>0</v>
      </c>
      <c r="T119" s="63">
        <f t="shared" si="3"/>
        <v>118</v>
      </c>
      <c r="U119" s="4">
        <v>20</v>
      </c>
      <c r="V119" s="63">
        <f>SUM(T119+U119)</f>
        <v>138</v>
      </c>
    </row>
    <row r="120" spans="1:22">
      <c r="A120" s="11">
        <v>40779</v>
      </c>
      <c r="B120" s="4">
        <v>51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12">
        <v>0</v>
      </c>
      <c r="I120" s="8">
        <v>16</v>
      </c>
      <c r="J120" s="4">
        <v>0</v>
      </c>
      <c r="K120" s="4">
        <v>0</v>
      </c>
      <c r="L120" s="4">
        <v>1</v>
      </c>
      <c r="M120" s="4">
        <v>0</v>
      </c>
      <c r="N120" s="12">
        <v>0</v>
      </c>
      <c r="O120" s="8">
        <v>20</v>
      </c>
      <c r="P120" s="4">
        <v>0</v>
      </c>
      <c r="Q120" s="12">
        <v>0</v>
      </c>
      <c r="R120" s="8">
        <v>0</v>
      </c>
      <c r="S120" s="4">
        <v>0</v>
      </c>
      <c r="T120" s="63">
        <f t="shared" si="3"/>
        <v>88</v>
      </c>
      <c r="U120" s="4">
        <v>13</v>
      </c>
      <c r="V120" s="63">
        <f>SUM(T120+U120)</f>
        <v>101</v>
      </c>
    </row>
    <row r="121" spans="1:22">
      <c r="A121" s="11">
        <v>40780</v>
      </c>
      <c r="B121" s="4">
        <v>13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12">
        <v>0</v>
      </c>
      <c r="I121" s="8">
        <v>0</v>
      </c>
      <c r="J121" s="4">
        <v>1</v>
      </c>
      <c r="K121" s="4">
        <v>0</v>
      </c>
      <c r="L121" s="4">
        <v>0</v>
      </c>
      <c r="M121" s="4">
        <v>0</v>
      </c>
      <c r="N121" s="12">
        <v>0</v>
      </c>
      <c r="O121" s="8">
        <v>9</v>
      </c>
      <c r="P121" s="4">
        <v>0</v>
      </c>
      <c r="Q121" s="12">
        <v>0</v>
      </c>
      <c r="R121" s="8">
        <v>0</v>
      </c>
      <c r="S121" s="4">
        <v>0</v>
      </c>
      <c r="T121" s="63">
        <f t="shared" si="3"/>
        <v>23</v>
      </c>
      <c r="U121" s="4">
        <v>8</v>
      </c>
      <c r="V121" s="63">
        <f t="shared" si="4"/>
        <v>31</v>
      </c>
    </row>
    <row r="122" spans="1:22">
      <c r="A122" s="11">
        <v>40781</v>
      </c>
      <c r="B122" s="4">
        <v>24</v>
      </c>
      <c r="C122" s="4">
        <v>0.66</v>
      </c>
      <c r="D122" s="4">
        <v>0</v>
      </c>
      <c r="E122" s="4">
        <v>0</v>
      </c>
      <c r="F122" s="4">
        <v>0</v>
      </c>
      <c r="G122" s="4">
        <v>0</v>
      </c>
      <c r="H122" s="12">
        <v>0</v>
      </c>
      <c r="I122" s="8">
        <v>3</v>
      </c>
      <c r="J122" s="4">
        <v>0</v>
      </c>
      <c r="K122" s="4">
        <v>0</v>
      </c>
      <c r="L122" s="4">
        <v>1.33</v>
      </c>
      <c r="M122" s="4">
        <v>0</v>
      </c>
      <c r="N122" s="12">
        <v>0</v>
      </c>
      <c r="O122" s="8">
        <v>2.66</v>
      </c>
      <c r="P122" s="4">
        <v>0</v>
      </c>
      <c r="Q122" s="12">
        <v>0</v>
      </c>
      <c r="R122" s="8">
        <v>0</v>
      </c>
      <c r="S122" s="4">
        <v>0</v>
      </c>
      <c r="T122" s="63">
        <f t="shared" si="3"/>
        <v>31.650000000000002</v>
      </c>
      <c r="U122" s="4">
        <v>9.66</v>
      </c>
      <c r="V122" s="63">
        <f t="shared" si="4"/>
        <v>41.31</v>
      </c>
    </row>
    <row r="123" spans="1:22">
      <c r="A123" s="11">
        <v>40782</v>
      </c>
      <c r="B123" s="4">
        <v>24</v>
      </c>
      <c r="C123" s="4">
        <v>0.66</v>
      </c>
      <c r="D123" s="4">
        <v>0</v>
      </c>
      <c r="E123" s="4">
        <v>0</v>
      </c>
      <c r="F123" s="4">
        <v>0</v>
      </c>
      <c r="G123" s="4">
        <v>0</v>
      </c>
      <c r="H123" s="12">
        <v>0</v>
      </c>
      <c r="I123" s="8">
        <v>3</v>
      </c>
      <c r="J123" s="4">
        <v>0</v>
      </c>
      <c r="K123" s="4">
        <v>0</v>
      </c>
      <c r="L123" s="4">
        <v>1.33</v>
      </c>
      <c r="M123" s="4">
        <v>0</v>
      </c>
      <c r="N123" s="12">
        <v>0</v>
      </c>
      <c r="O123" s="8">
        <v>2.66</v>
      </c>
      <c r="P123" s="4">
        <v>0</v>
      </c>
      <c r="Q123" s="12">
        <v>0</v>
      </c>
      <c r="R123" s="8">
        <v>0</v>
      </c>
      <c r="S123" s="4">
        <v>0</v>
      </c>
      <c r="T123" s="63">
        <f t="shared" si="3"/>
        <v>31.650000000000002</v>
      </c>
      <c r="U123" s="4">
        <v>9.66</v>
      </c>
      <c r="V123" s="63">
        <f>SUM(T123+U123)</f>
        <v>41.31</v>
      </c>
    </row>
    <row r="124" spans="1:22">
      <c r="A124" s="11">
        <v>40783</v>
      </c>
      <c r="B124" s="4">
        <v>24</v>
      </c>
      <c r="C124" s="4">
        <v>0.66</v>
      </c>
      <c r="D124" s="4">
        <v>0</v>
      </c>
      <c r="E124" s="4">
        <v>0</v>
      </c>
      <c r="F124" s="4">
        <v>0</v>
      </c>
      <c r="G124" s="4">
        <v>0</v>
      </c>
      <c r="H124" s="12">
        <v>0</v>
      </c>
      <c r="I124" s="8">
        <v>3</v>
      </c>
      <c r="J124" s="4">
        <v>0</v>
      </c>
      <c r="K124" s="4">
        <v>0</v>
      </c>
      <c r="L124" s="4">
        <v>1.33</v>
      </c>
      <c r="M124" s="4">
        <v>0</v>
      </c>
      <c r="N124" s="12">
        <v>0</v>
      </c>
      <c r="O124" s="8">
        <v>2.66</v>
      </c>
      <c r="P124" s="4">
        <v>0</v>
      </c>
      <c r="Q124" s="12">
        <v>0</v>
      </c>
      <c r="R124" s="8">
        <v>0</v>
      </c>
      <c r="S124" s="4">
        <v>0</v>
      </c>
      <c r="T124" s="63">
        <f t="shared" si="3"/>
        <v>31.650000000000002</v>
      </c>
      <c r="U124" s="4">
        <v>9.66</v>
      </c>
      <c r="V124" s="63">
        <f t="shared" si="4"/>
        <v>41.31</v>
      </c>
    </row>
    <row r="125" spans="1:22">
      <c r="A125" s="11">
        <v>40784</v>
      </c>
      <c r="B125" s="4">
        <v>11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12">
        <v>0</v>
      </c>
      <c r="I125" s="8">
        <v>2</v>
      </c>
      <c r="J125" s="4">
        <v>0</v>
      </c>
      <c r="K125" s="4">
        <v>0</v>
      </c>
      <c r="L125" s="4">
        <v>0</v>
      </c>
      <c r="M125" s="4">
        <v>0</v>
      </c>
      <c r="N125" s="12">
        <v>0</v>
      </c>
      <c r="O125" s="8">
        <v>1</v>
      </c>
      <c r="P125" s="4">
        <v>0</v>
      </c>
      <c r="Q125" s="12">
        <v>0</v>
      </c>
      <c r="R125" s="8">
        <v>0</v>
      </c>
      <c r="S125" s="4">
        <v>0</v>
      </c>
      <c r="T125" s="63">
        <f t="shared" si="3"/>
        <v>14</v>
      </c>
      <c r="U125" s="4">
        <v>4</v>
      </c>
      <c r="V125" s="63">
        <f t="shared" si="4"/>
        <v>18</v>
      </c>
    </row>
    <row r="126" spans="1:22">
      <c r="A126" s="11">
        <v>40785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12">
        <v>0</v>
      </c>
      <c r="I126" s="8">
        <v>0</v>
      </c>
      <c r="J126" s="4">
        <v>0</v>
      </c>
      <c r="K126" s="4">
        <v>0</v>
      </c>
      <c r="L126" s="4">
        <v>0</v>
      </c>
      <c r="M126" s="4">
        <v>0</v>
      </c>
      <c r="N126" s="12">
        <v>0</v>
      </c>
      <c r="O126" s="8">
        <v>1</v>
      </c>
      <c r="P126" s="4">
        <v>0</v>
      </c>
      <c r="Q126" s="12">
        <v>0</v>
      </c>
      <c r="R126" s="8">
        <v>0</v>
      </c>
      <c r="S126" s="4">
        <v>0</v>
      </c>
      <c r="T126" s="63">
        <f t="shared" si="3"/>
        <v>1</v>
      </c>
      <c r="U126" s="4">
        <v>0</v>
      </c>
      <c r="V126" s="63">
        <f>SUM(T126+U126)</f>
        <v>1</v>
      </c>
    </row>
    <row r="127" spans="1:22">
      <c r="A127" s="11">
        <v>40786</v>
      </c>
      <c r="B127" s="4">
        <v>2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12">
        <v>0</v>
      </c>
      <c r="I127" s="8">
        <v>0</v>
      </c>
      <c r="J127" s="4">
        <v>0</v>
      </c>
      <c r="K127" s="4">
        <v>0</v>
      </c>
      <c r="L127" s="4">
        <v>0</v>
      </c>
      <c r="M127" s="4">
        <v>0</v>
      </c>
      <c r="N127" s="12">
        <v>0</v>
      </c>
      <c r="O127" s="8">
        <v>0</v>
      </c>
      <c r="P127" s="4">
        <v>0</v>
      </c>
      <c r="Q127" s="12">
        <v>0</v>
      </c>
      <c r="R127" s="8">
        <v>0</v>
      </c>
      <c r="S127" s="4">
        <v>0</v>
      </c>
      <c r="T127" s="63">
        <f t="shared" si="3"/>
        <v>2</v>
      </c>
      <c r="U127" s="4">
        <v>1</v>
      </c>
      <c r="V127" s="63">
        <f t="shared" ref="V127:V151" si="5">SUM(T127+U127)</f>
        <v>3</v>
      </c>
    </row>
    <row r="128" spans="1:22">
      <c r="A128" s="11">
        <v>40787</v>
      </c>
      <c r="B128" s="4">
        <v>49</v>
      </c>
      <c r="C128" s="4">
        <v>1</v>
      </c>
      <c r="D128" s="4">
        <v>0</v>
      </c>
      <c r="E128" s="4">
        <v>0</v>
      </c>
      <c r="F128" s="4">
        <v>0</v>
      </c>
      <c r="G128" s="4">
        <v>0</v>
      </c>
      <c r="H128" s="12">
        <v>0</v>
      </c>
      <c r="I128" s="8">
        <v>3</v>
      </c>
      <c r="J128" s="4">
        <v>0</v>
      </c>
      <c r="K128" s="4">
        <v>0</v>
      </c>
      <c r="L128" s="4">
        <v>1</v>
      </c>
      <c r="M128" s="4">
        <v>1</v>
      </c>
      <c r="N128" s="12">
        <v>0</v>
      </c>
      <c r="O128" s="8">
        <v>10</v>
      </c>
      <c r="P128" s="4">
        <v>0</v>
      </c>
      <c r="Q128" s="12">
        <v>0</v>
      </c>
      <c r="R128" s="8">
        <v>0</v>
      </c>
      <c r="S128" s="4">
        <v>0</v>
      </c>
      <c r="T128" s="63">
        <f t="shared" si="3"/>
        <v>65</v>
      </c>
      <c r="U128" s="4">
        <v>13</v>
      </c>
      <c r="V128" s="63">
        <f t="shared" si="5"/>
        <v>78</v>
      </c>
    </row>
    <row r="129" spans="1:22">
      <c r="A129" s="11">
        <v>40788</v>
      </c>
      <c r="B129" s="4">
        <v>5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12">
        <v>0</v>
      </c>
      <c r="I129" s="8">
        <v>1</v>
      </c>
      <c r="J129" s="4">
        <v>0</v>
      </c>
      <c r="K129" s="4">
        <v>0</v>
      </c>
      <c r="L129" s="4">
        <v>0</v>
      </c>
      <c r="M129" s="4">
        <v>0</v>
      </c>
      <c r="N129" s="12">
        <v>0</v>
      </c>
      <c r="O129" s="8">
        <v>6.5</v>
      </c>
      <c r="P129" s="4">
        <v>0</v>
      </c>
      <c r="Q129" s="12">
        <v>0</v>
      </c>
      <c r="R129" s="8">
        <v>0</v>
      </c>
      <c r="S129" s="4">
        <v>0</v>
      </c>
      <c r="T129" s="63">
        <f t="shared" si="3"/>
        <v>12.5</v>
      </c>
      <c r="U129" s="4">
        <v>5.5</v>
      </c>
      <c r="V129" s="63">
        <f t="shared" si="5"/>
        <v>18</v>
      </c>
    </row>
    <row r="130" spans="1:22">
      <c r="A130" s="11">
        <v>40789</v>
      </c>
      <c r="B130" s="4">
        <v>5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12">
        <v>0</v>
      </c>
      <c r="I130" s="8">
        <v>1</v>
      </c>
      <c r="J130" s="4">
        <v>0</v>
      </c>
      <c r="K130" s="4">
        <v>0</v>
      </c>
      <c r="L130" s="4">
        <v>0</v>
      </c>
      <c r="M130" s="4">
        <v>0</v>
      </c>
      <c r="N130" s="12">
        <v>0</v>
      </c>
      <c r="O130" s="8">
        <v>6.5</v>
      </c>
      <c r="P130" s="4">
        <v>0</v>
      </c>
      <c r="Q130" s="12">
        <v>0</v>
      </c>
      <c r="R130" s="8">
        <v>0</v>
      </c>
      <c r="S130" s="4">
        <v>0</v>
      </c>
      <c r="T130" s="63">
        <f t="shared" si="3"/>
        <v>12.5</v>
      </c>
      <c r="U130" s="4">
        <v>5.5</v>
      </c>
      <c r="V130" s="63">
        <f t="shared" si="5"/>
        <v>18</v>
      </c>
    </row>
    <row r="131" spans="1:22">
      <c r="A131" s="11">
        <v>40790</v>
      </c>
      <c r="B131" s="4">
        <v>5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12">
        <v>0</v>
      </c>
      <c r="I131" s="8">
        <v>1</v>
      </c>
      <c r="J131" s="4">
        <v>0</v>
      </c>
      <c r="K131" s="4">
        <v>0</v>
      </c>
      <c r="L131" s="4">
        <v>0</v>
      </c>
      <c r="M131" s="4">
        <v>0</v>
      </c>
      <c r="N131" s="12">
        <v>0</v>
      </c>
      <c r="O131" s="8">
        <v>6.5</v>
      </c>
      <c r="P131" s="4">
        <v>0</v>
      </c>
      <c r="Q131" s="12">
        <v>0</v>
      </c>
      <c r="R131" s="8">
        <v>0</v>
      </c>
      <c r="S131" s="4">
        <v>0</v>
      </c>
      <c r="T131" s="63">
        <f t="shared" si="3"/>
        <v>12.5</v>
      </c>
      <c r="U131" s="4">
        <v>5.5</v>
      </c>
      <c r="V131" s="63">
        <f t="shared" si="5"/>
        <v>18</v>
      </c>
    </row>
    <row r="132" spans="1:22">
      <c r="A132" s="11">
        <v>40791</v>
      </c>
      <c r="B132" s="4">
        <v>5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12">
        <v>0</v>
      </c>
      <c r="I132" s="8">
        <v>1</v>
      </c>
      <c r="J132" s="4">
        <v>0</v>
      </c>
      <c r="K132" s="4">
        <v>0</v>
      </c>
      <c r="L132" s="4">
        <v>0</v>
      </c>
      <c r="M132" s="4">
        <v>0</v>
      </c>
      <c r="N132" s="12">
        <v>0</v>
      </c>
      <c r="O132" s="8">
        <v>6.5</v>
      </c>
      <c r="P132" s="4">
        <v>0</v>
      </c>
      <c r="Q132" s="12">
        <v>0</v>
      </c>
      <c r="R132" s="8">
        <v>0</v>
      </c>
      <c r="S132" s="4">
        <v>0</v>
      </c>
      <c r="T132" s="63">
        <f t="shared" si="3"/>
        <v>12.5</v>
      </c>
      <c r="U132" s="4">
        <v>5.5</v>
      </c>
      <c r="V132" s="63">
        <f t="shared" si="5"/>
        <v>18</v>
      </c>
    </row>
    <row r="133" spans="1:22">
      <c r="A133" s="11">
        <v>40792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12">
        <v>0</v>
      </c>
      <c r="I133" s="8">
        <v>1</v>
      </c>
      <c r="J133" s="4">
        <v>0</v>
      </c>
      <c r="K133" s="4">
        <v>0</v>
      </c>
      <c r="L133" s="4">
        <v>0</v>
      </c>
      <c r="M133" s="4">
        <v>0</v>
      </c>
      <c r="N133" s="12">
        <v>0</v>
      </c>
      <c r="O133" s="8">
        <v>2</v>
      </c>
      <c r="P133" s="4">
        <v>0</v>
      </c>
      <c r="Q133" s="12">
        <v>0</v>
      </c>
      <c r="R133" s="8">
        <v>0</v>
      </c>
      <c r="S133" s="4">
        <v>0</v>
      </c>
      <c r="T133" s="63">
        <f t="shared" si="3"/>
        <v>3</v>
      </c>
      <c r="U133" s="4">
        <v>1</v>
      </c>
      <c r="V133" s="63">
        <f t="shared" si="5"/>
        <v>4</v>
      </c>
    </row>
    <row r="134" spans="1:22">
      <c r="A134" s="11">
        <v>40793</v>
      </c>
      <c r="B134" s="4">
        <v>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12">
        <v>0</v>
      </c>
      <c r="I134" s="8">
        <v>0</v>
      </c>
      <c r="J134" s="4">
        <v>0</v>
      </c>
      <c r="K134" s="4">
        <v>0</v>
      </c>
      <c r="L134" s="4">
        <v>0</v>
      </c>
      <c r="M134" s="4">
        <v>0</v>
      </c>
      <c r="N134" s="12">
        <v>0</v>
      </c>
      <c r="O134" s="8">
        <v>0</v>
      </c>
      <c r="P134" s="4">
        <v>0</v>
      </c>
      <c r="Q134" s="12">
        <v>0</v>
      </c>
      <c r="R134" s="8">
        <v>0</v>
      </c>
      <c r="S134" s="4">
        <v>0</v>
      </c>
      <c r="T134" s="63">
        <f t="shared" si="3"/>
        <v>3</v>
      </c>
      <c r="U134" s="4">
        <v>3</v>
      </c>
      <c r="V134" s="63">
        <f t="shared" si="5"/>
        <v>6</v>
      </c>
    </row>
    <row r="135" spans="1:22">
      <c r="A135" s="11">
        <v>40794</v>
      </c>
      <c r="B135" s="4">
        <v>8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12">
        <v>0</v>
      </c>
      <c r="I135" s="8">
        <v>0</v>
      </c>
      <c r="J135" s="4">
        <v>0</v>
      </c>
      <c r="K135" s="4">
        <v>0</v>
      </c>
      <c r="L135" s="4">
        <v>0</v>
      </c>
      <c r="M135" s="4">
        <v>2</v>
      </c>
      <c r="N135" s="12">
        <v>0</v>
      </c>
      <c r="O135" s="8">
        <v>1</v>
      </c>
      <c r="P135" s="4">
        <v>0</v>
      </c>
      <c r="Q135" s="12">
        <v>0</v>
      </c>
      <c r="R135" s="8">
        <v>0</v>
      </c>
      <c r="S135" s="4">
        <v>0</v>
      </c>
      <c r="T135" s="63">
        <f t="shared" si="3"/>
        <v>11</v>
      </c>
      <c r="U135" s="4">
        <v>2</v>
      </c>
      <c r="V135" s="63">
        <f t="shared" si="5"/>
        <v>13</v>
      </c>
    </row>
    <row r="136" spans="1:22">
      <c r="A136" s="11">
        <v>40795</v>
      </c>
      <c r="B136" s="4">
        <v>4.67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12">
        <v>0</v>
      </c>
      <c r="I136" s="8">
        <v>1.33</v>
      </c>
      <c r="J136" s="4">
        <v>0</v>
      </c>
      <c r="K136" s="4">
        <v>0</v>
      </c>
      <c r="L136" s="4">
        <v>1.33</v>
      </c>
      <c r="M136" s="4">
        <v>0</v>
      </c>
      <c r="N136" s="12">
        <v>0</v>
      </c>
      <c r="O136" s="8">
        <v>3.33</v>
      </c>
      <c r="P136" s="4">
        <v>0</v>
      </c>
      <c r="Q136" s="12">
        <v>0</v>
      </c>
      <c r="R136" s="8">
        <v>0</v>
      </c>
      <c r="S136" s="4">
        <v>0</v>
      </c>
      <c r="T136" s="63">
        <f t="shared" si="3"/>
        <v>10.66</v>
      </c>
      <c r="U136" s="4">
        <v>4.33</v>
      </c>
      <c r="V136" s="63">
        <f t="shared" si="5"/>
        <v>14.99</v>
      </c>
    </row>
    <row r="137" spans="1:22">
      <c r="A137" s="11">
        <v>40796</v>
      </c>
      <c r="B137" s="4">
        <v>4.67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12">
        <v>0</v>
      </c>
      <c r="I137" s="8">
        <v>1.33</v>
      </c>
      <c r="J137" s="4">
        <v>0</v>
      </c>
      <c r="K137" s="4">
        <v>0</v>
      </c>
      <c r="L137" s="4">
        <v>1.33</v>
      </c>
      <c r="M137" s="4">
        <v>0</v>
      </c>
      <c r="N137" s="12">
        <v>0</v>
      </c>
      <c r="O137" s="8">
        <v>3.33</v>
      </c>
      <c r="P137" s="4">
        <v>0</v>
      </c>
      <c r="Q137" s="12">
        <v>0</v>
      </c>
      <c r="R137" s="8">
        <v>0</v>
      </c>
      <c r="S137" s="4">
        <v>0</v>
      </c>
      <c r="T137" s="63">
        <f t="shared" si="3"/>
        <v>10.66</v>
      </c>
      <c r="U137" s="4">
        <v>4.33</v>
      </c>
      <c r="V137" s="63">
        <f t="shared" si="5"/>
        <v>14.99</v>
      </c>
    </row>
    <row r="138" spans="1:22">
      <c r="A138" s="11">
        <v>40797</v>
      </c>
      <c r="B138" s="4">
        <v>4.67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12">
        <v>0</v>
      </c>
      <c r="I138" s="8">
        <v>1.33</v>
      </c>
      <c r="J138" s="4">
        <v>0</v>
      </c>
      <c r="K138" s="4">
        <v>0</v>
      </c>
      <c r="L138" s="4">
        <v>1.33</v>
      </c>
      <c r="M138" s="4">
        <v>0</v>
      </c>
      <c r="N138" s="12">
        <v>0</v>
      </c>
      <c r="O138" s="8">
        <v>3.33</v>
      </c>
      <c r="P138" s="4">
        <v>0</v>
      </c>
      <c r="Q138" s="12">
        <v>0</v>
      </c>
      <c r="R138" s="8">
        <v>0</v>
      </c>
      <c r="S138" s="4">
        <v>0</v>
      </c>
      <c r="T138" s="63">
        <f t="shared" ref="T138:T152" si="6">SUM(B138:S138)</f>
        <v>10.66</v>
      </c>
      <c r="U138" s="4">
        <v>4.33</v>
      </c>
      <c r="V138" s="63">
        <f t="shared" si="5"/>
        <v>14.99</v>
      </c>
    </row>
    <row r="139" spans="1:22">
      <c r="A139" s="11">
        <v>40798</v>
      </c>
      <c r="B139" s="4">
        <v>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12">
        <v>0</v>
      </c>
      <c r="I139" s="8">
        <v>0</v>
      </c>
      <c r="J139" s="4">
        <v>0</v>
      </c>
      <c r="K139" s="4">
        <v>0</v>
      </c>
      <c r="L139" s="4">
        <v>0</v>
      </c>
      <c r="M139" s="4">
        <v>0</v>
      </c>
      <c r="N139" s="12">
        <v>0</v>
      </c>
      <c r="O139" s="8">
        <v>2</v>
      </c>
      <c r="P139" s="4">
        <v>0</v>
      </c>
      <c r="Q139" s="12">
        <v>0</v>
      </c>
      <c r="R139" s="8">
        <v>0</v>
      </c>
      <c r="S139" s="4">
        <v>0</v>
      </c>
      <c r="T139" s="63">
        <f>SUM(B139:S139)</f>
        <v>7</v>
      </c>
      <c r="U139" s="4">
        <v>5</v>
      </c>
      <c r="V139" s="63">
        <f t="shared" si="5"/>
        <v>12</v>
      </c>
    </row>
    <row r="140" spans="1:22">
      <c r="A140" s="11">
        <v>40799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12">
        <v>0</v>
      </c>
      <c r="I140" s="8">
        <v>0</v>
      </c>
      <c r="J140" s="4">
        <v>0</v>
      </c>
      <c r="K140" s="4">
        <v>0</v>
      </c>
      <c r="L140" s="4">
        <v>0</v>
      </c>
      <c r="M140" s="4">
        <v>0</v>
      </c>
      <c r="N140" s="12">
        <v>0</v>
      </c>
      <c r="O140" s="8">
        <v>1</v>
      </c>
      <c r="P140" s="4">
        <v>0</v>
      </c>
      <c r="Q140" s="12">
        <v>0</v>
      </c>
      <c r="R140" s="8">
        <v>0</v>
      </c>
      <c r="S140" s="4">
        <v>0</v>
      </c>
      <c r="T140" s="63">
        <f t="shared" si="6"/>
        <v>1</v>
      </c>
      <c r="U140" s="4">
        <v>0</v>
      </c>
      <c r="V140" s="63">
        <f t="shared" si="5"/>
        <v>1</v>
      </c>
    </row>
    <row r="141" spans="1:22">
      <c r="A141" s="11">
        <v>40800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12">
        <v>0</v>
      </c>
      <c r="I141" s="8">
        <v>0</v>
      </c>
      <c r="J141" s="4">
        <v>0</v>
      </c>
      <c r="K141" s="4">
        <v>0</v>
      </c>
      <c r="L141" s="4">
        <v>0</v>
      </c>
      <c r="M141" s="4">
        <v>1</v>
      </c>
      <c r="N141" s="12">
        <v>0</v>
      </c>
      <c r="O141" s="8">
        <v>1</v>
      </c>
      <c r="P141" s="4">
        <v>0</v>
      </c>
      <c r="Q141" s="12">
        <v>0</v>
      </c>
      <c r="R141" s="8">
        <v>0</v>
      </c>
      <c r="S141" s="4">
        <v>0</v>
      </c>
      <c r="T141" s="63">
        <f t="shared" si="6"/>
        <v>2</v>
      </c>
      <c r="U141" s="4">
        <v>0</v>
      </c>
      <c r="V141" s="63">
        <f t="shared" si="5"/>
        <v>2</v>
      </c>
    </row>
    <row r="142" spans="1:22">
      <c r="A142" s="11">
        <v>40801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0</v>
      </c>
      <c r="S142" s="4">
        <v>0</v>
      </c>
      <c r="T142" s="63">
        <f t="shared" si="6"/>
        <v>1</v>
      </c>
      <c r="U142" s="4">
        <v>1</v>
      </c>
      <c r="V142" s="63">
        <f t="shared" si="5"/>
        <v>2</v>
      </c>
    </row>
    <row r="143" spans="1:22">
      <c r="A143" s="11">
        <v>40802</v>
      </c>
      <c r="B143"/>
      <c r="I143"/>
      <c r="O143"/>
      <c r="R143"/>
      <c r="T143" s="63">
        <f t="shared" si="6"/>
        <v>0</v>
      </c>
      <c r="U143" s="4">
        <v>0</v>
      </c>
      <c r="V143" s="63">
        <f t="shared" si="5"/>
        <v>0</v>
      </c>
    </row>
    <row r="144" spans="1:22">
      <c r="A144" s="11">
        <v>40803</v>
      </c>
      <c r="B144"/>
      <c r="H144" s="4"/>
      <c r="I144" s="4"/>
      <c r="J144" s="4"/>
      <c r="K144" s="4"/>
      <c r="L144" s="4"/>
      <c r="M144" s="4"/>
      <c r="N144" s="4"/>
      <c r="O144" s="4"/>
      <c r="P144" s="4"/>
      <c r="Q144" s="12"/>
      <c r="R144" s="4"/>
      <c r="S144" s="4"/>
      <c r="T144" s="63">
        <f t="shared" si="6"/>
        <v>0</v>
      </c>
      <c r="U144" s="4">
        <v>0</v>
      </c>
      <c r="V144" s="63">
        <f t="shared" si="5"/>
        <v>0</v>
      </c>
    </row>
    <row r="145" spans="1:22">
      <c r="A145" s="11">
        <v>40804</v>
      </c>
      <c r="B145"/>
      <c r="H145" s="4"/>
      <c r="I145" s="4"/>
      <c r="J145" s="4"/>
      <c r="K145" s="4"/>
      <c r="L145" s="4"/>
      <c r="M145" s="4"/>
      <c r="N145" s="4"/>
      <c r="O145" s="4"/>
      <c r="P145" s="4"/>
      <c r="Q145" s="12"/>
      <c r="R145" s="4"/>
      <c r="S145" s="4"/>
      <c r="T145" s="63">
        <f t="shared" si="6"/>
        <v>0</v>
      </c>
      <c r="U145" s="4">
        <v>0</v>
      </c>
      <c r="V145" s="63">
        <f t="shared" si="5"/>
        <v>0</v>
      </c>
    </row>
    <row r="146" spans="1:22">
      <c r="A146" s="11">
        <v>40805</v>
      </c>
      <c r="B146"/>
      <c r="H146" s="4"/>
      <c r="I146" s="4"/>
      <c r="J146" s="4"/>
      <c r="K146" s="4"/>
      <c r="L146" s="4"/>
      <c r="M146" s="4"/>
      <c r="N146" s="4"/>
      <c r="O146" s="4"/>
      <c r="P146" s="4"/>
      <c r="Q146" s="12"/>
      <c r="R146" s="4"/>
      <c r="S146" s="4"/>
      <c r="T146" s="63">
        <f t="shared" si="6"/>
        <v>0</v>
      </c>
      <c r="U146" s="4">
        <v>0</v>
      </c>
      <c r="V146" s="63">
        <f t="shared" si="5"/>
        <v>0</v>
      </c>
    </row>
    <row r="147" spans="1:22">
      <c r="A147" s="11">
        <v>40806</v>
      </c>
      <c r="B147"/>
      <c r="H147" s="4"/>
      <c r="I147" s="4"/>
      <c r="J147" s="4"/>
      <c r="K147" s="4"/>
      <c r="L147" s="4"/>
      <c r="M147" s="4"/>
      <c r="N147" s="4"/>
      <c r="O147" s="4"/>
      <c r="P147" s="4"/>
      <c r="Q147" s="12"/>
      <c r="R147" s="4"/>
      <c r="S147" s="4"/>
      <c r="T147" s="63">
        <f t="shared" si="6"/>
        <v>0</v>
      </c>
      <c r="U147" s="4">
        <v>0</v>
      </c>
      <c r="V147" s="63">
        <f t="shared" si="5"/>
        <v>0</v>
      </c>
    </row>
    <row r="148" spans="1:22">
      <c r="A148" s="11">
        <v>40807</v>
      </c>
      <c r="B148"/>
      <c r="H148" s="4"/>
      <c r="I148" s="4"/>
      <c r="J148" s="4"/>
      <c r="K148" s="4"/>
      <c r="L148" s="4"/>
      <c r="M148" s="4"/>
      <c r="N148" s="4"/>
      <c r="O148" s="4"/>
      <c r="P148" s="4"/>
      <c r="Q148" s="12"/>
      <c r="R148" s="4"/>
      <c r="S148" s="4"/>
      <c r="T148" s="63">
        <f t="shared" si="6"/>
        <v>0</v>
      </c>
      <c r="U148" s="4">
        <v>0</v>
      </c>
      <c r="V148" s="63">
        <f t="shared" si="5"/>
        <v>0</v>
      </c>
    </row>
    <row r="149" spans="1:22">
      <c r="A149" s="11">
        <v>40808</v>
      </c>
      <c r="B149"/>
      <c r="H149" s="4"/>
      <c r="I149" s="4"/>
      <c r="J149" s="4"/>
      <c r="K149" s="4"/>
      <c r="L149" s="4"/>
      <c r="M149" s="4"/>
      <c r="N149" s="4"/>
      <c r="O149" s="4"/>
      <c r="P149" s="4"/>
      <c r="Q149" s="12"/>
      <c r="R149" s="4"/>
      <c r="S149" s="4"/>
      <c r="T149" s="63">
        <f t="shared" si="6"/>
        <v>0</v>
      </c>
      <c r="U149" s="4">
        <v>0</v>
      </c>
      <c r="V149" s="63">
        <f t="shared" si="5"/>
        <v>0</v>
      </c>
    </row>
    <row r="150" spans="1:22">
      <c r="A150" s="11">
        <v>40809</v>
      </c>
      <c r="B150"/>
      <c r="H150" s="4"/>
      <c r="I150" s="4"/>
      <c r="J150" s="4"/>
      <c r="K150" s="4"/>
      <c r="L150" s="4"/>
      <c r="M150" s="4"/>
      <c r="N150" s="4"/>
      <c r="O150" s="4"/>
      <c r="P150" s="4"/>
      <c r="Q150" s="12"/>
      <c r="R150" s="4"/>
      <c r="S150" s="4"/>
      <c r="T150" s="63">
        <f t="shared" si="6"/>
        <v>0</v>
      </c>
      <c r="U150" s="4">
        <v>0</v>
      </c>
      <c r="V150" s="63">
        <f t="shared" si="5"/>
        <v>0</v>
      </c>
    </row>
    <row r="151" spans="1:22">
      <c r="A151" s="11">
        <v>40810</v>
      </c>
      <c r="B151"/>
      <c r="H151" s="4"/>
      <c r="I151" s="4"/>
      <c r="J151" s="4"/>
      <c r="K151" s="4"/>
      <c r="L151" s="4"/>
      <c r="M151" s="4"/>
      <c r="N151" s="4"/>
      <c r="O151" s="4"/>
      <c r="P151" s="4"/>
      <c r="Q151" s="12"/>
      <c r="R151" s="4"/>
      <c r="S151" s="4"/>
      <c r="T151" s="63">
        <f t="shared" si="6"/>
        <v>0</v>
      </c>
      <c r="U151" s="4">
        <v>0</v>
      </c>
      <c r="V151" s="63">
        <f t="shared" si="5"/>
        <v>0</v>
      </c>
    </row>
    <row r="152" spans="1:22">
      <c r="A152" s="11">
        <v>40811</v>
      </c>
      <c r="B152"/>
      <c r="H152" s="4"/>
      <c r="I152" s="4"/>
      <c r="J152" s="4"/>
      <c r="K152" s="4"/>
      <c r="L152" s="4"/>
      <c r="M152" s="4"/>
      <c r="N152" s="4"/>
      <c r="O152" s="4"/>
      <c r="P152" s="4"/>
      <c r="Q152" s="12"/>
      <c r="R152" s="4"/>
      <c r="S152" s="4"/>
      <c r="T152" s="63">
        <f t="shared" si="6"/>
        <v>0</v>
      </c>
      <c r="U152" s="4">
        <v>0</v>
      </c>
      <c r="V152" s="63">
        <f t="shared" ref="V152" si="7">SUM(T152+U152)</f>
        <v>0</v>
      </c>
    </row>
    <row r="153" spans="1:22">
      <c r="B153" s="71" t="s">
        <v>43</v>
      </c>
      <c r="C153" s="71"/>
      <c r="D153" s="71"/>
      <c r="E153" s="71"/>
      <c r="F153" s="71"/>
      <c r="G153" s="71"/>
      <c r="H153" s="71"/>
      <c r="I153" s="71" t="s">
        <v>44</v>
      </c>
      <c r="J153" s="71"/>
      <c r="K153" s="71"/>
      <c r="L153" s="71"/>
      <c r="M153" s="71"/>
      <c r="N153" s="71"/>
      <c r="O153" s="71" t="s">
        <v>45</v>
      </c>
      <c r="P153" s="71"/>
      <c r="Q153" s="71"/>
      <c r="R153" s="71" t="s">
        <v>46</v>
      </c>
      <c r="S153" s="71"/>
      <c r="T153" s="69" t="s">
        <v>47</v>
      </c>
      <c r="U153" t="s">
        <v>48</v>
      </c>
    </row>
    <row r="154" spans="1:22">
      <c r="B154" t="s">
        <v>50</v>
      </c>
      <c r="C154" t="s">
        <v>51</v>
      </c>
      <c r="D154" t="s">
        <v>52</v>
      </c>
      <c r="E154" t="s">
        <v>53</v>
      </c>
      <c r="F154" t="s">
        <v>54</v>
      </c>
      <c r="G154" t="s">
        <v>55</v>
      </c>
      <c r="H154" s="1" t="s">
        <v>56</v>
      </c>
      <c r="I154" t="s">
        <v>57</v>
      </c>
      <c r="J154" t="s">
        <v>58</v>
      </c>
      <c r="K154" t="s">
        <v>59</v>
      </c>
      <c r="L154" t="s">
        <v>60</v>
      </c>
      <c r="M154" t="s">
        <v>66</v>
      </c>
      <c r="N154" s="1" t="s">
        <v>56</v>
      </c>
      <c r="O154" t="s">
        <v>62</v>
      </c>
      <c r="P154" t="s">
        <v>63</v>
      </c>
      <c r="Q154" s="1" t="s">
        <v>56</v>
      </c>
      <c r="R154" t="s">
        <v>67</v>
      </c>
      <c r="S154" s="1" t="s">
        <v>65</v>
      </c>
      <c r="T154" s="70"/>
    </row>
    <row r="155" spans="1:22">
      <c r="A155" t="s">
        <v>68</v>
      </c>
      <c r="B155">
        <f>SUM(B9:B135)</f>
        <v>4358.9399999999987</v>
      </c>
      <c r="C155">
        <f t="shared" ref="C155:U155" si="8">SUM(C9:C135)</f>
        <v>50.84999999999998</v>
      </c>
      <c r="D155">
        <f t="shared" si="8"/>
        <v>0</v>
      </c>
      <c r="E155">
        <f t="shared" si="8"/>
        <v>7</v>
      </c>
      <c r="F155">
        <f t="shared" si="8"/>
        <v>1.99</v>
      </c>
      <c r="G155">
        <f t="shared" si="8"/>
        <v>0</v>
      </c>
      <c r="H155">
        <f t="shared" si="8"/>
        <v>1</v>
      </c>
      <c r="I155">
        <f t="shared" si="8"/>
        <v>104.99</v>
      </c>
      <c r="J155">
        <f t="shared" si="8"/>
        <v>1</v>
      </c>
      <c r="K155">
        <f t="shared" si="8"/>
        <v>0</v>
      </c>
      <c r="L155">
        <f t="shared" si="8"/>
        <v>97.919999999999959</v>
      </c>
      <c r="M155">
        <f t="shared" si="8"/>
        <v>8.01</v>
      </c>
      <c r="N155">
        <f t="shared" si="8"/>
        <v>0</v>
      </c>
      <c r="O155">
        <f t="shared" si="8"/>
        <v>172.91999999999996</v>
      </c>
      <c r="P155">
        <f t="shared" si="8"/>
        <v>0</v>
      </c>
      <c r="Q155">
        <f t="shared" si="8"/>
        <v>0</v>
      </c>
      <c r="R155">
        <f t="shared" si="8"/>
        <v>73.989999999999995</v>
      </c>
      <c r="S155">
        <f t="shared" si="8"/>
        <v>0</v>
      </c>
      <c r="T155">
        <f t="shared" si="8"/>
        <v>4878.6099999999997</v>
      </c>
      <c r="U155">
        <f t="shared" si="8"/>
        <v>1699.9600000000005</v>
      </c>
      <c r="V155">
        <f>SUM(V9:V137)</f>
        <v>6357.55</v>
      </c>
    </row>
    <row r="156" spans="1:22">
      <c r="B156"/>
      <c r="H156" s="1"/>
      <c r="I156"/>
      <c r="N156" s="1"/>
      <c r="O156"/>
      <c r="Q156" s="1"/>
      <c r="R156"/>
      <c r="S156" s="1"/>
      <c r="T156"/>
    </row>
    <row r="157" spans="1:22">
      <c r="B157"/>
      <c r="H157" s="1"/>
      <c r="I157"/>
      <c r="N157" s="1"/>
      <c r="O157"/>
      <c r="Q157" s="1"/>
      <c r="R157"/>
      <c r="S157" s="1"/>
      <c r="T157"/>
    </row>
    <row r="158" spans="1:22">
      <c r="B158"/>
      <c r="H158" s="1"/>
      <c r="I158"/>
      <c r="N158" s="1"/>
      <c r="O158"/>
      <c r="Q158" s="1"/>
      <c r="R158"/>
      <c r="S158" s="1"/>
      <c r="T158"/>
    </row>
    <row r="159" spans="1:22">
      <c r="B159"/>
      <c r="H159" s="1"/>
      <c r="I159"/>
      <c r="N159" s="1"/>
      <c r="O159"/>
      <c r="Q159" s="1"/>
      <c r="R159"/>
      <c r="S159" s="1"/>
      <c r="T159"/>
    </row>
    <row r="160" spans="1:22">
      <c r="B160"/>
      <c r="H160" s="1"/>
      <c r="I160"/>
      <c r="N160" s="1"/>
      <c r="O160"/>
      <c r="Q160" s="1"/>
      <c r="R160"/>
      <c r="S160" s="1"/>
      <c r="T160"/>
    </row>
    <row r="161" spans="2:22">
      <c r="B161"/>
      <c r="H161" s="1"/>
      <c r="I161"/>
      <c r="N161" s="1"/>
      <c r="O161"/>
      <c r="Q161" s="1"/>
      <c r="R161"/>
      <c r="S161" s="1"/>
      <c r="T161"/>
    </row>
    <row r="162" spans="2:22">
      <c r="B162"/>
      <c r="H162" s="1"/>
      <c r="I162"/>
      <c r="N162" s="1"/>
      <c r="O162"/>
      <c r="Q162" s="1"/>
      <c r="R162"/>
      <c r="S162" s="1"/>
      <c r="T162"/>
    </row>
    <row r="163" spans="2:22">
      <c r="B163"/>
      <c r="H163" s="1"/>
      <c r="I163"/>
      <c r="N163" s="1"/>
      <c r="O163"/>
      <c r="Q163" s="1"/>
      <c r="R163"/>
      <c r="S163" s="1"/>
      <c r="T163"/>
      <c r="V163" s="70" t="s">
        <v>49</v>
      </c>
    </row>
    <row r="164" spans="2:22">
      <c r="B164"/>
      <c r="H164" s="1"/>
      <c r="I164"/>
      <c r="N164" s="1"/>
      <c r="O164"/>
      <c r="Q164" s="1"/>
      <c r="R164"/>
      <c r="S164" s="1"/>
      <c r="T164"/>
      <c r="V164" s="70"/>
    </row>
    <row r="165" spans="2:22">
      <c r="B165"/>
      <c r="H165" s="1"/>
      <c r="I165"/>
      <c r="N165" s="1"/>
      <c r="O165"/>
      <c r="Q165" s="1"/>
      <c r="R165"/>
      <c r="S165" s="1"/>
      <c r="T165"/>
      <c r="V165">
        <f>SUM(V11:V162)</f>
        <v>12747.09</v>
      </c>
    </row>
  </sheetData>
  <mergeCells count="18">
    <mergeCell ref="V163:V164"/>
    <mergeCell ref="T7:T8"/>
    <mergeCell ref="V7:V8"/>
    <mergeCell ref="B153:H153"/>
    <mergeCell ref="I153:N153"/>
    <mergeCell ref="E3:G3"/>
    <mergeCell ref="O153:Q153"/>
    <mergeCell ref="R153:S153"/>
    <mergeCell ref="T153:T154"/>
    <mergeCell ref="A1:C1"/>
    <mergeCell ref="A2:C2"/>
    <mergeCell ref="A3:C3"/>
    <mergeCell ref="A4:D4"/>
    <mergeCell ref="A5:C5"/>
    <mergeCell ref="B7:H7"/>
    <mergeCell ref="I7:N7"/>
    <mergeCell ref="O7:Q7"/>
    <mergeCell ref="R7:S7"/>
  </mergeCells>
  <phoneticPr fontId="2" type="noConversion"/>
  <pageMargins left="0.75" right="0.75" top="1" bottom="1" header="0.5" footer="0.5"/>
  <headerFooter alignWithMargins="0"/>
  <ignoredErrors>
    <ignoredError sqref="T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336ED596F7E428EC66AE51FCFD2EC" ma:contentTypeVersion="3" ma:contentTypeDescription="Create a new document." ma:contentTypeScope="" ma:versionID="644aeb810ec1d5fbac796d2ef0172095">
  <xsd:schema xmlns:xsd="http://www.w3.org/2001/XMLSchema" xmlns:xs="http://www.w3.org/2001/XMLSchema" xmlns:p="http://schemas.microsoft.com/office/2006/metadata/properties" xmlns:ns1="http://schemas.microsoft.com/sharepoint/v3" xmlns:ns2="b418f973-46cc-418b-af0d-9765fc4118cd" targetNamespace="http://schemas.microsoft.com/office/2006/metadata/properties" ma:root="true" ma:fieldsID="37dd04f435078ab1d6b10723d4e33cde" ns1:_="" ns2:_="">
    <xsd:import namespace="http://schemas.microsoft.com/sharepoint/v3"/>
    <xsd:import namespace="b418f973-46cc-418b-af0d-9765fc4118cd"/>
    <xsd:element name="properties">
      <xsd:complexType>
        <xsd:sequence>
          <xsd:element name="documentManagement">
            <xsd:complexType>
              <xsd:all>
                <xsd:element ref="ns1:URL" minOccurs="0"/>
                <xsd:element ref="ns2:Max_x0020_A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8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8f973-46cc-418b-af0d-9765fc4118cd" elementFormDefault="qualified">
    <xsd:import namespace="http://schemas.microsoft.com/office/2006/documentManagement/types"/>
    <xsd:import namespace="http://schemas.microsoft.com/office/infopath/2007/PartnerControls"/>
    <xsd:element name="Max_x0020_Ave" ma:index="9" nillable="true" ma:displayName="Max Ave" ma:internalName="Max_x0020_Ave">
      <xsd:simpleType>
        <xsd:restriction base="dms:Text">
          <xsd:maxLength value="6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RL xmlns="http://schemas.microsoft.com/sharepoint/v3">
      <Url xmlns="http://schemas.microsoft.com/sharepoint/v3" xsi:nil="true"/>
      <Description xmlns="http://schemas.microsoft.com/sharepoint/v3" xsi:nil="true"/>
    </URL>
    <Max_x0020_Ave xmlns="b418f973-46cc-418b-af0d-9765fc4118cd">216</Max_x0020_Av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CBC74-044F-4424-9BD0-A9DC7318AEFB}"/>
</file>

<file path=customXml/itemProps2.xml><?xml version="1.0" encoding="utf-8"?>
<ds:datastoreItem xmlns:ds="http://schemas.openxmlformats.org/officeDocument/2006/customXml" ds:itemID="{5AD65B1C-6D71-4385-9C84-FDCE4FEA613A}"/>
</file>

<file path=customXml/itemProps3.xml><?xml version="1.0" encoding="utf-8"?>
<ds:datastoreItem xmlns:ds="http://schemas.openxmlformats.org/officeDocument/2006/customXml" ds:itemID="{4990E5E7-E98D-458C-A543-19678CEADC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pratherb</dc:creator>
  <cp:lastModifiedBy>pratherb</cp:lastModifiedBy>
  <cp:lastPrinted>2011-07-08T14:39:57Z</cp:lastPrinted>
  <dcterms:created xsi:type="dcterms:W3CDTF">2005-06-08T13:53:35Z</dcterms:created>
  <dcterms:modified xsi:type="dcterms:W3CDTF">2011-10-17T16:47:08Z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0x0101007E2336ED596F7E428EC66AE51FCFD2EC</vt:lpwstr>
  </property>
  <property fmtid="{D5CDD505-2E9C-101B-9397-08002B2CF9AE}" pid="3" name="Order">
    <vt:r8>600</vt:r8>
  </property>
</Properties>
</file>