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aleon-my.sharepoint.com/personal/christopher_g_henry_haleon_com/Documents/Desktop/Templates/Current/"/>
    </mc:Choice>
  </mc:AlternateContent>
  <xr:revisionPtr revIDLastSave="153" documentId="8_{71AA6B21-1D3B-44E6-93EA-D104BD065F9F}" xr6:coauthVersionLast="47" xr6:coauthVersionMax="47" xr10:uidLastSave="{023AB3F7-A001-4C63-915C-742C472DB5FF}"/>
  <bookViews>
    <workbookView xWindow="28692" yWindow="-108" windowWidth="25416" windowHeight="15372" activeTab="1" xr2:uid="{7B21457E-629A-418B-9DF1-31567E5A7AA9}"/>
  </bookViews>
  <sheets>
    <sheet name="How It Works" sheetId="3" r:id="rId1"/>
    <sheet name="Testing" sheetId="2" r:id="rId2"/>
  </sheets>
  <definedNames>
    <definedName name="Chk_Weight">Testing!$N$5</definedName>
    <definedName name="ChkRange">Testing!$C$14:$C$38</definedName>
    <definedName name="ChkWeight">Testing!$K$9</definedName>
    <definedName name="Std_Weight">Testing!$L$5</definedName>
    <definedName name="StdRange">Testing!$B$14:$B$38</definedName>
    <definedName name="StdResponse">Testing!$H$10</definedName>
    <definedName name="StdWeight">Testing!$H$9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5" i="2" l="1"/>
  <c r="D15" i="2" s="1"/>
  <c r="C15" i="2"/>
  <c r="H15" i="2"/>
  <c r="B16" i="2"/>
  <c r="D16" i="2" s="1"/>
  <c r="C16" i="2"/>
  <c r="H16" i="2"/>
  <c r="B17" i="2"/>
  <c r="D17" i="2" s="1"/>
  <c r="C17" i="2"/>
  <c r="H17" i="2"/>
  <c r="B18" i="2"/>
  <c r="D18" i="2" s="1"/>
  <c r="C18" i="2"/>
  <c r="H18" i="2"/>
  <c r="B19" i="2"/>
  <c r="D19" i="2" s="1"/>
  <c r="C19" i="2"/>
  <c r="H19" i="2"/>
  <c r="B20" i="2"/>
  <c r="D20" i="2" s="1"/>
  <c r="C20" i="2"/>
  <c r="H20" i="2"/>
  <c r="B21" i="2"/>
  <c r="D21" i="2" s="1"/>
  <c r="C21" i="2"/>
  <c r="H21" i="2"/>
  <c r="B22" i="2"/>
  <c r="D22" i="2" s="1"/>
  <c r="C22" i="2"/>
  <c r="H22" i="2"/>
  <c r="B23" i="2"/>
  <c r="D23" i="2" s="1"/>
  <c r="C23" i="2"/>
  <c r="H23" i="2"/>
  <c r="B24" i="2"/>
  <c r="D24" i="2" s="1"/>
  <c r="C24" i="2"/>
  <c r="H24" i="2"/>
  <c r="B25" i="2"/>
  <c r="D25" i="2" s="1"/>
  <c r="C25" i="2"/>
  <c r="H25" i="2"/>
  <c r="B26" i="2"/>
  <c r="D26" i="2" s="1"/>
  <c r="C26" i="2"/>
  <c r="H26" i="2"/>
  <c r="B27" i="2"/>
  <c r="D27" i="2" s="1"/>
  <c r="C27" i="2"/>
  <c r="H27" i="2"/>
  <c r="B28" i="2"/>
  <c r="D28" i="2" s="1"/>
  <c r="C28" i="2"/>
  <c r="H28" i="2"/>
  <c r="B29" i="2"/>
  <c r="D29" i="2" s="1"/>
  <c r="C29" i="2"/>
  <c r="H29" i="2"/>
  <c r="B30" i="2"/>
  <c r="C30" i="2"/>
  <c r="D30" i="2" s="1"/>
  <c r="H30" i="2"/>
  <c r="B31" i="2"/>
  <c r="D31" i="2" s="1"/>
  <c r="C31" i="2"/>
  <c r="H31" i="2"/>
  <c r="B32" i="2"/>
  <c r="D32" i="2" s="1"/>
  <c r="C32" i="2"/>
  <c r="H32" i="2"/>
  <c r="B33" i="2"/>
  <c r="D33" i="2" s="1"/>
  <c r="C33" i="2"/>
  <c r="H33" i="2"/>
  <c r="B34" i="2"/>
  <c r="D34" i="2" s="1"/>
  <c r="C34" i="2"/>
  <c r="H34" i="2"/>
  <c r="B35" i="2"/>
  <c r="D35" i="2" s="1"/>
  <c r="C35" i="2"/>
  <c r="H35" i="2"/>
  <c r="B36" i="2"/>
  <c r="D36" i="2" s="1"/>
  <c r="C36" i="2"/>
  <c r="H36" i="2"/>
  <c r="B37" i="2"/>
  <c r="D37" i="2" s="1"/>
  <c r="C37" i="2"/>
  <c r="H37" i="2"/>
  <c r="B38" i="2"/>
  <c r="D38" i="2" s="1"/>
  <c r="C38" i="2"/>
  <c r="H38" i="2"/>
  <c r="K31" i="2"/>
  <c r="K32" i="2"/>
  <c r="K33" i="2"/>
  <c r="K34" i="2"/>
  <c r="K38" i="2"/>
  <c r="H14" i="2"/>
  <c r="T38" i="2" l="1"/>
  <c r="H7" i="2" a="1"/>
  <c r="H7" i="2" s="1"/>
  <c r="K15" i="2"/>
  <c r="K16" i="2"/>
  <c r="K17" i="2"/>
  <c r="K18" i="2"/>
  <c r="K19" i="2"/>
  <c r="K20" i="2"/>
  <c r="K21" i="2"/>
  <c r="K22" i="2"/>
  <c r="K23" i="2"/>
  <c r="K24" i="2"/>
  <c r="K25" i="2"/>
  <c r="K26" i="2"/>
  <c r="K27" i="2"/>
  <c r="K28" i="2"/>
  <c r="K29" i="2"/>
  <c r="K30" i="2"/>
  <c r="K35" i="2"/>
  <c r="K36" i="2"/>
  <c r="K37" i="2"/>
  <c r="K14" i="2"/>
  <c r="C14" i="2"/>
  <c r="B14" i="2"/>
  <c r="H10" i="2" l="1"/>
  <c r="H11" i="2" s="1"/>
  <c r="L10" i="2"/>
  <c r="M10" i="2"/>
  <c r="M11" i="2" s="1"/>
  <c r="K10" i="2"/>
  <c r="V38" i="2"/>
  <c r="K11" i="2" l="1"/>
  <c r="L11" i="2"/>
  <c r="J38" i="2"/>
  <c r="V16" i="2"/>
  <c r="T16" i="2"/>
  <c r="V17" i="2"/>
  <c r="T17" i="2"/>
  <c r="V15" i="2"/>
  <c r="T15" i="2"/>
  <c r="T27" i="2"/>
  <c r="V27" i="2" s="1"/>
  <c r="D14" i="2"/>
  <c r="T14" i="2" l="1"/>
  <c r="V14" i="2"/>
  <c r="J23" i="2" l="1"/>
  <c r="J35" i="2"/>
  <c r="J36" i="2"/>
  <c r="J37" i="2"/>
  <c r="J15" i="2"/>
  <c r="J30" i="2"/>
  <c r="J29" i="2"/>
  <c r="J21" i="2"/>
  <c r="J20" i="2"/>
  <c r="T20" i="2" s="1"/>
  <c r="V20" i="2" s="1"/>
  <c r="J18" i="2"/>
  <c r="T18" i="2" s="1"/>
  <c r="V18" i="2" s="1"/>
  <c r="J16" i="2"/>
  <c r="J28" i="2"/>
  <c r="J27" i="2"/>
  <c r="J26" i="2"/>
  <c r="J22" i="2"/>
  <c r="J19" i="2"/>
  <c r="T19" i="2" s="1"/>
  <c r="V19" i="2" s="1"/>
  <c r="J17" i="2"/>
  <c r="J25" i="2"/>
  <c r="J24" i="2"/>
  <c r="J14" i="2"/>
  <c r="T37" i="2" l="1"/>
  <c r="V37" i="2" s="1"/>
  <c r="T36" i="2"/>
  <c r="V36" i="2" s="1"/>
  <c r="T35" i="2"/>
  <c r="V35" i="2" s="1"/>
  <c r="T30" i="2"/>
  <c r="V30" i="2" s="1"/>
  <c r="T29" i="2"/>
  <c r="V29" i="2" s="1"/>
  <c r="T28" i="2"/>
  <c r="V28" i="2" s="1"/>
  <c r="T22" i="2"/>
  <c r="V22" i="2" s="1"/>
  <c r="T26" i="2"/>
  <c r="V26" i="2" s="1"/>
  <c r="T21" i="2"/>
  <c r="V21" i="2" s="1"/>
  <c r="T24" i="2"/>
  <c r="V24" i="2" s="1"/>
  <c r="T25" i="2"/>
  <c r="V25" i="2" s="1"/>
  <c r="T23" i="2"/>
  <c r="V23"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<sst xmlns="http://schemas.openxmlformats.org/spreadsheetml/2006/main" count="99" uniqueCount="93">
  <si>
    <t>%w/w</t>
  </si>
  <si>
    <t>%</t>
  </si>
  <si>
    <t>Std Weight</t>
  </si>
  <si>
    <t>Peak Response</t>
  </si>
  <si>
    <t>% LC</t>
  </si>
  <si>
    <t>LC</t>
  </si>
  <si>
    <t>Std Response</t>
  </si>
  <si>
    <t>Std %RSD</t>
  </si>
  <si>
    <t>Chk Response</t>
  </si>
  <si>
    <t>%Std Check</t>
  </si>
  <si>
    <t>Chk Weight</t>
  </si>
  <si>
    <t>Std?</t>
  </si>
  <si>
    <t>Chk?</t>
  </si>
  <si>
    <t>Neither</t>
  </si>
  <si>
    <t>Notebook</t>
  </si>
  <si>
    <t>File System</t>
  </si>
  <si>
    <t xml:space="preserve"> 001</t>
  </si>
  <si>
    <t xml:space="preserve"> 002</t>
  </si>
  <si>
    <t xml:space="preserve"> 003</t>
  </si>
  <si>
    <t xml:space="preserve"> 004</t>
  </si>
  <si>
    <t xml:space="preserve"> 005</t>
  </si>
  <si>
    <t xml:space="preserve"> 006</t>
  </si>
  <si>
    <t xml:space="preserve"> 007</t>
  </si>
  <si>
    <t xml:space="preserve"> 008</t>
  </si>
  <si>
    <t xml:space="preserve"> 009</t>
  </si>
  <si>
    <t xml:space="preserve"> 010</t>
  </si>
  <si>
    <t xml:space="preserve"> 011</t>
  </si>
  <si>
    <t xml:space="preserve"> 012</t>
  </si>
  <si>
    <t xml:space="preserve"> 013</t>
  </si>
  <si>
    <t xml:space="preserve"> 014</t>
  </si>
  <si>
    <t xml:space="preserve"> 015</t>
  </si>
  <si>
    <t xml:space="preserve"> 016</t>
  </si>
  <si>
    <t xml:space="preserve"> 017</t>
  </si>
  <si>
    <t xml:space="preserve"> 018</t>
  </si>
  <si>
    <t xml:space="preserve"> 019</t>
  </si>
  <si>
    <t xml:space="preserve"> 020</t>
  </si>
  <si>
    <t>File Names</t>
  </si>
  <si>
    <t>Solution</t>
  </si>
  <si>
    <t>Filename Prefix</t>
  </si>
  <si>
    <t xml:space="preserve"> 021</t>
  </si>
  <si>
    <t>Assay</t>
  </si>
  <si>
    <t>This spreadsheet is not validated.</t>
  </si>
  <si>
    <t>Steps to Operate the FTIR</t>
  </si>
  <si>
    <t>Starting Up the Instrument / Collecting the Background</t>
  </si>
  <si>
    <t>Step 1</t>
  </si>
  <si>
    <t>Double click the "Omnic" icon.  Do not put the salt cell in the path until after the instrument starts up.</t>
  </si>
  <si>
    <t>Step 2</t>
  </si>
  <si>
    <t>Select the method "BCM-MTH-0046-01Dec2021" and allow the instrument to run - do not click "OK" until you see the checkmark stating "All Tests Passed".</t>
  </si>
  <si>
    <t>Step 3</t>
  </si>
  <si>
    <t>Put the blank in the light path.  Click Collect Background.  Add background to window.  Then you can clear the window.</t>
  </si>
  <si>
    <t>Step 4</t>
  </si>
  <si>
    <t>Menu - Collect - Experiment Setup - Change to "Collect Background after 500 minutes"'</t>
  </si>
  <si>
    <t>Step 5</t>
  </si>
  <si>
    <t>Keep the blank in the light path.  Click Collect Sample.  Add sample to window.</t>
  </si>
  <si>
    <t>Step 6</t>
  </si>
  <si>
    <t>Menu - View - Display Limits - I like to use (x-axis start = 1400) (x-axis end = 1100) (y-axis start = -0.5) (y-axis end = 2)</t>
  </si>
  <si>
    <t>Step 7</t>
  </si>
  <si>
    <t>Click the text line above the spectrum and annotate "Blank".  Click the Save button.  Click the Print button.</t>
  </si>
  <si>
    <t>Collecting the Standards</t>
  </si>
  <si>
    <t>Step 8</t>
  </si>
  <si>
    <t>Fill the cell with standard.  Put it in the path and collect sample*.  Add sample to window.</t>
  </si>
  <si>
    <t>Step 9</t>
  </si>
  <si>
    <t>Step 10</t>
  </si>
  <si>
    <t>Click the Area button on the bottom of the window.  Highlight a range around the peak (at exact tic marks helps). Move the tringles onto the two verticle lines.</t>
  </si>
  <si>
    <t>Step 11</t>
  </si>
  <si>
    <t>Click the text line above the spectrum and annotate "Standard Area=1234".  Click the Save button.  Click the Print button.</t>
  </si>
  <si>
    <t>Step 12</t>
  </si>
  <si>
    <t>Repeat Steps 8-11 leaving the cell undisturbed so that you have collected the standard 5 times.  Verify the %RSD passes (%RSD &lt;1).</t>
  </si>
  <si>
    <t>Collecting the Standard Check / Samples</t>
  </si>
  <si>
    <t>Step 13</t>
  </si>
  <si>
    <t>Fill the cell with standard check.  Put it in the path and collect sample.  Add sample to window.</t>
  </si>
  <si>
    <t>Step 14</t>
  </si>
  <si>
    <t>Step 15</t>
  </si>
  <si>
    <t>Click the text line above the spectrum and annotate "Standard Check Area=1234".  Click the Save button.  Click the Print button.</t>
  </si>
  <si>
    <t>Step 16</t>
  </si>
  <si>
    <t>Repeat with samples and bracketing standard check solution at the end.</t>
  </si>
  <si>
    <t>Cleaning the Cell and Shutting Down</t>
  </si>
  <si>
    <t>Step 17</t>
  </si>
  <si>
    <t>Fill the cell once or twice with toluene (or solvent) and leave the plugs out to allow the cell to air dry.  Store the cell in the dessicator.</t>
  </si>
  <si>
    <t>Step 18</t>
  </si>
  <si>
    <t>Simply close the Omnic software - No special care at all need be taken with the instrument.</t>
  </si>
  <si>
    <t>*I like to use CGH-2567890-001 as my filename and increment the last digit with each spectra.  I also copy this name each time because it will also ask me to save the processed psectra as well as the raw spectra and using the same name helps keep it all traceable.</t>
  </si>
  <si>
    <t xml:space="preserve"> 022</t>
  </si>
  <si>
    <t xml:space="preserve"> 023</t>
  </si>
  <si>
    <t xml:space="preserve"> 024</t>
  </si>
  <si>
    <t xml:space="preserve"> 025</t>
  </si>
  <si>
    <t>Std Wt (mg)</t>
  </si>
  <si>
    <t>Std Dilution (mL)</t>
  </si>
  <si>
    <t>Std Aliquot (mL)</t>
  </si>
  <si>
    <t>Spl Weight (mg)</t>
  </si>
  <si>
    <t>Spl Dilution (mL)</t>
  </si>
  <si>
    <t>Spl Aliquot (mL)</t>
  </si>
  <si>
    <t>C:\Omnic Data\spectra\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</si>
</sst>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7">
    <font>
      <sz val="11"/>
      <color theme="1"/>
      <name val="Calibri"/>
      <family val="2"/>
      <scheme val="minor"/>
    </font>
    <font>
      <sz val="8"/>
      <color rgb="FFFFFFFF"/>
      <name val="Arial Unicode MS"/>
    </font>
    <font>
      <b/>
      <sz val="11"/>
      <color theme="1"/>
      <name val="Calibri"/>
      <family val="2"/>
      <scheme val="minor"/>
    </font>
    <font>
      <sz val="8"/>
      <name val="Calibri"/>
      <family val="2"/>
      <scheme val="minor"/>
    </font>
    <font>
      <b/>
      <sz val="16"/>
      <color theme="1"/>
      <name val="Calibri"/>
      <family val="2"/>
      <scheme val="minor"/>
    </font>
    <font>
      <b/>
      <sz val="14"/>
      <color theme="0"/>
      <name val="Calibri"/>
      <family val="2"/>
      <scheme val="minor"/>
    </font>
    <font>
      <sz val="9"/>
      <color theme="1"/>
      <name val="Calibri"/>
      <family val="2"/>
      <scheme val="minor"/>
    </font>
  </fonts>
  <fills count="6">
    <fill>
      <patternFill patternType="none"/>
    </fill>
    <fill>
      <patternFill patternType="gray125"/>
    </fill>
    <fill>
      <patternFill patternType="solid">
        <fgColor rgb="FF666699"/>
        <bgColor indexed="64"/>
      </patternFill>
    </fill>
    <fill>
      <patternFill patternType="solid">
        <fgColor rgb="FFCCFFCC"/>
        <bgColor indexed="64"/>
      </patternFill>
    </fill>
    <fill>
      <patternFill patternType="solid">
        <fgColor rgb="FFFFFFCC"/>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rgb="FF404040"/>
      </left>
      <right/>
      <top/>
      <bottom style="thin">
        <color rgb="FFD2D2D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49" fontId="1" fillId="2" borderId="2" xfId="0" applyNumberFormat="1" applyFont="1" applyFill="1" applyBorder="1" applyAlignment="1">
      <alignment horizontal="center" vertical="center" wrapText="1"/>
    </xf>
    <xf numFmtId="0" fontId="0" fillId="0" borderId="0" xfId="0" applyAlignment="1">
      <alignment horizontal="center"/>
    </xf>
    <xf numFmtId="0" fontId="2" fillId="0" borderId="0" xfId="0" applyFont="1"/>
    <xf numFmtId="49" fontId="1" fillId="2" borderId="0" xfId="0" applyNumberFormat="1" applyFont="1" applyFill="1" applyBorder="1" applyAlignment="1">
      <alignment horizontal="center" vertical="center" wrapText="1"/>
    </xf>
    <xf numFmtId="2" fontId="0" fillId="3" borderId="1" xfId="0" applyNumberFormat="1" applyFill="1" applyBorder="1" applyAlignment="1">
      <alignment horizontal="center"/>
    </xf>
    <xf numFmtId="2" fontId="0" fillId="4" borderId="1" xfId="0" applyNumberFormat="1" applyFill="1" applyBorder="1" applyAlignment="1">
      <alignment horizontal="center"/>
    </xf>
    <xf numFmtId="0" fontId="0" fillId="3" borderId="1" xfId="0" applyFill="1" applyBorder="1" applyAlignment="1">
      <alignment horizontal="center"/>
    </xf>
    <xf numFmtId="164" fontId="0" fillId="3" borderId="1" xfId="0" applyNumberFormat="1" applyFill="1" applyBorder="1" applyAlignment="1">
      <alignment horizontal="center"/>
    </xf>
    <xf numFmtId="165" fontId="0" fillId="4" borderId="1" xfId="0" applyNumberFormat="1" applyFill="1" applyBorder="1" applyAlignment="1">
      <alignment horizontal="center"/>
    </xf>
    <xf numFmtId="49" fontId="1" fillId="2" borderId="1" xfId="0" applyNumberFormat="1" applyFont="1" applyFill="1" applyBorder="1" applyAlignment="1">
      <alignment horizontal="center" vertical="center" wrapText="1"/>
    </xf>
    <xf numFmtId="0" fontId="0" fillId="0" borderId="0" xfId="0" quotePrefix="1"/>
    <xf numFmtId="0" fontId="1" fillId="2" borderId="1" xfId="0" applyNumberFormat="1" applyFont="1" applyFill="1" applyBorder="1" applyAlignment="1">
      <alignment horizontal="center" vertical="center" wrapText="1"/>
    </xf>
    <xf numFmtId="0" fontId="2" fillId="0" borderId="0" xfId="0" applyFont="1" applyAlignment="1">
      <alignment horizontal="center"/>
    </xf>
    <xf numFmtId="0" fontId="0" fillId="4" borderId="1" xfId="0" applyNumberFormat="1" applyFill="1" applyBorder="1" applyAlignment="1">
      <alignment horizontal="center"/>
    </xf>
    <xf numFmtId="165" fontId="0" fillId="4" borderId="1" xfId="0" applyNumberFormat="1" applyFill="1" applyBorder="1" applyAlignment="1">
      <alignment horizontal="center" vertical="center"/>
    </xf>
    <xf numFmtId="0" fontId="4" fillId="0" borderId="0" xfId="0" applyFont="1"/>
    <xf numFmtId="0" fontId="0" fillId="0" borderId="0" xfId="0" applyAlignment="1">
      <alignment vertical="center" wrapText="1"/>
    </xf>
    <xf numFmtId="0" fontId="0" fillId="0" borderId="1" xfId="0" applyBorder="1"/>
    <xf numFmtId="0" fontId="0" fillId="0" borderId="1" xfId="0" applyBorder="1" applyAlignment="1">
      <alignment wrapText="1"/>
    </xf>
    <xf numFmtId="0" fontId="6" fillId="0" borderId="0" xfId="0" applyFont="1" applyAlignment="1">
      <alignment horizontal="center"/>
    </xf>
    <xf numFmtId="2" fontId="0" fillId="4" borderId="3" xfId="0" applyNumberFormat="1" applyFill="1" applyBorder="1" applyAlignment="1">
      <alignment horizontal="left"/>
    </xf>
    <xf numFmtId="2" fontId="0" fillId="4" borderId="4" xfId="0" applyNumberFormat="1" applyFill="1" applyBorder="1" applyAlignment="1">
      <alignment horizontal="left"/>
    </xf>
    <xf numFmtId="2" fontId="0" fillId="4" borderId="5" xfId="0" applyNumberFormat="1" applyFill="1" applyBorder="1" applyAlignment="1">
      <alignment horizontal="left"/>
    </xf>
    <xf numFmtId="2" fontId="0" fillId="3" borderId="3" xfId="0" applyNumberFormat="1" applyFill="1" applyBorder="1" applyAlignment="1">
      <alignment horizontal="left"/>
    </xf>
    <xf numFmtId="2" fontId="0" fillId="3" borderId="4" xfId="0" applyNumberFormat="1" applyFill="1" applyBorder="1" applyAlignment="1">
      <alignment horizontal="left"/>
    </xf>
    <xf numFmtId="2" fontId="0" fillId="3" borderId="5" xfId="0" applyNumberFormat="1" applyFill="1" applyBorder="1" applyAlignment="1">
      <alignment horizontal="left"/>
    </xf>
    <xf numFmtId="0" fontId="5" fillId="5" borderId="3" xfId="0" applyFont="1" applyFill="1" applyBorder="1" applyAlignment="1">
      <alignment horizontal="left" vertical="center"/>
    </xf>
    <xf numFmtId="0" fontId="5" fillId="5" borderId="4" xfId="0" applyFont="1" applyFill="1" applyBorder="1" applyAlignment="1">
      <alignment horizontal="left" vertical="center"/>
    </xf>
  </cellXfs>
  <cellStyles count="1">
    <cellStyle name="Normal" xfId="0" builtinId="0"/>
  </cellStyles>
  <dxfs count="10">
    <dxf>
      <fill>
        <patternFill patternType="gray125">
          <bgColor rgb="FFFFFFCC"/>
        </patternFill>
      </fill>
      <border>
        <left style="thin">
          <color auto="1"/>
        </left>
        <right style="thin">
          <color auto="1"/>
        </right>
        <top style="thin">
          <color auto="1"/>
        </top>
        <bottom style="thin">
          <color auto="1"/>
        </bottom>
        <vertical/>
        <horizontal/>
      </border>
    </dxf>
    <dxf>
      <fill>
        <patternFill patternType="gray125">
          <bgColor rgb="FFFFFFCC"/>
        </patternFill>
      </fill>
      <border>
        <left style="thin">
          <color auto="1"/>
        </left>
        <right style="thin">
          <color auto="1"/>
        </right>
        <top style="thin">
          <color auto="1"/>
        </top>
        <bottom style="thin">
          <color auto="1"/>
        </bottom>
        <vertical/>
        <horizontal/>
      </border>
    </dxf>
    <dxf>
      <fill>
        <patternFill patternType="gray125">
          <bgColor rgb="FFFFFFCC"/>
        </patternFill>
      </fill>
      <border>
        <left style="thin">
          <color auto="1"/>
        </left>
        <right style="thin">
          <color auto="1"/>
        </right>
        <top style="thin">
          <color auto="1"/>
        </top>
        <bottom style="thin">
          <color auto="1"/>
        </bottom>
        <vertical/>
        <horizontal/>
      </border>
    </dxf>
    <dxf>
      <fill>
        <patternFill patternType="gray125">
          <bgColor rgb="FFFFFFCC"/>
        </patternFill>
      </fill>
      <border>
        <left style="thin">
          <color auto="1"/>
        </left>
        <right style="thin">
          <color auto="1"/>
        </right>
        <top style="thin">
          <color auto="1"/>
        </top>
        <bottom style="thin">
          <color auto="1"/>
        </bottom>
        <vertical/>
        <horizontal/>
      </border>
    </dxf>
    <dxf>
      <fill>
        <patternFill patternType="gray125">
          <bgColor rgb="FFFFFFCC"/>
        </patternFill>
      </fill>
      <border>
        <left style="thin">
          <color auto="1"/>
        </left>
        <right style="thin">
          <color auto="1"/>
        </right>
        <top style="thin">
          <color auto="1"/>
        </top>
        <bottom style="thin">
          <color auto="1"/>
        </bottom>
        <vertical/>
        <horizontal/>
      </border>
    </dxf>
    <dxf>
      <fill>
        <patternFill patternType="gray125">
          <bgColor rgb="FFFFFFCC"/>
        </patternFill>
      </fill>
      <border>
        <left style="thin">
          <color auto="1"/>
        </left>
        <right style="thin">
          <color auto="1"/>
        </right>
        <top style="thin">
          <color auto="1"/>
        </top>
        <bottom style="thin">
          <color auto="1"/>
        </bottom>
        <vertical/>
        <horizontal/>
      </border>
    </dxf>
    <dxf>
      <fill>
        <patternFill patternType="gray125">
          <bgColor rgb="FFFFFFCC"/>
        </patternFill>
      </fill>
      <border>
        <left style="thin">
          <color auto="1"/>
        </left>
        <right style="thin">
          <color auto="1"/>
        </right>
        <top style="thin">
          <color auto="1"/>
        </top>
        <bottom style="thin">
          <color auto="1"/>
        </bottom>
        <vertical/>
        <horizontal/>
      </border>
    </dxf>
    <dxf>
      <fill>
        <patternFill patternType="gray125">
          <bgColor rgb="FFFFFFCC"/>
        </patternFill>
      </fill>
      <border>
        <left style="thin">
          <color auto="1"/>
        </left>
        <right style="thin">
          <color auto="1"/>
        </right>
        <top style="thin">
          <color auto="1"/>
        </top>
        <bottom style="thin">
          <color auto="1"/>
        </bottom>
        <vertical/>
        <horizontal/>
      </border>
    </dxf>
    <dxf>
      <fill>
        <patternFill patternType="gray125">
          <bgColor rgb="FFFFFFCC"/>
        </patternFill>
      </fill>
      <border>
        <left style="thin">
          <color auto="1"/>
        </left>
        <right style="thin">
          <color auto="1"/>
        </right>
        <top style="thin">
          <color auto="1"/>
        </top>
        <bottom style="thin">
          <color auto="1"/>
        </bottom>
        <vertical/>
        <horizontal/>
      </border>
    </dxf>
    <dxf>
      <fill>
        <patternFill patternType="gray125">
          <bgColor rgb="FFFFFFCC"/>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colors>
    <mruColors>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71EA7-47EF-4E2F-AD40-E106933A73A6}">
  <dimension ref="B2:C30"/>
  <sheetViews>
    <sheetView showGridLines="0" workbookViewId="0"/>
  </sheetViews>
  <sheetFormatPr defaultRowHeight="14.4"/>
  <cols>
    <col min="1" max="1" width="3.88671875" customWidth="1"/>
    <col min="2" max="2" width="7.5546875" customWidth="1"/>
    <col min="3" max="3" width="147.33203125" customWidth="1"/>
  </cols>
  <sheetData>
    <row r="2" spans="2:3" ht="21">
      <c r="B2" s="16" t="s">
        <v>42</v>
      </c>
    </row>
    <row r="4" spans="2:3" s="17" customFormat="1">
      <c r="B4"/>
      <c r="C4" s="3" t="s">
        <v>43</v>
      </c>
    </row>
    <row r="5" spans="2:3" s="17" customFormat="1">
      <c r="B5" t="s">
        <v>44</v>
      </c>
      <c r="C5" s="18" t="s">
        <v>45</v>
      </c>
    </row>
    <row r="6" spans="2:3" s="17" customFormat="1">
      <c r="B6" t="s">
        <v>46</v>
      </c>
      <c r="C6" s="18" t="s">
        <v>47</v>
      </c>
    </row>
    <row r="7" spans="2:3">
      <c r="B7" t="s">
        <v>48</v>
      </c>
      <c r="C7" s="18" t="s">
        <v>49</v>
      </c>
    </row>
    <row r="8" spans="2:3">
      <c r="B8" t="s">
        <v>50</v>
      </c>
      <c r="C8" s="18" t="s">
        <v>51</v>
      </c>
    </row>
    <row r="9" spans="2:3">
      <c r="B9" t="s">
        <v>52</v>
      </c>
      <c r="C9" s="18" t="s">
        <v>53</v>
      </c>
    </row>
    <row r="10" spans="2:3">
      <c r="B10" t="s">
        <v>54</v>
      </c>
      <c r="C10" s="18" t="s">
        <v>55</v>
      </c>
    </row>
    <row r="11" spans="2:3">
      <c r="B11" t="s">
        <v>56</v>
      </c>
      <c r="C11" s="18" t="s">
        <v>57</v>
      </c>
    </row>
    <row r="13" spans="2:3">
      <c r="C13" s="3" t="s">
        <v>58</v>
      </c>
    </row>
    <row r="14" spans="2:3">
      <c r="B14" t="s">
        <v>59</v>
      </c>
      <c r="C14" s="18" t="s">
        <v>60</v>
      </c>
    </row>
    <row r="15" spans="2:3">
      <c r="B15" t="s">
        <v>61</v>
      </c>
      <c r="C15" s="18" t="s">
        <v>55</v>
      </c>
    </row>
    <row r="16" spans="2:3">
      <c r="B16" t="s">
        <v>62</v>
      </c>
      <c r="C16" s="18" t="s">
        <v>63</v>
      </c>
    </row>
    <row r="17" spans="2:3">
      <c r="B17" t="s">
        <v>64</v>
      </c>
      <c r="C17" s="18" t="s">
        <v>65</v>
      </c>
    </row>
    <row r="18" spans="2:3">
      <c r="B18" t="s">
        <v>66</v>
      </c>
      <c r="C18" s="18" t="s">
        <v>67</v>
      </c>
    </row>
    <row r="20" spans="2:3">
      <c r="C20" s="3" t="s">
        <v>68</v>
      </c>
    </row>
    <row r="21" spans="2:3">
      <c r="B21" t="s">
        <v>69</v>
      </c>
      <c r="C21" s="18" t="s">
        <v>70</v>
      </c>
    </row>
    <row r="22" spans="2:3">
      <c r="B22" t="s">
        <v>71</v>
      </c>
      <c r="C22" s="18" t="s">
        <v>55</v>
      </c>
    </row>
    <row r="23" spans="2:3">
      <c r="B23" t="s">
        <v>72</v>
      </c>
      <c r="C23" s="18" t="s">
        <v>73</v>
      </c>
    </row>
    <row r="24" spans="2:3">
      <c r="B24" t="s">
        <v>74</v>
      </c>
      <c r="C24" s="18" t="s">
        <v>75</v>
      </c>
    </row>
    <row r="26" spans="2:3">
      <c r="C26" s="3" t="s">
        <v>76</v>
      </c>
    </row>
    <row r="27" spans="2:3">
      <c r="B27" t="s">
        <v>77</v>
      </c>
      <c r="C27" s="18" t="s">
        <v>78</v>
      </c>
    </row>
    <row r="28" spans="2:3">
      <c r="B28" t="s">
        <v>79</v>
      </c>
      <c r="C28" s="18" t="s">
        <v>80</v>
      </c>
    </row>
    <row r="30" spans="2:3" ht="28.8">
      <c r="C30" s="19" t="s">
        <v>81</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FAAAF-E20D-4163-AE3D-0CF173BB213E}">
  <dimension ref="B2:Z41"/>
  <sheetViews>
    <sheetView showGridLines="0" tabSelected="1" topLeftCell="A10" zoomScale="112" zoomScaleNormal="112" workbookViewId="0">
      <selection activeCell="A14" sqref="A14:H38"/>
    </sheetView>
  </sheetViews>
  <sheetFormatPr defaultRowHeight="14.4"/>
  <cols>
    <col min="1" max="1" width="3.88671875" customWidth="1"/>
    <col min="2" max="4" width="8.88671875" hidden="1" customWidth="1"/>
    <col min="5" max="5" width="3.88671875" hidden="1" customWidth="1"/>
    <col min="6" max="6" width="4.6640625" hidden="1" customWidth="1"/>
    <col min="7" max="8" width="14.77734375" customWidth="1"/>
    <col min="9" max="9" width="13.21875" style="2" bestFit="1" customWidth="1"/>
    <col min="10" max="10" width="13.5546875" style="2" customWidth="1"/>
    <col min="11" max="13" width="12.6640625" style="2" customWidth="1"/>
    <col min="14" max="14" width="12.5546875" style="2" bestFit="1" customWidth="1"/>
    <col min="15" max="15" width="11.88671875" style="2" bestFit="1" customWidth="1"/>
    <col min="16" max="16" width="12.33203125" style="2" bestFit="1" customWidth="1"/>
    <col min="17" max="17" width="11.88671875" style="2" bestFit="1" customWidth="1"/>
    <col min="18" max="18" width="12.33203125" style="2" bestFit="1" customWidth="1"/>
    <col min="19" max="19" width="7" style="2" customWidth="1"/>
    <col min="20" max="20" width="8.44140625" style="2" customWidth="1"/>
    <col min="21" max="21" width="8" customWidth="1"/>
    <col min="22" max="22" width="8.21875" customWidth="1"/>
    <col min="23" max="24" width="8.88671875" customWidth="1"/>
    <col min="25" max="26" width="8.88671875" style="2" customWidth="1"/>
    <col min="27" max="30" width="8.88671875" customWidth="1"/>
    <col min="31" max="31" width="4.6640625" bestFit="1" customWidth="1"/>
    <col min="32" max="32" width="5.109375" bestFit="1" customWidth="1"/>
    <col min="33" max="33" width="7.21875" bestFit="1" customWidth="1"/>
  </cols>
  <sheetData>
    <row r="2" spans="2:22" ht="21">
      <c r="G2" s="16" t="s">
        <v>40</v>
      </c>
    </row>
    <row r="3" spans="2:22" ht="18">
      <c r="G3" s="27" t="s">
        <v>41</v>
      </c>
      <c r="H3" s="28"/>
      <c r="I3" s="28"/>
      <c r="J3" s="28"/>
      <c r="K3" s="28"/>
    </row>
    <row r="4" spans="2:22">
      <c r="G4" s="13"/>
      <c r="H4" s="3"/>
    </row>
    <row r="5" spans="2:22">
      <c r="G5" s="1" t="s">
        <v>38</v>
      </c>
      <c r="H5" s="14"/>
      <c r="J5" s="1" t="s">
        <v>14</v>
      </c>
      <c r="K5" s="14"/>
    </row>
    <row r="6" spans="2:22">
      <c r="G6" s="1" t="s">
        <v>15</v>
      </c>
      <c r="H6" s="21" t="s">
        <v>92</v>
      </c>
      <c r="I6" s="22"/>
      <c r="J6" s="22"/>
      <c r="K6" s="23"/>
    </row>
    <row r="7" spans="2:22">
      <c r="G7" s="1" t="s">
        <v>36</v>
      </c>
      <c r="H7" s="24" t="str" cm="1">
        <f t="array" ref="H7">IF(K5="","",H14&amp;" through "&amp;INDEX(G14:H37,COUNTA(G14:G37),2))</f>
        <v/>
      </c>
      <c r="I7" s="25"/>
      <c r="J7" s="25"/>
      <c r="K7" s="26"/>
    </row>
    <row r="9" spans="2:22">
      <c r="G9" s="1" t="s">
        <v>2</v>
      </c>
      <c r="H9" s="6"/>
      <c r="J9" s="1" t="s">
        <v>10</v>
      </c>
      <c r="K9" s="6"/>
      <c r="L9" s="6"/>
      <c r="M9" s="6"/>
    </row>
    <row r="10" spans="2:22">
      <c r="G10" s="1" t="s">
        <v>6</v>
      </c>
      <c r="H10" s="5" t="str">
        <f>IF(ISERROR(AVERAGE(StdRange)),"",AVERAGE(StdRange))</f>
        <v/>
      </c>
      <c r="J10" s="1" t="s">
        <v>8</v>
      </c>
      <c r="K10" s="5" t="str">
        <f>IF(ISERROR(LARGE(ChkRange,1)),"",LARGE(ChkRange,1))</f>
        <v/>
      </c>
      <c r="L10" s="5" t="str">
        <f>IF(ISERROR(LARGE(ChkRange,2)),"",LARGE(ChkRange,2))</f>
        <v/>
      </c>
      <c r="M10" s="5" t="str">
        <f>IF(ISERROR(LARGE(ChkRange,3)),"",LARGE(ChkRange,3))</f>
        <v/>
      </c>
    </row>
    <row r="11" spans="2:22">
      <c r="G11" s="1" t="s">
        <v>7</v>
      </c>
      <c r="H11" s="5" t="str">
        <f>IF(H10="","",100*STDEV(StdRange)/H10)</f>
        <v/>
      </c>
      <c r="J11" s="4" t="s">
        <v>9</v>
      </c>
      <c r="K11" s="5" t="str">
        <f>IF(K10="","",(K10/StdResponse)*(StdWeight/ChkWeight)*100)</f>
        <v/>
      </c>
      <c r="L11" s="5" t="str">
        <f>IF(L10="","",(L10/StdResponse)*(StdWeight/ChkWeight)*100)</f>
        <v/>
      </c>
      <c r="M11" s="5" t="str">
        <f>IF(M10="","",(M10/StdResponse)*(StdWeight/ChkWeight)*100)</f>
        <v/>
      </c>
    </row>
    <row r="13" spans="2:22">
      <c r="B13" s="2" t="s">
        <v>11</v>
      </c>
      <c r="C13" s="2" t="s">
        <v>12</v>
      </c>
      <c r="D13" s="2" t="s">
        <v>13</v>
      </c>
      <c r="G13" s="13" t="s">
        <v>37</v>
      </c>
      <c r="H13" s="13" t="s">
        <v>36</v>
      </c>
      <c r="I13" s="20" t="s">
        <v>3</v>
      </c>
      <c r="J13" s="20" t="s">
        <v>6</v>
      </c>
      <c r="K13" s="20" t="s">
        <v>86</v>
      </c>
      <c r="L13" s="20" t="s">
        <v>87</v>
      </c>
      <c r="M13" s="20" t="s">
        <v>88</v>
      </c>
      <c r="N13" s="20" t="s">
        <v>87</v>
      </c>
      <c r="O13" s="20" t="s">
        <v>89</v>
      </c>
      <c r="P13" s="20" t="s">
        <v>90</v>
      </c>
      <c r="Q13" s="20" t="s">
        <v>91</v>
      </c>
      <c r="R13" s="20" t="s">
        <v>90</v>
      </c>
      <c r="S13" s="20" t="s">
        <v>1</v>
      </c>
      <c r="T13" s="20" t="s">
        <v>0</v>
      </c>
      <c r="U13" s="20" t="s">
        <v>5</v>
      </c>
      <c r="V13" s="20" t="s">
        <v>4</v>
      </c>
    </row>
    <row r="14" spans="2:22">
      <c r="B14" s="7" t="str">
        <f t="shared" ref="B14:B22" si="0">IF(AND(G14="Standard",ISNUMBER(I14)),I14,"")</f>
        <v/>
      </c>
      <c r="C14" s="7" t="str">
        <f t="shared" ref="C14:C22" si="1">IF(AND(G14="Std Check",ISNUMBER(I14)),I14,"")</f>
        <v/>
      </c>
      <c r="D14" s="7" t="str">
        <f t="shared" ref="D14:D22" si="2">IF(OR(ISNUMBER(B14),ISNUMBER(C14)),"Not Spl",IF(ISNUMBER(O14),"Spl",""))</f>
        <v/>
      </c>
      <c r="F14" s="11" t="s">
        <v>16</v>
      </c>
      <c r="G14" s="10"/>
      <c r="H14" s="12" t="str">
        <f t="shared" ref="H14:H38" si="3">IF(K$5="","",(H$5&amp;" "&amp;K$5&amp;F14))</f>
        <v/>
      </c>
      <c r="I14" s="9"/>
      <c r="J14" s="5" t="str">
        <f t="shared" ref="J14:J37" si="4">H$10</f>
        <v/>
      </c>
      <c r="K14" s="5" t="str">
        <f t="shared" ref="K14:K37" si="5">IF(H$9="","",H$9)</f>
        <v/>
      </c>
      <c r="L14" s="6"/>
      <c r="M14" s="6"/>
      <c r="N14" s="6"/>
      <c r="O14" s="6"/>
      <c r="P14" s="6"/>
      <c r="Q14" s="6"/>
      <c r="R14" s="6"/>
      <c r="S14" s="7">
        <v>100</v>
      </c>
      <c r="T14" s="5" t="str">
        <f t="shared" ref="T14:T38" si="6">IF(AND(I14&lt;&gt;"",D14="Spl"),((I14/J14)*(K14/L14)*(M14/N14)*(P14/O14)*(R14/Q14)*S14),"")</f>
        <v/>
      </c>
      <c r="U14" s="6"/>
      <c r="V14" s="8" t="str">
        <f t="shared" ref="V14:V38" si="7">IF(AND(I14&lt;&gt;"",D14="Spl"),T14/U14*100,"")</f>
        <v/>
      </c>
    </row>
    <row r="15" spans="2:22">
      <c r="B15" s="7" t="str">
        <f t="shared" ref="B15:B38" si="8">IF(AND(G15="Standard",ISNUMBER(I15)),I15,"")</f>
        <v/>
      </c>
      <c r="C15" s="7" t="str">
        <f t="shared" ref="C15:C38" si="9">IF(AND(G15="Std Check",ISNUMBER(I15)),I15,"")</f>
        <v/>
      </c>
      <c r="D15" s="7" t="str">
        <f t="shared" ref="D15:D38" si="10">IF(OR(ISNUMBER(B15),ISNUMBER(C15)),"Not Spl",IF(ISNUMBER(O15),"Spl",""))</f>
        <v/>
      </c>
      <c r="F15" s="11" t="s">
        <v>17</v>
      </c>
      <c r="G15" s="10"/>
      <c r="H15" s="12" t="str">
        <f t="shared" ref="H15:H38" si="11">IF(K$5="","",(H$5&amp;" "&amp;K$5&amp;F15))</f>
        <v/>
      </c>
      <c r="I15" s="15"/>
      <c r="J15" s="5" t="str">
        <f t="shared" si="4"/>
        <v/>
      </c>
      <c r="K15" s="5" t="str">
        <f t="shared" si="5"/>
        <v/>
      </c>
      <c r="L15" s="6"/>
      <c r="M15" s="6"/>
      <c r="N15" s="6"/>
      <c r="O15" s="6"/>
      <c r="P15" s="6"/>
      <c r="Q15" s="6"/>
      <c r="R15" s="6"/>
      <c r="S15" s="7">
        <v>100</v>
      </c>
      <c r="T15" s="5" t="str">
        <f t="shared" si="6"/>
        <v/>
      </c>
      <c r="U15" s="6"/>
      <c r="V15" s="8" t="str">
        <f t="shared" si="7"/>
        <v/>
      </c>
    </row>
    <row r="16" spans="2:22">
      <c r="B16" s="7" t="str">
        <f t="shared" si="8"/>
        <v/>
      </c>
      <c r="C16" s="7" t="str">
        <f t="shared" si="9"/>
        <v/>
      </c>
      <c r="D16" s="7" t="str">
        <f t="shared" si="10"/>
        <v/>
      </c>
      <c r="F16" s="11" t="s">
        <v>18</v>
      </c>
      <c r="G16" s="10"/>
      <c r="H16" s="12" t="str">
        <f t="shared" si="11"/>
        <v/>
      </c>
      <c r="I16" s="15"/>
      <c r="J16" s="5" t="str">
        <f t="shared" si="4"/>
        <v/>
      </c>
      <c r="K16" s="5" t="str">
        <f t="shared" si="5"/>
        <v/>
      </c>
      <c r="L16" s="6"/>
      <c r="M16" s="6"/>
      <c r="N16" s="6"/>
      <c r="O16" s="6"/>
      <c r="P16" s="6"/>
      <c r="Q16" s="6"/>
      <c r="R16" s="6"/>
      <c r="S16" s="7">
        <v>100</v>
      </c>
      <c r="T16" s="5" t="str">
        <f t="shared" si="6"/>
        <v/>
      </c>
      <c r="U16" s="6"/>
      <c r="V16" s="8" t="str">
        <f t="shared" si="7"/>
        <v/>
      </c>
    </row>
    <row r="17" spans="2:22">
      <c r="B17" s="7" t="str">
        <f t="shared" si="8"/>
        <v/>
      </c>
      <c r="C17" s="7" t="str">
        <f t="shared" si="9"/>
        <v/>
      </c>
      <c r="D17" s="7" t="str">
        <f t="shared" si="10"/>
        <v/>
      </c>
      <c r="F17" s="11" t="s">
        <v>19</v>
      </c>
      <c r="G17" s="10"/>
      <c r="H17" s="12" t="str">
        <f t="shared" si="11"/>
        <v/>
      </c>
      <c r="I17" s="15"/>
      <c r="J17" s="5" t="str">
        <f t="shared" si="4"/>
        <v/>
      </c>
      <c r="K17" s="5" t="str">
        <f t="shared" si="5"/>
        <v/>
      </c>
      <c r="L17" s="6"/>
      <c r="M17" s="6"/>
      <c r="N17" s="6"/>
      <c r="O17" s="6"/>
      <c r="P17" s="6"/>
      <c r="Q17" s="6"/>
      <c r="R17" s="6"/>
      <c r="S17" s="7">
        <v>100</v>
      </c>
      <c r="T17" s="5" t="str">
        <f t="shared" si="6"/>
        <v/>
      </c>
      <c r="U17" s="6"/>
      <c r="V17" s="8" t="str">
        <f t="shared" si="7"/>
        <v/>
      </c>
    </row>
    <row r="18" spans="2:22">
      <c r="B18" s="7" t="str">
        <f t="shared" si="8"/>
        <v/>
      </c>
      <c r="C18" s="7" t="str">
        <f t="shared" si="9"/>
        <v/>
      </c>
      <c r="D18" s="7" t="str">
        <f t="shared" si="10"/>
        <v/>
      </c>
      <c r="F18" s="11" t="s">
        <v>20</v>
      </c>
      <c r="G18" s="10"/>
      <c r="H18" s="12" t="str">
        <f t="shared" si="11"/>
        <v/>
      </c>
      <c r="I18" s="15"/>
      <c r="J18" s="5" t="str">
        <f t="shared" si="4"/>
        <v/>
      </c>
      <c r="K18" s="5" t="str">
        <f t="shared" si="5"/>
        <v/>
      </c>
      <c r="L18" s="6"/>
      <c r="M18" s="6"/>
      <c r="N18" s="6"/>
      <c r="O18" s="6"/>
      <c r="P18" s="6"/>
      <c r="Q18" s="6"/>
      <c r="R18" s="6"/>
      <c r="S18" s="7">
        <v>100</v>
      </c>
      <c r="T18" s="5" t="str">
        <f t="shared" si="6"/>
        <v/>
      </c>
      <c r="U18" s="6"/>
      <c r="V18" s="8" t="str">
        <f t="shared" si="7"/>
        <v/>
      </c>
    </row>
    <row r="19" spans="2:22">
      <c r="B19" s="7" t="str">
        <f t="shared" si="8"/>
        <v/>
      </c>
      <c r="C19" s="7" t="str">
        <f t="shared" si="9"/>
        <v/>
      </c>
      <c r="D19" s="7" t="str">
        <f t="shared" si="10"/>
        <v/>
      </c>
      <c r="F19" s="11" t="s">
        <v>21</v>
      </c>
      <c r="G19" s="10"/>
      <c r="H19" s="12" t="str">
        <f t="shared" si="11"/>
        <v/>
      </c>
      <c r="I19" s="15"/>
      <c r="J19" s="5" t="str">
        <f t="shared" si="4"/>
        <v/>
      </c>
      <c r="K19" s="5" t="str">
        <f t="shared" si="5"/>
        <v/>
      </c>
      <c r="L19" s="6"/>
      <c r="M19" s="6"/>
      <c r="N19" s="6"/>
      <c r="O19" s="6"/>
      <c r="P19" s="6"/>
      <c r="Q19" s="6"/>
      <c r="R19" s="6"/>
      <c r="S19" s="7">
        <v>100</v>
      </c>
      <c r="T19" s="5" t="str">
        <f t="shared" si="6"/>
        <v/>
      </c>
      <c r="U19" s="6"/>
      <c r="V19" s="8" t="str">
        <f t="shared" si="7"/>
        <v/>
      </c>
    </row>
    <row r="20" spans="2:22">
      <c r="B20" s="7" t="str">
        <f t="shared" si="8"/>
        <v/>
      </c>
      <c r="C20" s="7" t="str">
        <f t="shared" si="9"/>
        <v/>
      </c>
      <c r="D20" s="7" t="str">
        <f t="shared" si="10"/>
        <v/>
      </c>
      <c r="F20" s="11" t="s">
        <v>22</v>
      </c>
      <c r="G20" s="10"/>
      <c r="H20" s="12" t="str">
        <f t="shared" si="11"/>
        <v/>
      </c>
      <c r="I20" s="15"/>
      <c r="J20" s="5" t="str">
        <f t="shared" si="4"/>
        <v/>
      </c>
      <c r="K20" s="5" t="str">
        <f t="shared" si="5"/>
        <v/>
      </c>
      <c r="L20" s="6"/>
      <c r="M20" s="6"/>
      <c r="N20" s="6"/>
      <c r="O20" s="6"/>
      <c r="P20" s="6"/>
      <c r="Q20" s="6"/>
      <c r="R20" s="6"/>
      <c r="S20" s="7">
        <v>100</v>
      </c>
      <c r="T20" s="5" t="str">
        <f t="shared" si="6"/>
        <v/>
      </c>
      <c r="U20" s="6"/>
      <c r="V20" s="8" t="str">
        <f t="shared" si="7"/>
        <v/>
      </c>
    </row>
    <row r="21" spans="2:22">
      <c r="B21" s="7" t="str">
        <f t="shared" si="8"/>
        <v/>
      </c>
      <c r="C21" s="7" t="str">
        <f t="shared" si="9"/>
        <v/>
      </c>
      <c r="D21" s="7" t="str">
        <f t="shared" si="10"/>
        <v/>
      </c>
      <c r="F21" s="11" t="s">
        <v>23</v>
      </c>
      <c r="G21" s="10"/>
      <c r="H21" s="12" t="str">
        <f t="shared" si="11"/>
        <v/>
      </c>
      <c r="I21" s="15"/>
      <c r="J21" s="5" t="str">
        <f t="shared" si="4"/>
        <v/>
      </c>
      <c r="K21" s="5" t="str">
        <f t="shared" si="5"/>
        <v/>
      </c>
      <c r="L21" s="6"/>
      <c r="M21" s="6"/>
      <c r="N21" s="6"/>
      <c r="O21" s="6"/>
      <c r="P21" s="6"/>
      <c r="Q21" s="6"/>
      <c r="R21" s="6"/>
      <c r="S21" s="7">
        <v>100</v>
      </c>
      <c r="T21" s="5" t="str">
        <f t="shared" si="6"/>
        <v/>
      </c>
      <c r="U21" s="6"/>
      <c r="V21" s="8" t="str">
        <f t="shared" si="7"/>
        <v/>
      </c>
    </row>
    <row r="22" spans="2:22">
      <c r="B22" s="7" t="str">
        <f t="shared" si="8"/>
        <v/>
      </c>
      <c r="C22" s="7" t="str">
        <f t="shared" si="9"/>
        <v/>
      </c>
      <c r="D22" s="7" t="str">
        <f t="shared" si="10"/>
        <v/>
      </c>
      <c r="F22" s="11" t="s">
        <v>24</v>
      </c>
      <c r="G22" s="10"/>
      <c r="H22" s="12" t="str">
        <f t="shared" si="11"/>
        <v/>
      </c>
      <c r="I22" s="15"/>
      <c r="J22" s="5" t="str">
        <f t="shared" si="4"/>
        <v/>
      </c>
      <c r="K22" s="5" t="str">
        <f t="shared" si="5"/>
        <v/>
      </c>
      <c r="L22" s="6"/>
      <c r="M22" s="6"/>
      <c r="N22" s="6"/>
      <c r="O22" s="6"/>
      <c r="P22" s="6"/>
      <c r="Q22" s="6"/>
      <c r="R22" s="6"/>
      <c r="S22" s="7">
        <v>100</v>
      </c>
      <c r="T22" s="5" t="str">
        <f t="shared" si="6"/>
        <v/>
      </c>
      <c r="U22" s="6"/>
      <c r="V22" s="8" t="str">
        <f t="shared" si="7"/>
        <v/>
      </c>
    </row>
    <row r="23" spans="2:22">
      <c r="B23" s="7" t="str">
        <f t="shared" si="8"/>
        <v/>
      </c>
      <c r="C23" s="7" t="str">
        <f t="shared" si="9"/>
        <v/>
      </c>
      <c r="D23" s="7" t="str">
        <f t="shared" si="10"/>
        <v/>
      </c>
      <c r="F23" s="11" t="s">
        <v>25</v>
      </c>
      <c r="G23" s="10"/>
      <c r="H23" s="12" t="str">
        <f t="shared" si="11"/>
        <v/>
      </c>
      <c r="I23" s="15"/>
      <c r="J23" s="5" t="str">
        <f t="shared" si="4"/>
        <v/>
      </c>
      <c r="K23" s="5" t="str">
        <f t="shared" si="5"/>
        <v/>
      </c>
      <c r="L23" s="6"/>
      <c r="M23" s="6"/>
      <c r="N23" s="6"/>
      <c r="O23" s="6"/>
      <c r="P23" s="6"/>
      <c r="Q23" s="6"/>
      <c r="R23" s="6"/>
      <c r="S23" s="7">
        <v>100</v>
      </c>
      <c r="T23" s="5" t="str">
        <f t="shared" si="6"/>
        <v/>
      </c>
      <c r="U23" s="6"/>
      <c r="V23" s="8" t="str">
        <f t="shared" si="7"/>
        <v/>
      </c>
    </row>
    <row r="24" spans="2:22">
      <c r="B24" s="7" t="str">
        <f t="shared" si="8"/>
        <v/>
      </c>
      <c r="C24" s="7" t="str">
        <f t="shared" si="9"/>
        <v/>
      </c>
      <c r="D24" s="7" t="str">
        <f t="shared" si="10"/>
        <v/>
      </c>
      <c r="F24" s="11" t="s">
        <v>26</v>
      </c>
      <c r="G24" s="10"/>
      <c r="H24" s="12" t="str">
        <f t="shared" si="11"/>
        <v/>
      </c>
      <c r="I24" s="15"/>
      <c r="J24" s="5" t="str">
        <f t="shared" si="4"/>
        <v/>
      </c>
      <c r="K24" s="5" t="str">
        <f t="shared" si="5"/>
        <v/>
      </c>
      <c r="L24" s="6"/>
      <c r="M24" s="6"/>
      <c r="N24" s="6"/>
      <c r="O24" s="6"/>
      <c r="P24" s="6"/>
      <c r="Q24" s="6"/>
      <c r="R24" s="6"/>
      <c r="S24" s="7">
        <v>100</v>
      </c>
      <c r="T24" s="5" t="str">
        <f t="shared" si="6"/>
        <v/>
      </c>
      <c r="U24" s="6"/>
      <c r="V24" s="8" t="str">
        <f t="shared" si="7"/>
        <v/>
      </c>
    </row>
    <row r="25" spans="2:22">
      <c r="B25" s="7" t="str">
        <f t="shared" si="8"/>
        <v/>
      </c>
      <c r="C25" s="7" t="str">
        <f t="shared" si="9"/>
        <v/>
      </c>
      <c r="D25" s="7" t="str">
        <f t="shared" si="10"/>
        <v/>
      </c>
      <c r="F25" s="11" t="s">
        <v>27</v>
      </c>
      <c r="G25" s="10"/>
      <c r="H25" s="12" t="str">
        <f t="shared" si="11"/>
        <v/>
      </c>
      <c r="I25" s="15"/>
      <c r="J25" s="5" t="str">
        <f t="shared" si="4"/>
        <v/>
      </c>
      <c r="K25" s="5" t="str">
        <f t="shared" si="5"/>
        <v/>
      </c>
      <c r="L25" s="6"/>
      <c r="M25" s="6"/>
      <c r="N25" s="6"/>
      <c r="O25" s="6"/>
      <c r="P25" s="6"/>
      <c r="Q25" s="6"/>
      <c r="R25" s="6"/>
      <c r="S25" s="7">
        <v>100</v>
      </c>
      <c r="T25" s="5" t="str">
        <f t="shared" si="6"/>
        <v/>
      </c>
      <c r="U25" s="6"/>
      <c r="V25" s="8" t="str">
        <f t="shared" si="7"/>
        <v/>
      </c>
    </row>
    <row r="26" spans="2:22">
      <c r="B26" s="7" t="str">
        <f t="shared" si="8"/>
        <v/>
      </c>
      <c r="C26" s="7" t="str">
        <f t="shared" si="9"/>
        <v/>
      </c>
      <c r="D26" s="7" t="str">
        <f t="shared" si="10"/>
        <v/>
      </c>
      <c r="F26" s="11" t="s">
        <v>28</v>
      </c>
      <c r="G26" s="10"/>
      <c r="H26" s="12" t="str">
        <f t="shared" si="11"/>
        <v/>
      </c>
      <c r="I26" s="15"/>
      <c r="J26" s="5" t="str">
        <f t="shared" si="4"/>
        <v/>
      </c>
      <c r="K26" s="5" t="str">
        <f t="shared" si="5"/>
        <v/>
      </c>
      <c r="L26" s="6"/>
      <c r="M26" s="6"/>
      <c r="N26" s="6"/>
      <c r="O26" s="6"/>
      <c r="P26" s="6"/>
      <c r="Q26" s="6"/>
      <c r="R26" s="6"/>
      <c r="S26" s="7">
        <v>100</v>
      </c>
      <c r="T26" s="5" t="str">
        <f t="shared" si="6"/>
        <v/>
      </c>
      <c r="U26" s="6"/>
      <c r="V26" s="8" t="str">
        <f t="shared" si="7"/>
        <v/>
      </c>
    </row>
    <row r="27" spans="2:22">
      <c r="B27" s="7" t="str">
        <f t="shared" si="8"/>
        <v/>
      </c>
      <c r="C27" s="7" t="str">
        <f t="shared" si="9"/>
        <v/>
      </c>
      <c r="D27" s="7" t="str">
        <f t="shared" si="10"/>
        <v/>
      </c>
      <c r="F27" s="11" t="s">
        <v>29</v>
      </c>
      <c r="G27" s="10"/>
      <c r="H27" s="12" t="str">
        <f t="shared" si="11"/>
        <v/>
      </c>
      <c r="I27" s="15"/>
      <c r="J27" s="5" t="str">
        <f t="shared" si="4"/>
        <v/>
      </c>
      <c r="K27" s="5" t="str">
        <f t="shared" si="5"/>
        <v/>
      </c>
      <c r="L27" s="6"/>
      <c r="M27" s="6"/>
      <c r="N27" s="6"/>
      <c r="O27" s="6"/>
      <c r="P27" s="6"/>
      <c r="Q27" s="6"/>
      <c r="R27" s="6"/>
      <c r="S27" s="7">
        <v>100</v>
      </c>
      <c r="T27" s="5" t="str">
        <f t="shared" si="6"/>
        <v/>
      </c>
      <c r="U27" s="6"/>
      <c r="V27" s="8" t="str">
        <f t="shared" si="7"/>
        <v/>
      </c>
    </row>
    <row r="28" spans="2:22">
      <c r="B28" s="7" t="str">
        <f t="shared" si="8"/>
        <v/>
      </c>
      <c r="C28" s="7" t="str">
        <f t="shared" si="9"/>
        <v/>
      </c>
      <c r="D28" s="7" t="str">
        <f t="shared" si="10"/>
        <v/>
      </c>
      <c r="F28" s="11" t="s">
        <v>30</v>
      </c>
      <c r="G28" s="10"/>
      <c r="H28" s="12" t="str">
        <f t="shared" si="11"/>
        <v/>
      </c>
      <c r="I28" s="15"/>
      <c r="J28" s="5" t="str">
        <f t="shared" si="4"/>
        <v/>
      </c>
      <c r="K28" s="5" t="str">
        <f t="shared" si="5"/>
        <v/>
      </c>
      <c r="L28" s="6"/>
      <c r="M28" s="6"/>
      <c r="N28" s="6"/>
      <c r="O28" s="6"/>
      <c r="P28" s="6"/>
      <c r="Q28" s="6"/>
      <c r="R28" s="6"/>
      <c r="S28" s="7">
        <v>100</v>
      </c>
      <c r="T28" s="5" t="str">
        <f t="shared" si="6"/>
        <v/>
      </c>
      <c r="U28" s="6"/>
      <c r="V28" s="8" t="str">
        <f t="shared" si="7"/>
        <v/>
      </c>
    </row>
    <row r="29" spans="2:22">
      <c r="B29" s="7" t="str">
        <f t="shared" si="8"/>
        <v/>
      </c>
      <c r="C29" s="7" t="str">
        <f t="shared" si="9"/>
        <v/>
      </c>
      <c r="D29" s="7" t="str">
        <f t="shared" si="10"/>
        <v/>
      </c>
      <c r="F29" s="11" t="s">
        <v>31</v>
      </c>
      <c r="G29" s="10"/>
      <c r="H29" s="12" t="str">
        <f t="shared" si="11"/>
        <v/>
      </c>
      <c r="I29" s="15"/>
      <c r="J29" s="5" t="str">
        <f t="shared" si="4"/>
        <v/>
      </c>
      <c r="K29" s="5" t="str">
        <f t="shared" si="5"/>
        <v/>
      </c>
      <c r="L29" s="6"/>
      <c r="M29" s="6"/>
      <c r="N29" s="6"/>
      <c r="O29" s="6"/>
      <c r="P29" s="6"/>
      <c r="Q29" s="6"/>
      <c r="R29" s="6"/>
      <c r="S29" s="7">
        <v>100</v>
      </c>
      <c r="T29" s="5" t="str">
        <f t="shared" si="6"/>
        <v/>
      </c>
      <c r="U29" s="6"/>
      <c r="V29" s="8" t="str">
        <f t="shared" si="7"/>
        <v/>
      </c>
    </row>
    <row r="30" spans="2:22">
      <c r="B30" s="7" t="str">
        <f t="shared" si="8"/>
        <v/>
      </c>
      <c r="C30" s="7" t="str">
        <f t="shared" si="9"/>
        <v/>
      </c>
      <c r="D30" s="7" t="str">
        <f t="shared" si="10"/>
        <v/>
      </c>
      <c r="F30" s="11" t="s">
        <v>32</v>
      </c>
      <c r="G30" s="10"/>
      <c r="H30" s="12" t="str">
        <f t="shared" si="11"/>
        <v/>
      </c>
      <c r="I30" s="15"/>
      <c r="J30" s="5" t="str">
        <f t="shared" si="4"/>
        <v/>
      </c>
      <c r="K30" s="5" t="str">
        <f t="shared" si="5"/>
        <v/>
      </c>
      <c r="L30" s="6"/>
      <c r="M30" s="6"/>
      <c r="N30" s="6"/>
      <c r="O30" s="6"/>
      <c r="P30" s="6"/>
      <c r="Q30" s="6"/>
      <c r="R30" s="6"/>
      <c r="S30" s="7">
        <v>100</v>
      </c>
      <c r="T30" s="5" t="str">
        <f t="shared" si="6"/>
        <v/>
      </c>
      <c r="U30" s="6"/>
      <c r="V30" s="8" t="str">
        <f t="shared" si="7"/>
        <v/>
      </c>
    </row>
    <row r="31" spans="2:22">
      <c r="B31" s="7" t="str">
        <f t="shared" si="8"/>
        <v/>
      </c>
      <c r="C31" s="7" t="str">
        <f t="shared" si="9"/>
        <v/>
      </c>
      <c r="D31" s="7" t="str">
        <f t="shared" si="10"/>
        <v/>
      </c>
      <c r="F31" s="11" t="s">
        <v>33</v>
      </c>
      <c r="G31" s="10"/>
      <c r="H31" s="12" t="str">
        <f t="shared" si="11"/>
        <v/>
      </c>
      <c r="I31" s="15"/>
      <c r="J31" s="5"/>
      <c r="K31" s="5" t="str">
        <f t="shared" si="5"/>
        <v/>
      </c>
      <c r="L31" s="6"/>
      <c r="M31" s="6"/>
      <c r="N31" s="6"/>
      <c r="O31" s="6"/>
      <c r="P31" s="6"/>
      <c r="Q31" s="6"/>
      <c r="R31" s="6"/>
      <c r="S31" s="7">
        <v>100</v>
      </c>
      <c r="T31" s="5"/>
      <c r="U31" s="6"/>
      <c r="V31" s="8"/>
    </row>
    <row r="32" spans="2:22">
      <c r="B32" s="7" t="str">
        <f t="shared" si="8"/>
        <v/>
      </c>
      <c r="C32" s="7" t="str">
        <f t="shared" si="9"/>
        <v/>
      </c>
      <c r="D32" s="7" t="str">
        <f t="shared" si="10"/>
        <v/>
      </c>
      <c r="F32" s="11" t="s">
        <v>34</v>
      </c>
      <c r="G32" s="10"/>
      <c r="H32" s="12" t="str">
        <f t="shared" si="11"/>
        <v/>
      </c>
      <c r="I32" s="15"/>
      <c r="J32" s="5"/>
      <c r="K32" s="5" t="str">
        <f t="shared" si="5"/>
        <v/>
      </c>
      <c r="L32" s="6"/>
      <c r="M32" s="6"/>
      <c r="N32" s="6"/>
      <c r="O32" s="6"/>
      <c r="P32" s="6"/>
      <c r="Q32" s="6"/>
      <c r="R32" s="6"/>
      <c r="S32" s="7">
        <v>100</v>
      </c>
      <c r="T32" s="5"/>
      <c r="U32" s="6"/>
      <c r="V32" s="8"/>
    </row>
    <row r="33" spans="2:26">
      <c r="B33" s="7" t="str">
        <f t="shared" si="8"/>
        <v/>
      </c>
      <c r="C33" s="7" t="str">
        <f t="shared" si="9"/>
        <v/>
      </c>
      <c r="D33" s="7" t="str">
        <f t="shared" si="10"/>
        <v/>
      </c>
      <c r="F33" s="11" t="s">
        <v>35</v>
      </c>
      <c r="G33" s="10"/>
      <c r="H33" s="12" t="str">
        <f t="shared" si="11"/>
        <v/>
      </c>
      <c r="I33" s="15"/>
      <c r="J33" s="5"/>
      <c r="K33" s="5" t="str">
        <f t="shared" si="5"/>
        <v/>
      </c>
      <c r="L33" s="6"/>
      <c r="M33" s="6"/>
      <c r="N33" s="6"/>
      <c r="O33" s="6"/>
      <c r="P33" s="6"/>
      <c r="Q33" s="6"/>
      <c r="R33" s="6"/>
      <c r="S33" s="7">
        <v>100</v>
      </c>
      <c r="T33" s="5"/>
      <c r="U33" s="6"/>
      <c r="V33" s="8"/>
    </row>
    <row r="34" spans="2:26">
      <c r="B34" s="7" t="str">
        <f t="shared" si="8"/>
        <v/>
      </c>
      <c r="C34" s="7" t="str">
        <f t="shared" si="9"/>
        <v/>
      </c>
      <c r="D34" s="7" t="str">
        <f t="shared" si="10"/>
        <v/>
      </c>
      <c r="F34" s="11" t="s">
        <v>39</v>
      </c>
      <c r="G34" s="10"/>
      <c r="H34" s="12" t="str">
        <f t="shared" si="11"/>
        <v/>
      </c>
      <c r="I34" s="15"/>
      <c r="J34" s="5"/>
      <c r="K34" s="5" t="str">
        <f t="shared" si="5"/>
        <v/>
      </c>
      <c r="L34" s="6"/>
      <c r="M34" s="6"/>
      <c r="N34" s="6"/>
      <c r="O34" s="6"/>
      <c r="P34" s="6"/>
      <c r="Q34" s="6"/>
      <c r="R34" s="6"/>
      <c r="S34" s="7">
        <v>100</v>
      </c>
      <c r="T34" s="5"/>
      <c r="U34" s="6"/>
      <c r="V34" s="8"/>
    </row>
    <row r="35" spans="2:26">
      <c r="B35" s="7" t="str">
        <f t="shared" si="8"/>
        <v/>
      </c>
      <c r="C35" s="7" t="str">
        <f t="shared" si="9"/>
        <v/>
      </c>
      <c r="D35" s="7" t="str">
        <f t="shared" si="10"/>
        <v/>
      </c>
      <c r="F35" s="11" t="s">
        <v>82</v>
      </c>
      <c r="G35" s="10"/>
      <c r="H35" s="12" t="str">
        <f t="shared" si="11"/>
        <v/>
      </c>
      <c r="I35" s="15"/>
      <c r="J35" s="5" t="str">
        <f t="shared" si="4"/>
        <v/>
      </c>
      <c r="K35" s="5" t="str">
        <f t="shared" si="5"/>
        <v/>
      </c>
      <c r="L35" s="6"/>
      <c r="M35" s="6"/>
      <c r="N35" s="6"/>
      <c r="O35" s="6"/>
      <c r="P35" s="6"/>
      <c r="Q35" s="6"/>
      <c r="R35" s="6"/>
      <c r="S35" s="7">
        <v>100</v>
      </c>
      <c r="T35" s="5" t="str">
        <f t="shared" si="6"/>
        <v/>
      </c>
      <c r="U35" s="6"/>
      <c r="V35" s="8" t="str">
        <f t="shared" si="7"/>
        <v/>
      </c>
    </row>
    <row r="36" spans="2:26">
      <c r="B36" s="7" t="str">
        <f t="shared" si="8"/>
        <v/>
      </c>
      <c r="C36" s="7" t="str">
        <f t="shared" si="9"/>
        <v/>
      </c>
      <c r="D36" s="7" t="str">
        <f t="shared" si="10"/>
        <v/>
      </c>
      <c r="F36" s="11" t="s">
        <v>83</v>
      </c>
      <c r="G36" s="10"/>
      <c r="H36" s="12" t="str">
        <f t="shared" si="11"/>
        <v/>
      </c>
      <c r="I36" s="15"/>
      <c r="J36" s="5" t="str">
        <f t="shared" si="4"/>
        <v/>
      </c>
      <c r="K36" s="5" t="str">
        <f t="shared" si="5"/>
        <v/>
      </c>
      <c r="L36" s="6"/>
      <c r="M36" s="6"/>
      <c r="N36" s="6"/>
      <c r="O36" s="6"/>
      <c r="P36" s="6"/>
      <c r="Q36" s="6"/>
      <c r="R36" s="6"/>
      <c r="S36" s="7">
        <v>100</v>
      </c>
      <c r="T36" s="5" t="str">
        <f t="shared" si="6"/>
        <v/>
      </c>
      <c r="U36" s="6"/>
      <c r="V36" s="8" t="str">
        <f t="shared" si="7"/>
        <v/>
      </c>
    </row>
    <row r="37" spans="2:26">
      <c r="B37" s="7" t="str">
        <f t="shared" si="8"/>
        <v/>
      </c>
      <c r="C37" s="7" t="str">
        <f t="shared" si="9"/>
        <v/>
      </c>
      <c r="D37" s="7" t="str">
        <f t="shared" si="10"/>
        <v/>
      </c>
      <c r="F37" s="11" t="s">
        <v>84</v>
      </c>
      <c r="G37" s="10"/>
      <c r="H37" s="12" t="str">
        <f t="shared" si="11"/>
        <v/>
      </c>
      <c r="I37" s="15"/>
      <c r="J37" s="5" t="str">
        <f t="shared" si="4"/>
        <v/>
      </c>
      <c r="K37" s="5" t="str">
        <f t="shared" si="5"/>
        <v/>
      </c>
      <c r="L37" s="6"/>
      <c r="M37" s="6"/>
      <c r="N37" s="6"/>
      <c r="O37" s="6"/>
      <c r="P37" s="6"/>
      <c r="Q37" s="6"/>
      <c r="R37" s="6"/>
      <c r="S37" s="7">
        <v>100</v>
      </c>
      <c r="T37" s="5" t="str">
        <f t="shared" si="6"/>
        <v/>
      </c>
      <c r="U37" s="6"/>
      <c r="V37" s="8" t="str">
        <f t="shared" si="7"/>
        <v/>
      </c>
    </row>
    <row r="38" spans="2:26">
      <c r="B38" s="7" t="str">
        <f t="shared" si="8"/>
        <v/>
      </c>
      <c r="C38" s="7" t="str">
        <f t="shared" si="9"/>
        <v/>
      </c>
      <c r="D38" s="7" t="str">
        <f t="shared" si="10"/>
        <v/>
      </c>
      <c r="F38" s="11" t="s">
        <v>85</v>
      </c>
      <c r="G38" s="10"/>
      <c r="H38" s="12" t="str">
        <f t="shared" si="11"/>
        <v/>
      </c>
      <c r="I38" s="15"/>
      <c r="J38" s="5" t="str">
        <f t="shared" ref="J38" si="12">H$10</f>
        <v/>
      </c>
      <c r="K38" s="5" t="str">
        <f t="shared" ref="K38" si="13">IF(H$9="","",H$9)</f>
        <v/>
      </c>
      <c r="L38" s="6"/>
      <c r="M38" s="6"/>
      <c r="N38" s="6"/>
      <c r="O38" s="6"/>
      <c r="P38" s="6"/>
      <c r="Q38" s="6"/>
      <c r="R38" s="6"/>
      <c r="S38" s="7">
        <v>100</v>
      </c>
      <c r="T38" s="5" t="str">
        <f t="shared" si="6"/>
        <v/>
      </c>
      <c r="U38" s="6"/>
      <c r="V38" s="8" t="str">
        <f t="shared" si="7"/>
        <v/>
      </c>
    </row>
    <row r="39" spans="2:26">
      <c r="U39" s="2"/>
      <c r="V39" s="2"/>
    </row>
    <row r="41" spans="2:26">
      <c r="Y41"/>
      <c r="Z41"/>
    </row>
  </sheetData>
  <mergeCells count="3">
    <mergeCell ref="H6:K6"/>
    <mergeCell ref="H7:K7"/>
    <mergeCell ref="G3:K3"/>
  </mergeCells>
  <phoneticPr fontId="3" type="noConversion"/>
  <conditionalFormatting sqref="O14:O38">
    <cfRule type="expression" dxfId="9" priority="19">
      <formula>G14="Std Check"</formula>
    </cfRule>
    <cfRule type="expression" dxfId="8" priority="20">
      <formula>G14="Standard"</formula>
    </cfRule>
  </conditionalFormatting>
  <conditionalFormatting sqref="P31 P38 P14:P21">
    <cfRule type="expression" dxfId="7" priority="17">
      <formula>G14="Std Check"</formula>
    </cfRule>
    <cfRule type="expression" dxfId="6" priority="18">
      <formula>G14="Standard"</formula>
    </cfRule>
  </conditionalFormatting>
  <conditionalFormatting sqref="Q31 Q38 Q14:Q21">
    <cfRule type="expression" dxfId="5" priority="15">
      <formula>G14="Std Check"</formula>
    </cfRule>
    <cfRule type="expression" dxfId="4" priority="16">
      <formula>G14="Standard"</formula>
    </cfRule>
  </conditionalFormatting>
  <conditionalFormatting sqref="R31 R38 R14:R21">
    <cfRule type="expression" dxfId="3" priority="13">
      <formula>G14="Std Check"</formula>
    </cfRule>
    <cfRule type="expression" dxfId="2" priority="14">
      <formula>G14="Standard"</formula>
    </cfRule>
  </conditionalFormatting>
  <conditionalFormatting sqref="U14:U38">
    <cfRule type="expression" dxfId="1" priority="11">
      <formula>G14="Std Check"</formula>
    </cfRule>
    <cfRule type="expression" dxfId="0" priority="12">
      <formula>G14="Standard"</formula>
    </cfRule>
  </conditionalFormatting>
  <dataValidations count="2">
    <dataValidation type="list" showInputMessage="1" sqref="G14:G38" xr:uid="{48F7B77E-91E9-4429-89D0-427FDF4B1FDA}">
      <formula1>"Standard, Std Check"</formula1>
    </dataValidation>
    <dataValidation showInputMessage="1" sqref="H14:H38" xr:uid="{E414C29E-6B0D-4A5B-917A-97544062972B}"/>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B84C255B8E8984DB69C871192B82DD1" ma:contentTypeVersion="14" ma:contentTypeDescription="Create a new document." ma:contentTypeScope="" ma:versionID="0de5d58d569b7b2ee94935390ad540fa">
  <xsd:schema xmlns:xsd="http://www.w3.org/2001/XMLSchema" xmlns:xs="http://www.w3.org/2001/XMLSchema" xmlns:p="http://schemas.microsoft.com/office/2006/metadata/properties" xmlns:ns3="f54140eb-bb2e-4653-b579-80a2b145bc38" xmlns:ns4="7a55d364-e408-47fc-ac1e-197bc6b627e6" targetNamespace="http://schemas.microsoft.com/office/2006/metadata/properties" ma:root="true" ma:fieldsID="2322e46e2a7247d400eb0004ac0f4a2d" ns3:_="" ns4:_="">
    <xsd:import namespace="f54140eb-bb2e-4653-b579-80a2b145bc38"/>
    <xsd:import namespace="7a55d364-e408-47fc-ac1e-197bc6b627e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54140eb-bb2e-4653-b579-80a2b145bc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a55d364-e408-47fc-ac1e-197bc6b627e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7AAC894-9C53-4170-B99B-B6C3A3891B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54140eb-bb2e-4653-b579-80a2b145bc38"/>
    <ds:schemaRef ds:uri="7a55d364-e408-47fc-ac1e-197bc6b627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016346-D6E6-4CA0-8AD9-2C5D49A1778B}">
  <ds:schemaRefs>
    <ds:schemaRef ds:uri="http://schemas.microsoft.com/sharepoint/v3/contenttype/forms"/>
  </ds:schemaRefs>
</ds:datastoreItem>
</file>

<file path=customXml/itemProps3.xml><?xml version="1.0" encoding="utf-8"?>
<ds:datastoreItem xmlns:ds="http://schemas.openxmlformats.org/officeDocument/2006/customXml" ds:itemID="{3069DCB5-D8B8-458B-9F27-9A00FF2700A9}">
  <ds:schemaRefs>
    <ds:schemaRef ds:uri="http://purl.org/dc/terms/"/>
    <ds:schemaRef ds:uri="http://schemas.microsoft.com/office/2006/documentManagement/types"/>
    <ds:schemaRef ds:uri="f54140eb-bb2e-4653-b579-80a2b145bc38"/>
    <ds:schemaRef ds:uri="http://purl.org/dc/elements/1.1/"/>
    <ds:schemaRef ds:uri="http://schemas.microsoft.com/office/2006/metadata/properties"/>
    <ds:schemaRef ds:uri="http://schemas.microsoft.com/office/infopath/2007/PartnerControls"/>
    <ds:schemaRef ds:uri="7a55d364-e408-47fc-ac1e-197bc6b627e6"/>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How It Works</vt:lpstr>
      <vt:lpstr>Testing</vt:lpstr>
      <vt:lpstr>Chk_Weight</vt:lpstr>
      <vt:lpstr>ChkRange</vt:lpstr>
      <vt:lpstr>ChkWeight</vt:lpstr>
      <vt:lpstr>Std_Weight</vt:lpstr>
      <vt:lpstr>StdRange</vt:lpstr>
      <vt:lpstr>StdResponse</vt:lpstr>
      <vt:lpstr>StdWeight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Henry</dc:creator>
  <cp:lastModifiedBy>Christopher Henry</cp:lastModifiedBy>
  <dcterms:created xsi:type="dcterms:W3CDTF">2021-09-15T13:28:11Z</dcterms:created>
  <dcterms:modified xsi:type="dcterms:W3CDTF">2022-08-16T15:47:33Z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0x0101003B84C255B8E8984DB69C871192B82DD1</vt:lpwstr>
  </property>
</Properties>
</file>