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joelt\Downloads\"/>
    </mc:Choice>
  </mc:AlternateContent>
  <xr:revisionPtr revIDLastSave="0" documentId="13_ncr:1_{38B93763-7BA1-47CA-9866-E671144C82E8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Final Formation Energies" sheetId="1" r:id="rId1"/>
    <sheet name="Diagram" sheetId="2" r:id="rId2"/>
    <sheet name="Not important (Preliminary 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4" i="1"/>
  <c r="I89" i="3"/>
  <c r="J89" i="3" s="1"/>
  <c r="H89" i="3"/>
  <c r="G89" i="3"/>
  <c r="I88" i="3"/>
  <c r="J88" i="3" s="1"/>
  <c r="H88" i="3"/>
  <c r="G88" i="3"/>
  <c r="I87" i="3"/>
  <c r="J87" i="3" s="1"/>
  <c r="H87" i="3"/>
  <c r="G87" i="3"/>
  <c r="I86" i="3"/>
  <c r="J86" i="3" s="1"/>
  <c r="H86" i="3"/>
  <c r="G86" i="3"/>
  <c r="I85" i="3"/>
  <c r="J85" i="3" s="1"/>
  <c r="H85" i="3"/>
  <c r="G85" i="3"/>
  <c r="I84" i="3"/>
  <c r="J84" i="3" s="1"/>
  <c r="H84" i="3"/>
  <c r="G84" i="3"/>
  <c r="I83" i="3"/>
  <c r="J83" i="3" s="1"/>
  <c r="H83" i="3"/>
  <c r="G83" i="3"/>
  <c r="I82" i="3"/>
  <c r="J82" i="3" s="1"/>
  <c r="H82" i="3"/>
  <c r="G82" i="3"/>
  <c r="I81" i="3"/>
  <c r="J81" i="3" s="1"/>
  <c r="H81" i="3"/>
  <c r="G81" i="3"/>
  <c r="I80" i="3"/>
  <c r="J80" i="3" s="1"/>
  <c r="H80" i="3"/>
  <c r="G80" i="3"/>
  <c r="I79" i="3"/>
  <c r="J79" i="3" s="1"/>
  <c r="H79" i="3"/>
  <c r="G79" i="3"/>
  <c r="I78" i="3"/>
  <c r="J78" i="3" s="1"/>
  <c r="H78" i="3"/>
  <c r="G78" i="3"/>
  <c r="I77" i="3"/>
  <c r="J77" i="3" s="1"/>
  <c r="H77" i="3"/>
  <c r="G77" i="3"/>
  <c r="I76" i="3"/>
  <c r="J76" i="3" s="1"/>
  <c r="H76" i="3"/>
  <c r="G76" i="3"/>
  <c r="I75" i="3"/>
  <c r="J75" i="3" s="1"/>
  <c r="H75" i="3"/>
  <c r="G75" i="3"/>
  <c r="I74" i="3"/>
  <c r="J74" i="3" s="1"/>
  <c r="H74" i="3"/>
  <c r="G74" i="3"/>
  <c r="I73" i="3"/>
  <c r="J73" i="3" s="1"/>
  <c r="H73" i="3"/>
  <c r="G73" i="3"/>
  <c r="I72" i="3"/>
  <c r="J72" i="3" s="1"/>
  <c r="H72" i="3"/>
  <c r="G72" i="3"/>
  <c r="I71" i="3"/>
  <c r="J71" i="3" s="1"/>
  <c r="H71" i="3"/>
  <c r="G71" i="3"/>
  <c r="I70" i="3"/>
  <c r="J70" i="3" s="1"/>
  <c r="H70" i="3"/>
  <c r="G70" i="3"/>
  <c r="I69" i="3"/>
  <c r="J69" i="3" s="1"/>
  <c r="H69" i="3"/>
  <c r="G69" i="3"/>
  <c r="I68" i="3"/>
  <c r="J68" i="3" s="1"/>
  <c r="H68" i="3"/>
  <c r="G68" i="3"/>
  <c r="I67" i="3"/>
  <c r="J67" i="3" s="1"/>
  <c r="H67" i="3"/>
  <c r="G67" i="3"/>
  <c r="I66" i="3"/>
  <c r="J66" i="3" s="1"/>
  <c r="H66" i="3"/>
  <c r="G66" i="3"/>
  <c r="I65" i="3"/>
  <c r="J65" i="3" s="1"/>
  <c r="H65" i="3"/>
  <c r="G65" i="3"/>
  <c r="I64" i="3"/>
  <c r="J64" i="3" s="1"/>
  <c r="H64" i="3"/>
  <c r="G64" i="3"/>
  <c r="I63" i="3"/>
  <c r="J63" i="3" s="1"/>
  <c r="H63" i="3"/>
  <c r="G63" i="3"/>
  <c r="I62" i="3"/>
  <c r="J62" i="3" s="1"/>
  <c r="H62" i="3"/>
  <c r="G62" i="3"/>
  <c r="I61" i="3"/>
  <c r="J61" i="3" s="1"/>
  <c r="H61" i="3"/>
  <c r="G61" i="3"/>
  <c r="I60" i="3"/>
  <c r="J60" i="3" s="1"/>
  <c r="H60" i="3"/>
  <c r="G60" i="3"/>
  <c r="I59" i="3"/>
  <c r="J59" i="3" s="1"/>
  <c r="H59" i="3"/>
  <c r="G59" i="3"/>
  <c r="I58" i="3"/>
  <c r="J58" i="3" s="1"/>
  <c r="H58" i="3"/>
  <c r="G58" i="3"/>
  <c r="I57" i="3"/>
  <c r="J57" i="3" s="1"/>
  <c r="H57" i="3"/>
  <c r="G57" i="3"/>
  <c r="I56" i="3"/>
  <c r="J56" i="3" s="1"/>
  <c r="H56" i="3"/>
  <c r="G56" i="3"/>
  <c r="I55" i="3"/>
  <c r="J55" i="3" s="1"/>
  <c r="H55" i="3"/>
  <c r="G55" i="3"/>
  <c r="I54" i="3"/>
  <c r="J54" i="3" s="1"/>
  <c r="H54" i="3"/>
  <c r="G54" i="3"/>
  <c r="F39" i="3"/>
  <c r="G39" i="3" s="1"/>
  <c r="G38" i="3"/>
  <c r="F38" i="3"/>
  <c r="F37" i="3"/>
  <c r="G37" i="3" s="1"/>
  <c r="G36" i="3"/>
  <c r="F36" i="3"/>
  <c r="F35" i="3"/>
  <c r="G35" i="3" s="1"/>
  <c r="F34" i="3"/>
  <c r="G34" i="3" s="1"/>
  <c r="F33" i="3"/>
  <c r="G33" i="3" s="1"/>
  <c r="G32" i="3"/>
  <c r="F32" i="3"/>
  <c r="F31" i="3"/>
  <c r="G31" i="3" s="1"/>
  <c r="G30" i="3"/>
  <c r="F30" i="3"/>
  <c r="F29" i="3"/>
  <c r="G29" i="3" s="1"/>
  <c r="F28" i="3"/>
  <c r="G28" i="3" s="1"/>
  <c r="F27" i="3"/>
  <c r="G27" i="3" s="1"/>
  <c r="G26" i="3"/>
  <c r="F26" i="3"/>
  <c r="F25" i="3"/>
  <c r="G25" i="3" s="1"/>
  <c r="G24" i="3"/>
  <c r="F24" i="3"/>
  <c r="F23" i="3"/>
  <c r="G23" i="3" s="1"/>
  <c r="F22" i="3"/>
  <c r="G22" i="3" s="1"/>
  <c r="F21" i="3"/>
  <c r="G21" i="3" s="1"/>
  <c r="G20" i="3"/>
  <c r="F20" i="3"/>
  <c r="F19" i="3"/>
  <c r="G19" i="3" s="1"/>
  <c r="G18" i="3"/>
  <c r="F18" i="3"/>
  <c r="F17" i="3"/>
  <c r="G17" i="3" s="1"/>
  <c r="F16" i="3"/>
  <c r="G16" i="3" s="1"/>
  <c r="F15" i="3"/>
  <c r="G15" i="3" s="1"/>
  <c r="G14" i="3"/>
  <c r="F14" i="3"/>
  <c r="F13" i="3"/>
  <c r="G13" i="3" s="1"/>
  <c r="G12" i="3"/>
  <c r="F12" i="3"/>
  <c r="F11" i="3"/>
  <c r="G11" i="3" s="1"/>
  <c r="F10" i="3"/>
  <c r="G10" i="3" s="1"/>
  <c r="F9" i="3"/>
  <c r="G9" i="3" s="1"/>
  <c r="G8" i="3"/>
  <c r="F8" i="3"/>
  <c r="F7" i="3"/>
  <c r="G7" i="3" s="1"/>
  <c r="G6" i="3"/>
  <c r="F6" i="3"/>
  <c r="F5" i="3"/>
  <c r="G5" i="3" s="1"/>
  <c r="F4" i="3"/>
  <c r="G4" i="3" s="1"/>
  <c r="H115" i="1"/>
  <c r="I115" i="1" s="1"/>
  <c r="J115" i="1" s="1"/>
  <c r="F115" i="1"/>
  <c r="H114" i="1"/>
  <c r="I114" i="1" s="1"/>
  <c r="J114" i="1" s="1"/>
  <c r="F114" i="1"/>
  <c r="H113" i="1"/>
  <c r="I113" i="1" s="1"/>
  <c r="J113" i="1" s="1"/>
  <c r="F113" i="1"/>
  <c r="H112" i="1"/>
  <c r="I112" i="1" s="1"/>
  <c r="J112" i="1" s="1"/>
  <c r="F112" i="1"/>
  <c r="H111" i="1"/>
  <c r="I111" i="1" s="1"/>
  <c r="J111" i="1" s="1"/>
  <c r="F111" i="1"/>
  <c r="H110" i="1"/>
  <c r="I110" i="1" s="1"/>
  <c r="J110" i="1" s="1"/>
  <c r="F110" i="1"/>
  <c r="H109" i="1"/>
  <c r="I109" i="1" s="1"/>
  <c r="J109" i="1" s="1"/>
  <c r="F109" i="1"/>
  <c r="H108" i="1"/>
  <c r="I108" i="1" s="1"/>
  <c r="J108" i="1" s="1"/>
  <c r="F108" i="1"/>
  <c r="H107" i="1"/>
  <c r="I107" i="1" s="1"/>
  <c r="J107" i="1" s="1"/>
  <c r="F107" i="1"/>
  <c r="H106" i="1"/>
  <c r="I106" i="1" s="1"/>
  <c r="J106" i="1" s="1"/>
  <c r="F106" i="1"/>
  <c r="H105" i="1"/>
  <c r="I105" i="1" s="1"/>
  <c r="J105" i="1" s="1"/>
  <c r="F105" i="1"/>
  <c r="H104" i="1"/>
  <c r="I104" i="1" s="1"/>
  <c r="J104" i="1" s="1"/>
  <c r="F104" i="1"/>
  <c r="H103" i="1"/>
  <c r="I103" i="1" s="1"/>
  <c r="J103" i="1" s="1"/>
  <c r="F103" i="1"/>
  <c r="H102" i="1"/>
  <c r="I102" i="1" s="1"/>
  <c r="J102" i="1" s="1"/>
  <c r="F102" i="1"/>
  <c r="H101" i="1"/>
  <c r="I101" i="1" s="1"/>
  <c r="J101" i="1" s="1"/>
  <c r="F101" i="1"/>
  <c r="H100" i="1"/>
  <c r="I100" i="1" s="1"/>
  <c r="J100" i="1" s="1"/>
  <c r="F100" i="1"/>
  <c r="H99" i="1"/>
  <c r="I99" i="1" s="1"/>
  <c r="J99" i="1" s="1"/>
  <c r="F99" i="1"/>
  <c r="H98" i="1"/>
  <c r="I98" i="1" s="1"/>
  <c r="J98" i="1" s="1"/>
  <c r="F98" i="1"/>
  <c r="H97" i="1"/>
  <c r="I97" i="1" s="1"/>
  <c r="J97" i="1" s="1"/>
  <c r="F97" i="1"/>
  <c r="H96" i="1"/>
  <c r="I96" i="1" s="1"/>
  <c r="J96" i="1" s="1"/>
  <c r="F96" i="1"/>
  <c r="H95" i="1"/>
  <c r="I95" i="1" s="1"/>
  <c r="J95" i="1" s="1"/>
  <c r="F95" i="1"/>
  <c r="H94" i="1"/>
  <c r="I94" i="1" s="1"/>
  <c r="J94" i="1" s="1"/>
  <c r="F94" i="1"/>
  <c r="H93" i="1"/>
  <c r="I93" i="1" s="1"/>
  <c r="J93" i="1" s="1"/>
  <c r="F93" i="1"/>
  <c r="H92" i="1"/>
  <c r="I92" i="1" s="1"/>
  <c r="J92" i="1" s="1"/>
  <c r="F92" i="1"/>
  <c r="H91" i="1"/>
  <c r="I91" i="1" s="1"/>
  <c r="J91" i="1" s="1"/>
  <c r="F91" i="1"/>
  <c r="H90" i="1"/>
  <c r="I90" i="1" s="1"/>
  <c r="J90" i="1" s="1"/>
  <c r="F90" i="1"/>
  <c r="H89" i="1"/>
  <c r="I89" i="1" s="1"/>
  <c r="J89" i="1" s="1"/>
  <c r="F89" i="1"/>
  <c r="H88" i="1"/>
  <c r="I88" i="1" s="1"/>
  <c r="J88" i="1" s="1"/>
  <c r="F88" i="1"/>
  <c r="H87" i="1"/>
  <c r="I87" i="1" s="1"/>
  <c r="J87" i="1" s="1"/>
  <c r="F87" i="1"/>
  <c r="H86" i="1"/>
  <c r="I86" i="1" s="1"/>
  <c r="J86" i="1" s="1"/>
  <c r="F86" i="1"/>
  <c r="H85" i="1"/>
  <c r="I85" i="1" s="1"/>
  <c r="J85" i="1" s="1"/>
  <c r="F85" i="1"/>
  <c r="H84" i="1"/>
  <c r="I84" i="1" s="1"/>
  <c r="J84" i="1" s="1"/>
  <c r="F84" i="1"/>
  <c r="H83" i="1"/>
  <c r="I83" i="1" s="1"/>
  <c r="J83" i="1" s="1"/>
  <c r="F83" i="1"/>
  <c r="H82" i="1"/>
  <c r="I82" i="1" s="1"/>
  <c r="J82" i="1" s="1"/>
  <c r="F82" i="1"/>
  <c r="H81" i="1"/>
  <c r="I81" i="1" s="1"/>
  <c r="J81" i="1" s="1"/>
  <c r="F81" i="1"/>
  <c r="H80" i="1"/>
  <c r="I80" i="1" s="1"/>
  <c r="J80" i="1" s="1"/>
  <c r="F80" i="1"/>
  <c r="H79" i="1"/>
  <c r="I79" i="1" s="1"/>
  <c r="J79" i="1" s="1"/>
  <c r="F79" i="1"/>
  <c r="H78" i="1"/>
  <c r="I78" i="1" s="1"/>
  <c r="J78" i="1" s="1"/>
  <c r="F78" i="1"/>
  <c r="H77" i="1"/>
  <c r="I77" i="1" s="1"/>
  <c r="J77" i="1" s="1"/>
  <c r="F77" i="1"/>
  <c r="H76" i="1"/>
  <c r="I76" i="1" s="1"/>
  <c r="J76" i="1" s="1"/>
  <c r="F76" i="1"/>
  <c r="H75" i="1"/>
  <c r="I75" i="1" s="1"/>
  <c r="J75" i="1" s="1"/>
  <c r="F75" i="1"/>
  <c r="H74" i="1"/>
  <c r="I74" i="1" s="1"/>
  <c r="J74" i="1" s="1"/>
  <c r="F74" i="1"/>
  <c r="H73" i="1"/>
  <c r="I73" i="1" s="1"/>
  <c r="J73" i="1" s="1"/>
  <c r="F73" i="1"/>
  <c r="H72" i="1"/>
  <c r="I72" i="1" s="1"/>
  <c r="J72" i="1" s="1"/>
  <c r="F72" i="1"/>
  <c r="H71" i="1"/>
  <c r="I71" i="1" s="1"/>
  <c r="J71" i="1" s="1"/>
  <c r="F71" i="1"/>
  <c r="H70" i="1"/>
  <c r="I70" i="1" s="1"/>
  <c r="J70" i="1" s="1"/>
  <c r="F70" i="1"/>
  <c r="H69" i="1"/>
  <c r="I69" i="1" s="1"/>
  <c r="J69" i="1" s="1"/>
  <c r="F69" i="1"/>
  <c r="H68" i="1"/>
  <c r="I68" i="1" s="1"/>
  <c r="J68" i="1" s="1"/>
  <c r="F68" i="1"/>
  <c r="H67" i="1"/>
  <c r="I67" i="1" s="1"/>
  <c r="J67" i="1" s="1"/>
  <c r="F67" i="1"/>
  <c r="H66" i="1"/>
  <c r="I66" i="1" s="1"/>
  <c r="J66" i="1" s="1"/>
  <c r="F66" i="1"/>
  <c r="H65" i="1"/>
  <c r="I65" i="1" s="1"/>
  <c r="J65" i="1" s="1"/>
  <c r="F65" i="1"/>
  <c r="H64" i="1"/>
  <c r="I64" i="1" s="1"/>
  <c r="J64" i="1" s="1"/>
  <c r="F64" i="1"/>
  <c r="H63" i="1"/>
  <c r="I63" i="1" s="1"/>
  <c r="J63" i="1" s="1"/>
  <c r="F63" i="1"/>
  <c r="H62" i="1"/>
  <c r="I62" i="1" s="1"/>
  <c r="J62" i="1" s="1"/>
  <c r="F62" i="1"/>
  <c r="H61" i="1"/>
  <c r="I61" i="1" s="1"/>
  <c r="J61" i="1" s="1"/>
  <c r="F61" i="1"/>
  <c r="H60" i="1"/>
  <c r="I60" i="1" s="1"/>
  <c r="J60" i="1" s="1"/>
  <c r="F60" i="1"/>
  <c r="H59" i="1"/>
  <c r="I59" i="1" s="1"/>
  <c r="J59" i="1" s="1"/>
  <c r="F59" i="1"/>
  <c r="H58" i="1"/>
  <c r="I58" i="1" s="1"/>
  <c r="J58" i="1" s="1"/>
  <c r="F58" i="1"/>
  <c r="H57" i="1"/>
  <c r="I57" i="1" s="1"/>
  <c r="J57" i="1" s="1"/>
  <c r="F57" i="1"/>
  <c r="H56" i="1"/>
  <c r="I56" i="1" s="1"/>
  <c r="J56" i="1" s="1"/>
  <c r="F56" i="1"/>
  <c r="H55" i="1"/>
  <c r="I55" i="1" s="1"/>
  <c r="J55" i="1" s="1"/>
  <c r="F55" i="1"/>
  <c r="H54" i="1"/>
  <c r="I54" i="1" s="1"/>
  <c r="J54" i="1" s="1"/>
  <c r="F54" i="1"/>
  <c r="H53" i="1"/>
  <c r="I53" i="1" s="1"/>
  <c r="J53" i="1" s="1"/>
  <c r="F53" i="1"/>
  <c r="H52" i="1"/>
  <c r="I52" i="1" s="1"/>
  <c r="J52" i="1" s="1"/>
  <c r="F52" i="1"/>
  <c r="H51" i="1"/>
  <c r="I51" i="1" s="1"/>
  <c r="J51" i="1" s="1"/>
  <c r="F51" i="1"/>
  <c r="H50" i="1"/>
  <c r="I50" i="1" s="1"/>
  <c r="J50" i="1" s="1"/>
  <c r="F50" i="1"/>
  <c r="H49" i="1"/>
  <c r="I49" i="1" s="1"/>
  <c r="J49" i="1" s="1"/>
  <c r="F49" i="1"/>
  <c r="H48" i="1"/>
  <c r="I48" i="1" s="1"/>
  <c r="J48" i="1" s="1"/>
  <c r="F48" i="1"/>
  <c r="H47" i="1"/>
  <c r="I47" i="1" s="1"/>
  <c r="J47" i="1" s="1"/>
  <c r="F47" i="1"/>
  <c r="H46" i="1"/>
  <c r="I46" i="1" s="1"/>
  <c r="J46" i="1" s="1"/>
  <c r="F46" i="1"/>
  <c r="H45" i="1"/>
  <c r="I45" i="1" s="1"/>
  <c r="J45" i="1" s="1"/>
  <c r="F45" i="1"/>
  <c r="H44" i="1"/>
  <c r="I44" i="1" s="1"/>
  <c r="J44" i="1" s="1"/>
  <c r="F44" i="1"/>
  <c r="H43" i="1"/>
  <c r="I43" i="1" s="1"/>
  <c r="J43" i="1" s="1"/>
  <c r="F43" i="1"/>
  <c r="H42" i="1"/>
  <c r="I42" i="1" s="1"/>
  <c r="J42" i="1" s="1"/>
  <c r="F42" i="1"/>
  <c r="H41" i="1"/>
  <c r="I41" i="1" s="1"/>
  <c r="J41" i="1" s="1"/>
  <c r="F41" i="1"/>
  <c r="H40" i="1"/>
  <c r="I40" i="1" s="1"/>
  <c r="J40" i="1" s="1"/>
  <c r="F40" i="1"/>
  <c r="H39" i="1"/>
  <c r="I39" i="1" s="1"/>
  <c r="J39" i="1" s="1"/>
  <c r="F39" i="1"/>
  <c r="H38" i="1"/>
  <c r="I38" i="1" s="1"/>
  <c r="J38" i="1" s="1"/>
  <c r="F38" i="1"/>
  <c r="H37" i="1"/>
  <c r="I37" i="1" s="1"/>
  <c r="J37" i="1" s="1"/>
  <c r="F37" i="1"/>
  <c r="H36" i="1"/>
  <c r="I36" i="1" s="1"/>
  <c r="J36" i="1" s="1"/>
  <c r="F36" i="1"/>
  <c r="H35" i="1"/>
  <c r="I35" i="1" s="1"/>
  <c r="J35" i="1" s="1"/>
  <c r="F35" i="1"/>
  <c r="H34" i="1"/>
  <c r="I34" i="1" s="1"/>
  <c r="J34" i="1" s="1"/>
  <c r="F34" i="1"/>
  <c r="H33" i="1"/>
  <c r="I33" i="1" s="1"/>
  <c r="J33" i="1" s="1"/>
  <c r="F33" i="1"/>
  <c r="H32" i="1"/>
  <c r="I32" i="1" s="1"/>
  <c r="J32" i="1" s="1"/>
  <c r="F32" i="1"/>
  <c r="H31" i="1"/>
  <c r="I31" i="1" s="1"/>
  <c r="J31" i="1" s="1"/>
  <c r="F31" i="1"/>
  <c r="H30" i="1"/>
  <c r="I30" i="1" s="1"/>
  <c r="J30" i="1" s="1"/>
  <c r="F30" i="1"/>
  <c r="H29" i="1"/>
  <c r="I29" i="1" s="1"/>
  <c r="J29" i="1" s="1"/>
  <c r="F29" i="1"/>
  <c r="H28" i="1"/>
  <c r="I28" i="1" s="1"/>
  <c r="J28" i="1" s="1"/>
  <c r="F28" i="1"/>
  <c r="H27" i="1"/>
  <c r="I27" i="1" s="1"/>
  <c r="J27" i="1" s="1"/>
  <c r="F27" i="1"/>
  <c r="H26" i="1"/>
  <c r="I26" i="1" s="1"/>
  <c r="J26" i="1" s="1"/>
  <c r="F26" i="1"/>
  <c r="H25" i="1"/>
  <c r="I25" i="1" s="1"/>
  <c r="J25" i="1" s="1"/>
  <c r="F25" i="1"/>
  <c r="H24" i="1"/>
  <c r="I24" i="1" s="1"/>
  <c r="J24" i="1" s="1"/>
  <c r="F24" i="1"/>
  <c r="H23" i="1"/>
  <c r="I23" i="1" s="1"/>
  <c r="J23" i="1" s="1"/>
  <c r="F23" i="1"/>
  <c r="H22" i="1"/>
  <c r="I22" i="1" s="1"/>
  <c r="J22" i="1" s="1"/>
  <c r="F22" i="1"/>
  <c r="H21" i="1"/>
  <c r="I21" i="1" s="1"/>
  <c r="J21" i="1" s="1"/>
  <c r="F21" i="1"/>
  <c r="H20" i="1"/>
  <c r="I20" i="1" s="1"/>
  <c r="J20" i="1" s="1"/>
  <c r="F20" i="1"/>
  <c r="H19" i="1"/>
  <c r="I19" i="1" s="1"/>
  <c r="J19" i="1" s="1"/>
  <c r="F19" i="1"/>
  <c r="H18" i="1"/>
  <c r="I18" i="1" s="1"/>
  <c r="J18" i="1" s="1"/>
  <c r="F18" i="1"/>
  <c r="H17" i="1"/>
  <c r="I17" i="1" s="1"/>
  <c r="J17" i="1" s="1"/>
  <c r="F17" i="1"/>
  <c r="H16" i="1"/>
  <c r="I16" i="1" s="1"/>
  <c r="J16" i="1" s="1"/>
  <c r="F16" i="1"/>
  <c r="H15" i="1"/>
  <c r="I15" i="1" s="1"/>
  <c r="J15" i="1" s="1"/>
  <c r="F15" i="1"/>
  <c r="H14" i="1"/>
  <c r="I14" i="1" s="1"/>
  <c r="J14" i="1" s="1"/>
  <c r="F14" i="1"/>
  <c r="H13" i="1"/>
  <c r="I13" i="1" s="1"/>
  <c r="J13" i="1" s="1"/>
  <c r="F13" i="1"/>
  <c r="H12" i="1"/>
  <c r="I12" i="1" s="1"/>
  <c r="J12" i="1" s="1"/>
  <c r="F12" i="1"/>
  <c r="H11" i="1"/>
  <c r="I11" i="1" s="1"/>
  <c r="J11" i="1" s="1"/>
  <c r="F11" i="1"/>
  <c r="H10" i="1"/>
  <c r="I10" i="1" s="1"/>
  <c r="J10" i="1" s="1"/>
  <c r="F10" i="1"/>
  <c r="H9" i="1"/>
  <c r="I9" i="1" s="1"/>
  <c r="J9" i="1" s="1"/>
  <c r="F9" i="1"/>
  <c r="H8" i="1"/>
  <c r="I8" i="1" s="1"/>
  <c r="J8" i="1" s="1"/>
  <c r="F8" i="1"/>
  <c r="H7" i="1"/>
  <c r="I7" i="1" s="1"/>
  <c r="J7" i="1" s="1"/>
  <c r="F7" i="1"/>
  <c r="H6" i="1"/>
  <c r="I6" i="1" s="1"/>
  <c r="J6" i="1" s="1"/>
  <c r="F6" i="1"/>
  <c r="H5" i="1"/>
  <c r="I5" i="1" s="1"/>
  <c r="J5" i="1" s="1"/>
  <c r="F5" i="1"/>
  <c r="H4" i="1"/>
  <c r="I4" i="1" s="1"/>
  <c r="J4" i="1" s="1"/>
  <c r="F4" i="1"/>
</calcChain>
</file>

<file path=xl/sharedStrings.xml><?xml version="1.0" encoding="utf-8"?>
<sst xmlns="http://schemas.openxmlformats.org/spreadsheetml/2006/main" count="157" uniqueCount="145">
  <si>
    <t>should be ~ the same (correspond to formation energy of a single point defect). Difference supports error estimate of ~0.01 eV</t>
  </si>
  <si>
    <t xml:space="preserve">should be ~ the same (correspond to formation energy of nearest-neighbour defects). Difference supports error estimate of ~0.01 eV </t>
  </si>
  <si>
    <t>should be zero (corresponds to 'formation energy of having no defects') -&gt; error of ~ 0.01 eV in the calculations</t>
  </si>
  <si>
    <t>N</t>
  </si>
  <si>
    <t>q</t>
  </si>
  <si>
    <t>Index of oxygens removed</t>
  </si>
  <si>
    <t>With central oxygen defect (no. 60)</t>
  </si>
  <si>
    <t>No central oxygen defect (no. 60)</t>
  </si>
  <si>
    <t>Energy [eV]</t>
  </si>
  <si>
    <t>Formation Energy [eV]</t>
  </si>
  <si>
    <t>with central defect - without central defect</t>
  </si>
  <si>
    <t>Rounded to 0.01 eV</t>
  </si>
  <si>
    <t>Auxiliary Quantities</t>
  </si>
  <si>
    <t>15_60</t>
  </si>
  <si>
    <t xml:space="preserve">mu_Mg  </t>
  </si>
  <si>
    <t>15_22_60</t>
  </si>
  <si>
    <t>E_MgO</t>
  </si>
  <si>
    <t>15_31_60</t>
  </si>
  <si>
    <t>mu_O</t>
  </si>
  <si>
    <t>15_53_60</t>
  </si>
  <si>
    <t>fermi</t>
  </si>
  <si>
    <t>15_60_63</t>
  </si>
  <si>
    <t>15_22_30_60</t>
  </si>
  <si>
    <t>MgO_222</t>
  </si>
  <si>
    <t>15_22_37_60</t>
  </si>
  <si>
    <t>15_22_45_60</t>
  </si>
  <si>
    <t>15_22_47_60</t>
  </si>
  <si>
    <t>Index Mapping</t>
  </si>
  <si>
    <t>15_22_60_61</t>
  </si>
  <si>
    <t>0-12 (See Diagram)</t>
  </si>
  <si>
    <t>DFT file</t>
  </si>
  <si>
    <t>15_22_60_62</t>
  </si>
  <si>
    <t>15_31_47_60</t>
  </si>
  <si>
    <t>15_31_54_60</t>
  </si>
  <si>
    <t>15_53_60_62</t>
  </si>
  <si>
    <t>15_22_30_31_60</t>
  </si>
  <si>
    <t>15_22_30_37_60</t>
  </si>
  <si>
    <t>15_22_30_47_60</t>
  </si>
  <si>
    <t>15_22_30_53_60</t>
  </si>
  <si>
    <t>15_22_30_54_60</t>
  </si>
  <si>
    <t>15_22_30_60_63</t>
  </si>
  <si>
    <t>15_22_37_60_61</t>
  </si>
  <si>
    <t>15_22_45_54_60</t>
  </si>
  <si>
    <t>15_22_45_60_63</t>
  </si>
  <si>
    <t>15_22_47_60_61</t>
  </si>
  <si>
    <t>15_22_47_60_63</t>
  </si>
  <si>
    <t>15_22_60_62_63</t>
  </si>
  <si>
    <t>15_31_47_60_63</t>
  </si>
  <si>
    <t>15_31_54_60_62</t>
  </si>
  <si>
    <t>15_22_30_31_37_60</t>
  </si>
  <si>
    <t>15_22_30_31_47_60</t>
  </si>
  <si>
    <t>15_22_30_37_47_60</t>
  </si>
  <si>
    <t>15_22_30_37_54_60</t>
  </si>
  <si>
    <t>15_22_30_37_60_61</t>
  </si>
  <si>
    <t>15_22_30_37_60_62</t>
  </si>
  <si>
    <t>15_22_30_37_60_63</t>
  </si>
  <si>
    <t>15_22_30_47_53_60</t>
  </si>
  <si>
    <t>15_22_30_47_54_60</t>
  </si>
  <si>
    <t>15_22_30_47_60_63</t>
  </si>
  <si>
    <t>15_22_30_53_60_61</t>
  </si>
  <si>
    <t>15_22_30_53_60_62</t>
  </si>
  <si>
    <t>15_22_30_54_60_62</t>
  </si>
  <si>
    <t>15_22_30_54_60_63</t>
  </si>
  <si>
    <t>15_22_37_60_61_62</t>
  </si>
  <si>
    <t>15_22_45_54_60_61</t>
  </si>
  <si>
    <t>15_22_45_54_60_63</t>
  </si>
  <si>
    <t>15_22_47_60_61_63</t>
  </si>
  <si>
    <t>15_22_30_31_37_45_60</t>
  </si>
  <si>
    <t>15_22_30_31_37_47_60</t>
  </si>
  <si>
    <t>15_22_30_31_37_60_61</t>
  </si>
  <si>
    <t>15_22_30_31_37_60_62</t>
  </si>
  <si>
    <t>15_22_30_31_47_54_60</t>
  </si>
  <si>
    <t>15_22_30_31_47_60_63</t>
  </si>
  <si>
    <t>15_22_30_37_45_60_63</t>
  </si>
  <si>
    <t>15_22_30_37_47_53_60</t>
  </si>
  <si>
    <t>15_22_30_37_47_60_63</t>
  </si>
  <si>
    <t>15_22_30_37_54_60_61</t>
  </si>
  <si>
    <t>15_22_30_37_60_61_63</t>
  </si>
  <si>
    <t>15_22_30_37_60_62_63</t>
  </si>
  <si>
    <t>15_22_30_47_53_60_61</t>
  </si>
  <si>
    <t>15_22_30_47_53_60_62</t>
  </si>
  <si>
    <t>15_22_30_47_54_60_63</t>
  </si>
  <si>
    <t>15_22_30_54_60_62_63</t>
  </si>
  <si>
    <t>15_22_37_60_61_62_63</t>
  </si>
  <si>
    <t>15_22_45_54_60_61_63</t>
  </si>
  <si>
    <t>15_22_30_31_37_45_47_60</t>
  </si>
  <si>
    <t>15_22_30_31_37_45_54_60</t>
  </si>
  <si>
    <t>15_22_30_31_37_45_60_63</t>
  </si>
  <si>
    <t>15_22_30_31_37_47_54_60</t>
  </si>
  <si>
    <t>15_22_30_31_37_47_60_61</t>
  </si>
  <si>
    <t>15_22_30_31_37_47_60_62</t>
  </si>
  <si>
    <t>15_22_30_31_37_47_60_63</t>
  </si>
  <si>
    <t>15_22_30_31_37_60_62_63</t>
  </si>
  <si>
    <t>15_22_30_31_47_54_60_62</t>
  </si>
  <si>
    <t>15_22_30_37_45_53_60_61</t>
  </si>
  <si>
    <t>15_22_30_37_45_53_60_63</t>
  </si>
  <si>
    <t>15_22_30_37_47_53_60_61</t>
  </si>
  <si>
    <t>15_22_30_37_47_60_61_63</t>
  </si>
  <si>
    <t>15_22_30_37_54_60_61_62</t>
  </si>
  <si>
    <t>15_22_30_37_54_60_61_63</t>
  </si>
  <si>
    <t>15_22_30_47_53_54_60_61</t>
  </si>
  <si>
    <t>15_22_30_47_53_54_60_62</t>
  </si>
  <si>
    <t>15_22_30_47_53_60_62_63</t>
  </si>
  <si>
    <t>15_22_30_31_37_45_47_53_60</t>
  </si>
  <si>
    <t>15_22_30_31_37_45_47_60_63</t>
  </si>
  <si>
    <t>15_22_30_31_37_45_53_60_61</t>
  </si>
  <si>
    <t>15_22_30_31_37_45_53_60_62</t>
  </si>
  <si>
    <t>15_22_30_31_37_45_54_60_63</t>
  </si>
  <si>
    <t>15_22_30_31_37_47_54_60_61</t>
  </si>
  <si>
    <t>15_22_30_31_37_47_54_60_62</t>
  </si>
  <si>
    <t>15_22_30_31_37_47_60_61_63</t>
  </si>
  <si>
    <t>15_22_30_31_37_47_60_62_63</t>
  </si>
  <si>
    <t>15_22_30_31_47_54_60_62_63</t>
  </si>
  <si>
    <t>15_22_30_37_45_53_60_62_63</t>
  </si>
  <si>
    <t>15_22_30_37_47_53_60_61_62</t>
  </si>
  <si>
    <t>15_22_30_37_54_60_61_62_63</t>
  </si>
  <si>
    <t>15_22_30_47_53_54_60_61_62</t>
  </si>
  <si>
    <t>15_22_30_31_37_45_47_53_54_60</t>
  </si>
  <si>
    <t>15_22_30_31_37_45_47_53_60_61</t>
  </si>
  <si>
    <t>15_22_30_31_37_45_47_53_60_62</t>
  </si>
  <si>
    <t>15_22_30_31_37_45_47_53_60_63</t>
  </si>
  <si>
    <t>15_22_30_31_37_45_53_60_62_63</t>
  </si>
  <si>
    <t>15_22_30_31_37_45_54_60_62_63</t>
  </si>
  <si>
    <t>15_22_30_31_37_47_54_60_61_62</t>
  </si>
  <si>
    <t>15_22_30_31_37_47_54_60_62_63</t>
  </si>
  <si>
    <t>15_22_30_37_47_53_60_61_62_63</t>
  </si>
  <si>
    <t>15_22_30_31_37_45_47_53_54_60_61</t>
  </si>
  <si>
    <t>15_22_30_31_37_45_47_53_60_61_63</t>
  </si>
  <si>
    <t>15_22_30_31_37_45_47_53_60_62_63</t>
  </si>
  <si>
    <t>15_22_30_31_37_47_54_60_61_62_63</t>
  </si>
  <si>
    <t>15_22_30_31_37_45_47_53_54_60_61_62</t>
  </si>
  <si>
    <t>15_22_30_31_37_45_47_53_54_60_61_62_63</t>
  </si>
  <si>
    <t xml:space="preserve">O's Removed </t>
  </si>
  <si>
    <t>Numerical agreement with Spinney package and MgO neutral defect paper with PBEsol</t>
  </si>
  <si>
    <t>O's Removed</t>
  </si>
  <si>
    <t>Unrelaxed Energy [eV]</t>
  </si>
  <si>
    <t>Relaxed Energy [eV]</t>
  </si>
  <si>
    <t>E_form (Unrelaxed) [eV]</t>
  </si>
  <si>
    <t>E_form (Relaxed) [eV]</t>
  </si>
  <si>
    <t>ΔE [eV]</t>
  </si>
  <si>
    <t>Kp value</t>
  </si>
  <si>
    <r>
      <t>Rate = Ae</t>
    </r>
    <r>
      <rPr>
        <b/>
        <vertAlign val="superscript"/>
        <sz val="10"/>
        <rFont val="Arial"/>
        <family val="2"/>
        <scheme val="minor"/>
      </rPr>
      <t>(-Ea/kT)</t>
    </r>
  </si>
  <si>
    <t>Temperature, T (K)</t>
  </si>
  <si>
    <t>Boltzmann Constant, k (eV/K)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</si>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</sst>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b/>
      <sz val="10"/>
      <color theme="1"/>
      <name val="Arial"/>
      <scheme val="minor"/>
    </font>
    <font>
      <sz val="10"/>
      <color rgb="FF000000"/>
      <name val="Roboto"/>
    </font>
    <font>
      <b/>
      <sz val="10"/>
      <color rgb="FF000000"/>
      <name val="Roboto"/>
    </font>
    <font>
      <sz val="11"/>
      <color rgb="FF1155CC"/>
      <name val="Inconsolata"/>
    </font>
    <font>
      <b/>
      <sz val="10"/>
      <name val="Arial"/>
      <family val="2"/>
      <scheme val="minor"/>
    </font>
    <font>
      <b/>
      <vertAlign val="superscript"/>
      <sz val="10"/>
      <name val="Arial"/>
      <family val="2"/>
      <scheme val="minor"/>
    </font>
    <font>
      <sz val="10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/>
    <xf numFmtId="0" fontId="1" fillId="0" borderId="3" xfId="0" applyFont="1" applyBorder="1"/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/>
    <xf numFmtId="0" fontId="1" fillId="0" borderId="1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4" fillId="5" borderId="0" xfId="0" applyFont="1" applyFill="1"/>
    <xf numFmtId="11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6" xfId="0" applyFont="1" applyBorder="1"/>
    <xf numFmtId="0" fontId="1" fillId="0" borderId="2" xfId="0" applyFont="1" applyBorder="1" applyAlignment="1">
      <alignment horizontal="center" vertical="center" wrapText="1"/>
    </xf>
    <xf numFmtId="0" fontId="2" fillId="0" borderId="7" xfId="0" applyFont="1" applyBorder="1"/>
    <xf numFmtId="0" fontId="1" fillId="0" borderId="3" xfId="0" applyFont="1" applyBorder="1" applyAlignment="1">
      <alignment horizontal="center" vertical="center" wrapText="1"/>
    </xf>
    <xf numFmtId="0" fontId="2" fillId="0" borderId="8" xfId="0" applyFont="1" applyBorder="1"/>
    <xf numFmtId="0" fontId="1" fillId="0" borderId="4" xfId="0" applyFont="1" applyBorder="1" applyAlignment="1">
      <alignment horizontal="center" vertical="center"/>
    </xf>
    <xf numFmtId="0" fontId="2" fillId="0" borderId="5" xfId="0" applyFont="1" applyBorder="1"/>
    <xf numFmtId="0" fontId="3" fillId="0" borderId="4" xfId="0" applyFont="1" applyBorder="1" applyAlignment="1">
      <alignment horizontal="center" vertical="center" wrapText="1"/>
    </xf>
    <xf numFmtId="0" fontId="2" fillId="0" borderId="3" xfId="0" applyFont="1" applyBorder="1"/>
    <xf numFmtId="0" fontId="1" fillId="0" borderId="0" xfId="0" applyFont="1" applyAlignment="1">
      <alignment horizontal="center" vertical="center" wrapText="1"/>
    </xf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</xdr:row>
      <xdr:rowOff>0</xdr:rowOff>
    </xdr:from>
    <xdr:ext cx="6543675" cy="59055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Q126"/>
  <sheetViews>
    <sheetView tabSelected="1" workbookViewId="0">
      <selection activeCell="Q4" sqref="Q4"/>
    </sheetView>
  </sheetViews>
  <sheetFormatPr defaultColWidth="12.6640625" defaultRowHeight="15.75" customHeight="1" x14ac:dyDescent="0.25"/>
  <cols>
    <col min="2" max="2" width="3.44140625" customWidth="1"/>
    <col min="3" max="3" width="2.88671875" customWidth="1"/>
    <col min="4" max="4" width="38.44140625" customWidth="1"/>
    <col min="6" max="6" width="16.44140625" customWidth="1"/>
    <col min="7" max="7" width="16.33203125" customWidth="1"/>
    <col min="8" max="8" width="16.21875" customWidth="1"/>
    <col min="11" max="11" width="14.6640625" customWidth="1"/>
    <col min="13" max="13" width="17" customWidth="1"/>
    <col min="16" max="16" width="14.109375" bestFit="1" customWidth="1"/>
  </cols>
  <sheetData>
    <row r="1" spans="2:17" ht="157.80000000000001" customHeight="1" x14ac:dyDescent="0.25">
      <c r="F1" s="1" t="s">
        <v>0</v>
      </c>
      <c r="G1" s="2" t="s">
        <v>1</v>
      </c>
      <c r="H1" s="3" t="s">
        <v>2</v>
      </c>
      <c r="I1" s="4"/>
    </row>
    <row r="2" spans="2:17" x14ac:dyDescent="0.25">
      <c r="B2" s="56" t="s">
        <v>3</v>
      </c>
      <c r="C2" s="58" t="s">
        <v>4</v>
      </c>
      <c r="D2" s="60" t="s">
        <v>5</v>
      </c>
      <c r="E2" s="62" t="s">
        <v>6</v>
      </c>
      <c r="F2" s="63"/>
      <c r="G2" s="62" t="s">
        <v>7</v>
      </c>
      <c r="H2" s="63"/>
      <c r="I2" s="9"/>
      <c r="J2" s="10"/>
    </row>
    <row r="3" spans="2:17" ht="67.8" customHeight="1" x14ac:dyDescent="0.25">
      <c r="B3" s="57"/>
      <c r="C3" s="59"/>
      <c r="D3" s="61"/>
      <c r="E3" s="11" t="s">
        <v>8</v>
      </c>
      <c r="F3" s="12" t="s">
        <v>9</v>
      </c>
      <c r="G3" s="11" t="s">
        <v>8</v>
      </c>
      <c r="H3" s="13" t="s">
        <v>9</v>
      </c>
      <c r="I3" s="14" t="s">
        <v>10</v>
      </c>
      <c r="J3" s="15" t="s">
        <v>11</v>
      </c>
      <c r="K3" s="68" t="s">
        <v>140</v>
      </c>
      <c r="P3" s="69" t="s">
        <v>141</v>
      </c>
      <c r="Q3" s="28"/>
    </row>
    <row r="4" spans="2:17" ht="26.4" x14ac:dyDescent="0.25">
      <c r="B4" s="5">
        <v>1</v>
      </c>
      <c r="C4" s="6">
        <v>0</v>
      </c>
      <c r="D4" s="6">
        <v>60</v>
      </c>
      <c r="E4" s="5">
        <v>-371.33399439999999</v>
      </c>
      <c r="F4" s="16">
        <f t="shared" ref="F4:F115" si="0">E4 - -383.00225253 + B4 * -10.4251</f>
        <v>1.2431581300000261</v>
      </c>
      <c r="G4" s="5">
        <v>-382.99156319999997</v>
      </c>
      <c r="H4" s="17">
        <f t="shared" ref="H4:H115" si="1">G4  - -383.00225253 + (B4-1) * -10.4251</f>
        <v>1.0689330000047903E-2</v>
      </c>
      <c r="I4" s="5">
        <f t="shared" ref="I4:I115" si="2">H4-F4</f>
        <v>-1.2324687999999782</v>
      </c>
      <c r="J4" s="18">
        <f t="shared" ref="J4:J115" si="3">I4</f>
        <v>-1.2324687999999782</v>
      </c>
      <c r="K4">
        <f>0.1*EXP(I4*0.01)</f>
        <v>9.877509499103837E-2</v>
      </c>
      <c r="M4" s="64" t="s">
        <v>12</v>
      </c>
      <c r="N4" s="63"/>
      <c r="P4" s="70" t="s">
        <v>142</v>
      </c>
      <c r="Q4" s="28">
        <v>298</v>
      </c>
    </row>
    <row r="5" spans="2:17" ht="39.6" x14ac:dyDescent="0.25">
      <c r="B5" s="5">
        <v>2</v>
      </c>
      <c r="C5" s="6">
        <v>0</v>
      </c>
      <c r="D5" s="6" t="s">
        <v>13</v>
      </c>
      <c r="E5" s="5">
        <v>-359.75527840000001</v>
      </c>
      <c r="F5" s="19">
        <f t="shared" si="0"/>
        <v>2.3967741300000114</v>
      </c>
      <c r="G5" s="5">
        <v>-371.3230125</v>
      </c>
      <c r="H5" s="20">
        <f t="shared" si="1"/>
        <v>1.2541400300000163</v>
      </c>
      <c r="I5" s="5">
        <f t="shared" si="2"/>
        <v>-1.1426340999999951</v>
      </c>
      <c r="J5" s="18">
        <f t="shared" si="3"/>
        <v>-1.1426340999999951</v>
      </c>
      <c r="K5">
        <f t="shared" ref="K5:K68" si="4">0.1*EXP(I5*0.01)</f>
        <v>9.8863869170336821E-2</v>
      </c>
      <c r="M5" s="21" t="s">
        <v>14</v>
      </c>
      <c r="N5" s="22">
        <v>-1.5430999999999999</v>
      </c>
      <c r="P5" s="70" t="s">
        <v>143</v>
      </c>
      <c r="Q5" s="71">
        <v>8.6000000000000003E-5</v>
      </c>
    </row>
    <row r="6" spans="2:17" ht="13.2" x14ac:dyDescent="0.25">
      <c r="B6" s="5">
        <v>3</v>
      </c>
      <c r="C6" s="6">
        <v>0</v>
      </c>
      <c r="D6" s="6" t="s">
        <v>15</v>
      </c>
      <c r="E6" s="5">
        <v>-348.32903729999998</v>
      </c>
      <c r="F6" s="7">
        <f t="shared" si="0"/>
        <v>3.3979152300000379</v>
      </c>
      <c r="G6" s="5">
        <v>-359.74424249999998</v>
      </c>
      <c r="H6" s="23">
        <f t="shared" si="1"/>
        <v>2.4078100300000358</v>
      </c>
      <c r="I6" s="5">
        <f t="shared" si="2"/>
        <v>-0.99010520000000213</v>
      </c>
      <c r="J6" s="18">
        <f t="shared" si="3"/>
        <v>-0.99010520000000213</v>
      </c>
      <c r="K6">
        <f t="shared" si="4"/>
        <v>9.9014780204692149E-2</v>
      </c>
      <c r="M6" s="21" t="s">
        <v>16</v>
      </c>
      <c r="N6" s="24">
        <v>-11.9682</v>
      </c>
      <c r="P6" s="70" t="s">
        <v>144</v>
      </c>
      <c r="Q6">
        <v>1</v>
      </c>
    </row>
    <row r="7" spans="2:17" x14ac:dyDescent="0.25">
      <c r="B7" s="14">
        <v>3</v>
      </c>
      <c r="C7" s="4">
        <v>0</v>
      </c>
      <c r="D7" s="4" t="s">
        <v>17</v>
      </c>
      <c r="E7" s="14">
        <v>-348.191911</v>
      </c>
      <c r="F7" s="15">
        <f t="shared" si="0"/>
        <v>3.5350415300000151</v>
      </c>
      <c r="G7" s="14">
        <v>-359.62841809999998</v>
      </c>
      <c r="H7" s="4">
        <f t="shared" si="1"/>
        <v>2.5236344300000439</v>
      </c>
      <c r="I7" s="14">
        <f t="shared" si="2"/>
        <v>-1.0114070999999711</v>
      </c>
      <c r="J7" s="25">
        <f t="shared" si="3"/>
        <v>-1.0114070999999711</v>
      </c>
      <c r="K7">
        <f t="shared" si="4"/>
        <v>9.8993690421569761E-2</v>
      </c>
      <c r="M7" s="21" t="s">
        <v>18</v>
      </c>
      <c r="N7" s="24">
        <v>-10.4251</v>
      </c>
    </row>
    <row r="8" spans="2:17" x14ac:dyDescent="0.25">
      <c r="B8" s="14">
        <v>3</v>
      </c>
      <c r="C8" s="4">
        <v>0</v>
      </c>
      <c r="D8" s="4" t="s">
        <v>19</v>
      </c>
      <c r="E8" s="14">
        <v>-348.2036607</v>
      </c>
      <c r="F8" s="15">
        <f t="shared" si="0"/>
        <v>3.5232918300000193</v>
      </c>
      <c r="G8" s="14">
        <v>-359.6345523</v>
      </c>
      <c r="H8" s="4">
        <f t="shared" si="1"/>
        <v>2.5175002300000244</v>
      </c>
      <c r="I8" s="14">
        <f t="shared" si="2"/>
        <v>-1.0057915999999949</v>
      </c>
      <c r="J8" s="25">
        <f t="shared" si="3"/>
        <v>-1.0057915999999949</v>
      </c>
      <c r="K8">
        <f t="shared" si="4"/>
        <v>9.8999249568340844E-2</v>
      </c>
      <c r="M8" s="21" t="s">
        <v>20</v>
      </c>
      <c r="N8" s="24">
        <v>0.28499999999999998</v>
      </c>
    </row>
    <row r="9" spans="2:17" x14ac:dyDescent="0.25">
      <c r="B9" s="14">
        <v>3</v>
      </c>
      <c r="C9" s="4">
        <v>0</v>
      </c>
      <c r="D9" s="4" t="s">
        <v>21</v>
      </c>
      <c r="E9" s="14">
        <v>-348.2041084</v>
      </c>
      <c r="F9" s="15">
        <f t="shared" si="0"/>
        <v>3.5228441300000242</v>
      </c>
      <c r="G9" s="14">
        <v>-359.64449880000001</v>
      </c>
      <c r="H9" s="4">
        <f t="shared" si="1"/>
        <v>2.5075537300000121</v>
      </c>
      <c r="I9" s="14">
        <f t="shared" si="2"/>
        <v>-1.015290400000012</v>
      </c>
      <c r="J9" s="25">
        <f t="shared" si="3"/>
        <v>-1.015290400000012</v>
      </c>
      <c r="K9">
        <f t="shared" si="4"/>
        <v>9.8989846274229965E-2</v>
      </c>
      <c r="M9" s="21"/>
      <c r="N9" s="24"/>
    </row>
    <row r="10" spans="2:17" x14ac:dyDescent="0.25">
      <c r="B10" s="5">
        <v>4</v>
      </c>
      <c r="C10" s="6">
        <v>0</v>
      </c>
      <c r="D10" s="6" t="s">
        <v>22</v>
      </c>
      <c r="E10" s="5">
        <v>-336.91963500000003</v>
      </c>
      <c r="F10" s="7">
        <f t="shared" si="0"/>
        <v>4.3822175299999913</v>
      </c>
      <c r="G10" s="5">
        <v>-348.18065669999999</v>
      </c>
      <c r="H10" s="6">
        <f t="shared" si="1"/>
        <v>3.5462958300000338</v>
      </c>
      <c r="I10" s="5">
        <f t="shared" si="2"/>
        <v>-0.83592169999995747</v>
      </c>
      <c r="J10" s="18">
        <f t="shared" si="3"/>
        <v>-0.83592169999995747</v>
      </c>
      <c r="K10">
        <f t="shared" si="4"/>
        <v>9.9167562410538423E-2</v>
      </c>
      <c r="M10" s="26" t="s">
        <v>23</v>
      </c>
      <c r="N10" s="27">
        <v>-383.00225253000002</v>
      </c>
    </row>
    <row r="11" spans="2:17" x14ac:dyDescent="0.25">
      <c r="B11" s="14">
        <v>4</v>
      </c>
      <c r="C11" s="4">
        <v>0</v>
      </c>
      <c r="D11" s="4" t="s">
        <v>24</v>
      </c>
      <c r="E11" s="14">
        <v>-337.07589630000001</v>
      </c>
      <c r="F11" s="15">
        <f t="shared" si="0"/>
        <v>4.2259562300000084</v>
      </c>
      <c r="G11" s="14">
        <v>-348.31811160000001</v>
      </c>
      <c r="H11" s="4">
        <f t="shared" si="1"/>
        <v>3.4088409300000109</v>
      </c>
      <c r="I11" s="14">
        <f t="shared" si="2"/>
        <v>-0.81711529999999755</v>
      </c>
      <c r="J11" s="25">
        <f t="shared" si="3"/>
        <v>-0.81711529999999755</v>
      </c>
      <c r="K11">
        <f t="shared" si="4"/>
        <v>9.9186214012788043E-2</v>
      </c>
      <c r="M11" s="4"/>
      <c r="N11" s="28"/>
    </row>
    <row r="12" spans="2:17" x14ac:dyDescent="0.25">
      <c r="B12" s="14">
        <v>4</v>
      </c>
      <c r="C12" s="4">
        <v>0</v>
      </c>
      <c r="D12" s="4" t="s">
        <v>25</v>
      </c>
      <c r="E12" s="14">
        <v>-336.89797440000001</v>
      </c>
      <c r="F12" s="15">
        <f t="shared" si="0"/>
        <v>4.4038781300000096</v>
      </c>
      <c r="G12" s="14">
        <v>-348.19243949999998</v>
      </c>
      <c r="H12" s="4">
        <f t="shared" si="1"/>
        <v>3.534513030000042</v>
      </c>
      <c r="I12" s="14">
        <f t="shared" si="2"/>
        <v>-0.86936509999996758</v>
      </c>
      <c r="J12" s="25">
        <f t="shared" si="3"/>
        <v>-0.86936509999996758</v>
      </c>
      <c r="K12">
        <f t="shared" si="4"/>
        <v>9.9134402951105594E-2</v>
      </c>
      <c r="M12" s="4"/>
      <c r="N12" s="28"/>
    </row>
    <row r="13" spans="2:17" x14ac:dyDescent="0.25">
      <c r="B13" s="14">
        <v>4</v>
      </c>
      <c r="C13" s="4">
        <v>0</v>
      </c>
      <c r="D13" s="4" t="s">
        <v>26</v>
      </c>
      <c r="E13" s="14">
        <v>-336.78384149999999</v>
      </c>
      <c r="F13" s="15">
        <f t="shared" si="0"/>
        <v>4.5180110300000251</v>
      </c>
      <c r="G13" s="14">
        <v>-348.0486171</v>
      </c>
      <c r="H13" s="4">
        <f t="shared" si="1"/>
        <v>3.6783354300000184</v>
      </c>
      <c r="I13" s="14">
        <f t="shared" si="2"/>
        <v>-0.83967560000000674</v>
      </c>
      <c r="J13" s="25">
        <f t="shared" si="3"/>
        <v>-0.83967560000000674</v>
      </c>
      <c r="K13">
        <f t="shared" si="4"/>
        <v>9.9163839829284464E-2</v>
      </c>
      <c r="M13" s="56" t="s">
        <v>27</v>
      </c>
      <c r="N13" s="65"/>
    </row>
    <row r="14" spans="2:17" x14ac:dyDescent="0.25">
      <c r="B14" s="14">
        <v>4</v>
      </c>
      <c r="C14" s="4">
        <v>0</v>
      </c>
      <c r="D14" s="4" t="s">
        <v>28</v>
      </c>
      <c r="E14" s="14">
        <v>-336.79319770000001</v>
      </c>
      <c r="F14" s="15">
        <f t="shared" si="0"/>
        <v>4.5086548300000118</v>
      </c>
      <c r="G14" s="14">
        <v>-348.05051459999999</v>
      </c>
      <c r="H14" s="4">
        <f t="shared" si="1"/>
        <v>3.6764379300000343</v>
      </c>
      <c r="I14" s="14">
        <f t="shared" si="2"/>
        <v>-0.8322168999999775</v>
      </c>
      <c r="J14" s="25">
        <f t="shared" si="3"/>
        <v>-0.8322168999999775</v>
      </c>
      <c r="K14">
        <f t="shared" si="4"/>
        <v>9.9171236438447857E-2</v>
      </c>
      <c r="M14" s="8" t="s">
        <v>29</v>
      </c>
      <c r="N14" s="29" t="s">
        <v>30</v>
      </c>
    </row>
    <row r="15" spans="2:17" x14ac:dyDescent="0.25">
      <c r="B15" s="14">
        <v>4</v>
      </c>
      <c r="C15" s="4">
        <v>0</v>
      </c>
      <c r="D15" s="4" t="s">
        <v>31</v>
      </c>
      <c r="E15" s="14">
        <v>-336.79656540000002</v>
      </c>
      <c r="F15" s="15">
        <f t="shared" si="0"/>
        <v>4.5052871299999993</v>
      </c>
      <c r="G15" s="14">
        <v>-348.0674252</v>
      </c>
      <c r="H15" s="4">
        <f t="shared" si="1"/>
        <v>3.6595273300000173</v>
      </c>
      <c r="I15" s="14">
        <f t="shared" si="2"/>
        <v>-0.84575979999998196</v>
      </c>
      <c r="J15" s="25">
        <f t="shared" si="3"/>
        <v>-0.84575979999998196</v>
      </c>
      <c r="K15">
        <f t="shared" si="4"/>
        <v>9.9157806686477695E-2</v>
      </c>
      <c r="M15" s="21">
        <v>0</v>
      </c>
      <c r="N15" s="24">
        <v>60</v>
      </c>
    </row>
    <row r="16" spans="2:17" x14ac:dyDescent="0.25">
      <c r="B16" s="14">
        <v>4</v>
      </c>
      <c r="C16" s="4">
        <v>0</v>
      </c>
      <c r="D16" s="4" t="s">
        <v>32</v>
      </c>
      <c r="E16" s="14">
        <v>-336.64558290000002</v>
      </c>
      <c r="F16" s="15">
        <f t="shared" si="0"/>
        <v>4.6562696299999971</v>
      </c>
      <c r="G16" s="14">
        <v>-347.93490309999999</v>
      </c>
      <c r="H16" s="4">
        <f t="shared" si="1"/>
        <v>3.7920494300000342</v>
      </c>
      <c r="I16" s="14">
        <f t="shared" si="2"/>
        <v>-0.8642201999999628</v>
      </c>
      <c r="J16" s="25">
        <f t="shared" si="3"/>
        <v>-0.8642201999999628</v>
      </c>
      <c r="K16">
        <f t="shared" si="4"/>
        <v>9.913950344820964E-2</v>
      </c>
      <c r="M16" s="14">
        <v>4</v>
      </c>
      <c r="N16" s="15">
        <v>15</v>
      </c>
    </row>
    <row r="17" spans="2:14" x14ac:dyDescent="0.25">
      <c r="B17" s="14">
        <v>4</v>
      </c>
      <c r="C17" s="4">
        <v>0</v>
      </c>
      <c r="D17" s="4" t="s">
        <v>33</v>
      </c>
      <c r="E17" s="14">
        <v>-336.65888840000002</v>
      </c>
      <c r="F17" s="15">
        <f t="shared" si="0"/>
        <v>4.6429641299999957</v>
      </c>
      <c r="G17" s="14">
        <v>-347.92858189999998</v>
      </c>
      <c r="H17" s="4">
        <f t="shared" si="1"/>
        <v>3.7983706300000364</v>
      </c>
      <c r="I17" s="14">
        <f t="shared" si="2"/>
        <v>-0.84459349999995936</v>
      </c>
      <c r="J17" s="25">
        <f t="shared" si="3"/>
        <v>-0.84459349999995936</v>
      </c>
      <c r="K17">
        <f t="shared" si="4"/>
        <v>9.9158963170721134E-2</v>
      </c>
      <c r="M17" s="14">
        <v>5</v>
      </c>
      <c r="N17" s="15">
        <v>22</v>
      </c>
    </row>
    <row r="18" spans="2:14" x14ac:dyDescent="0.25">
      <c r="B18" s="14">
        <v>4</v>
      </c>
      <c r="C18" s="4">
        <v>0</v>
      </c>
      <c r="D18" s="4" t="s">
        <v>34</v>
      </c>
      <c r="E18" s="14">
        <v>-336.67154749999997</v>
      </c>
      <c r="F18" s="15">
        <f t="shared" si="0"/>
        <v>4.630305030000045</v>
      </c>
      <c r="G18" s="14">
        <v>-347.93397199999998</v>
      </c>
      <c r="H18" s="4">
        <f t="shared" si="1"/>
        <v>3.7929805300000368</v>
      </c>
      <c r="I18" s="14">
        <f t="shared" si="2"/>
        <v>-0.83732450000000824</v>
      </c>
      <c r="J18" s="25">
        <f t="shared" si="3"/>
        <v>-0.83732450000000824</v>
      </c>
      <c r="K18">
        <f t="shared" si="4"/>
        <v>9.9166171297730157E-2</v>
      </c>
      <c r="M18" s="14">
        <v>12</v>
      </c>
      <c r="N18" s="15">
        <v>30</v>
      </c>
    </row>
    <row r="19" spans="2:14" x14ac:dyDescent="0.25">
      <c r="B19" s="5">
        <v>5</v>
      </c>
      <c r="C19" s="6">
        <v>0</v>
      </c>
      <c r="D19" s="6" t="s">
        <v>35</v>
      </c>
      <c r="E19" s="5">
        <v>-325.57459390000002</v>
      </c>
      <c r="F19" s="7">
        <f t="shared" si="0"/>
        <v>5.3021586299999939</v>
      </c>
      <c r="G19" s="5">
        <v>-336.6771842</v>
      </c>
      <c r="H19" s="6">
        <f t="shared" si="1"/>
        <v>4.62466833000002</v>
      </c>
      <c r="I19" s="5">
        <f t="shared" si="2"/>
        <v>-0.6774902999999739</v>
      </c>
      <c r="J19" s="18">
        <f t="shared" si="3"/>
        <v>-0.6774902999999739</v>
      </c>
      <c r="K19">
        <f t="shared" si="4"/>
        <v>9.9324799491576271E-2</v>
      </c>
      <c r="M19" s="14">
        <v>3</v>
      </c>
      <c r="N19" s="15">
        <v>31</v>
      </c>
    </row>
    <row r="20" spans="2:14" x14ac:dyDescent="0.25">
      <c r="B20" s="14">
        <v>5</v>
      </c>
      <c r="C20" s="4">
        <v>0</v>
      </c>
      <c r="D20" s="4" t="s">
        <v>36</v>
      </c>
      <c r="E20" s="14">
        <v>-325.64985940000003</v>
      </c>
      <c r="F20" s="15">
        <f t="shared" si="0"/>
        <v>5.2268931299999934</v>
      </c>
      <c r="G20" s="14">
        <v>-336.7726341</v>
      </c>
      <c r="H20" s="4">
        <f t="shared" si="1"/>
        <v>4.5292184300000145</v>
      </c>
      <c r="I20" s="14">
        <f t="shared" si="2"/>
        <v>-0.697674699999979</v>
      </c>
      <c r="J20" s="25">
        <f t="shared" si="3"/>
        <v>-0.697674699999979</v>
      </c>
      <c r="K20">
        <f t="shared" si="4"/>
        <v>9.9304753399907408E-2</v>
      </c>
      <c r="M20" s="14">
        <v>6</v>
      </c>
      <c r="N20" s="15">
        <v>37</v>
      </c>
    </row>
    <row r="21" spans="2:14" x14ac:dyDescent="0.25">
      <c r="B21" s="14">
        <v>5</v>
      </c>
      <c r="C21" s="4">
        <v>0</v>
      </c>
      <c r="D21" s="4" t="s">
        <v>37</v>
      </c>
      <c r="E21" s="14">
        <v>-325.38694340000001</v>
      </c>
      <c r="F21" s="15">
        <f t="shared" si="0"/>
        <v>5.4898091300000118</v>
      </c>
      <c r="G21" s="14">
        <v>-336.48347940000002</v>
      </c>
      <c r="H21" s="4">
        <f t="shared" si="1"/>
        <v>4.8183731299999977</v>
      </c>
      <c r="I21" s="14">
        <f t="shared" si="2"/>
        <v>-0.67143600000001413</v>
      </c>
      <c r="J21" s="25">
        <f t="shared" si="3"/>
        <v>-0.67143600000001413</v>
      </c>
      <c r="K21">
        <f t="shared" si="4"/>
        <v>9.9330813094950815E-2</v>
      </c>
      <c r="M21" s="14">
        <v>11</v>
      </c>
      <c r="N21" s="15">
        <v>45</v>
      </c>
    </row>
    <row r="22" spans="2:14" x14ac:dyDescent="0.25">
      <c r="B22" s="14">
        <v>5</v>
      </c>
      <c r="C22" s="4">
        <v>0</v>
      </c>
      <c r="D22" s="4" t="s">
        <v>38</v>
      </c>
      <c r="E22" s="14">
        <v>-325.49968469999999</v>
      </c>
      <c r="F22" s="15">
        <f t="shared" si="0"/>
        <v>5.3770678300000299</v>
      </c>
      <c r="G22" s="14">
        <v>-336.61741130000001</v>
      </c>
      <c r="H22" s="4">
        <f t="shared" si="1"/>
        <v>4.6844412300000045</v>
      </c>
      <c r="I22" s="14">
        <f t="shared" si="2"/>
        <v>-0.69262660000002541</v>
      </c>
      <c r="J22" s="25">
        <f t="shared" si="3"/>
        <v>-0.69262660000002541</v>
      </c>
      <c r="K22">
        <f t="shared" si="4"/>
        <v>9.9309766529696586E-2</v>
      </c>
      <c r="M22" s="14">
        <v>1</v>
      </c>
      <c r="N22" s="15">
        <v>47</v>
      </c>
    </row>
    <row r="23" spans="2:14" x14ac:dyDescent="0.25">
      <c r="B23" s="14">
        <v>5</v>
      </c>
      <c r="C23" s="4">
        <v>0</v>
      </c>
      <c r="D23" s="4" t="s">
        <v>39</v>
      </c>
      <c r="E23" s="14">
        <v>-325.3887737</v>
      </c>
      <c r="F23" s="15">
        <f t="shared" si="0"/>
        <v>5.4879788300000172</v>
      </c>
      <c r="G23" s="14">
        <v>-336.49562570000001</v>
      </c>
      <c r="H23" s="4">
        <f t="shared" si="1"/>
        <v>4.8062268300000142</v>
      </c>
      <c r="I23" s="14">
        <f t="shared" si="2"/>
        <v>-0.68175200000000302</v>
      </c>
      <c r="J23" s="25">
        <f t="shared" si="3"/>
        <v>-0.68175200000000302</v>
      </c>
      <c r="K23">
        <f t="shared" si="4"/>
        <v>9.9320566656792314E-2</v>
      </c>
      <c r="M23" s="14">
        <v>8</v>
      </c>
      <c r="N23" s="15">
        <v>53</v>
      </c>
    </row>
    <row r="24" spans="2:14" x14ac:dyDescent="0.25">
      <c r="B24" s="14">
        <v>5</v>
      </c>
      <c r="C24" s="4">
        <v>0</v>
      </c>
      <c r="D24" s="4" t="s">
        <v>40</v>
      </c>
      <c r="E24" s="14">
        <v>-325.39783629999999</v>
      </c>
      <c r="F24" s="15">
        <f t="shared" si="0"/>
        <v>5.4789162300000243</v>
      </c>
      <c r="G24" s="14">
        <v>-336.49917360000001</v>
      </c>
      <c r="H24" s="4">
        <f t="shared" si="1"/>
        <v>4.8026789300000132</v>
      </c>
      <c r="I24" s="14">
        <f t="shared" si="2"/>
        <v>-0.67623730000001103</v>
      </c>
      <c r="J24" s="25">
        <f t="shared" si="3"/>
        <v>-0.67623730000001103</v>
      </c>
      <c r="K24">
        <f t="shared" si="4"/>
        <v>9.9326044039110939E-2</v>
      </c>
      <c r="M24" s="14">
        <v>7</v>
      </c>
      <c r="N24" s="15">
        <v>54</v>
      </c>
    </row>
    <row r="25" spans="2:14" x14ac:dyDescent="0.25">
      <c r="B25" s="14">
        <v>5</v>
      </c>
      <c r="C25" s="4">
        <v>0</v>
      </c>
      <c r="D25" s="4" t="s">
        <v>41</v>
      </c>
      <c r="E25" s="14">
        <v>-325.55196289999998</v>
      </c>
      <c r="F25" s="15">
        <f t="shared" si="0"/>
        <v>5.3247896300000406</v>
      </c>
      <c r="G25" s="14">
        <v>-336.63990630000001</v>
      </c>
      <c r="H25" s="4">
        <f t="shared" si="1"/>
        <v>4.6619462300000123</v>
      </c>
      <c r="I25" s="14">
        <f t="shared" si="2"/>
        <v>-0.66284340000002828</v>
      </c>
      <c r="J25" s="25">
        <f t="shared" si="3"/>
        <v>-0.66284340000002828</v>
      </c>
      <c r="K25">
        <f t="shared" si="4"/>
        <v>9.9339348561100771E-2</v>
      </c>
      <c r="M25" s="14">
        <v>10</v>
      </c>
      <c r="N25" s="15">
        <v>61</v>
      </c>
    </row>
    <row r="26" spans="2:14" x14ac:dyDescent="0.25">
      <c r="B26" s="14">
        <v>5</v>
      </c>
      <c r="C26" s="4">
        <v>0</v>
      </c>
      <c r="D26" s="4" t="s">
        <v>42</v>
      </c>
      <c r="E26" s="14">
        <v>-325.36701950000003</v>
      </c>
      <c r="F26" s="15">
        <f t="shared" si="0"/>
        <v>5.5097330299999925</v>
      </c>
      <c r="G26" s="14">
        <v>-336.48660210000003</v>
      </c>
      <c r="H26" s="4">
        <f t="shared" si="1"/>
        <v>4.8152504299999919</v>
      </c>
      <c r="I26" s="14">
        <f t="shared" si="2"/>
        <v>-0.69448260000000062</v>
      </c>
      <c r="J26" s="25">
        <f t="shared" si="3"/>
        <v>-0.69448260000000062</v>
      </c>
      <c r="K26">
        <f t="shared" si="4"/>
        <v>9.9307923357534508E-2</v>
      </c>
      <c r="M26" s="14">
        <v>9</v>
      </c>
      <c r="N26" s="15">
        <v>62</v>
      </c>
    </row>
    <row r="27" spans="2:14" x14ac:dyDescent="0.25">
      <c r="B27" s="14">
        <v>5</v>
      </c>
      <c r="C27" s="4">
        <v>0</v>
      </c>
      <c r="D27" s="4" t="s">
        <v>43</v>
      </c>
      <c r="E27" s="14">
        <v>-325.38111600000002</v>
      </c>
      <c r="F27" s="15">
        <f t="shared" si="0"/>
        <v>5.4956365299999987</v>
      </c>
      <c r="G27" s="14">
        <v>-336.50810369999999</v>
      </c>
      <c r="H27" s="4">
        <f t="shared" si="1"/>
        <v>4.7937488300000268</v>
      </c>
      <c r="I27" s="14">
        <f t="shared" si="2"/>
        <v>-0.70188769999997191</v>
      </c>
      <c r="J27" s="25">
        <f t="shared" si="3"/>
        <v>-0.70188769999997191</v>
      </c>
      <c r="K27">
        <f t="shared" si="4"/>
        <v>9.9300569778775272E-2</v>
      </c>
      <c r="M27" s="30">
        <v>2</v>
      </c>
      <c r="N27" s="31">
        <v>63</v>
      </c>
    </row>
    <row r="28" spans="2:14" ht="13.2" x14ac:dyDescent="0.25">
      <c r="B28" s="14">
        <v>5</v>
      </c>
      <c r="C28" s="4">
        <v>0</v>
      </c>
      <c r="D28" s="4" t="s">
        <v>44</v>
      </c>
      <c r="E28" s="14">
        <v>-325.26244680000002</v>
      </c>
      <c r="F28" s="15">
        <f t="shared" si="0"/>
        <v>5.6143057299999981</v>
      </c>
      <c r="G28" s="14">
        <v>-336.34422990000002</v>
      </c>
      <c r="H28" s="4">
        <f t="shared" si="1"/>
        <v>4.957622630000003</v>
      </c>
      <c r="I28" s="14">
        <f t="shared" si="2"/>
        <v>-0.65668309999999508</v>
      </c>
      <c r="J28" s="25">
        <f t="shared" si="3"/>
        <v>-0.65668309999999508</v>
      </c>
      <c r="K28">
        <f t="shared" si="4"/>
        <v>9.9345468351486999E-2</v>
      </c>
      <c r="L28" s="28"/>
      <c r="N28" s="28"/>
    </row>
    <row r="29" spans="2:14" x14ac:dyDescent="0.25">
      <c r="B29" s="14">
        <v>5</v>
      </c>
      <c r="C29" s="4">
        <v>0</v>
      </c>
      <c r="D29" s="4" t="s">
        <v>45</v>
      </c>
      <c r="E29" s="14">
        <v>-325.25371949999999</v>
      </c>
      <c r="F29" s="15">
        <f t="shared" si="0"/>
        <v>5.6230330300000304</v>
      </c>
      <c r="G29" s="14">
        <v>-336.3555973</v>
      </c>
      <c r="H29" s="4">
        <f t="shared" si="1"/>
        <v>4.9462552300000198</v>
      </c>
      <c r="I29" s="14">
        <f t="shared" si="2"/>
        <v>-0.67677780000001064</v>
      </c>
      <c r="J29" s="25">
        <f t="shared" si="3"/>
        <v>-0.67677780000001064</v>
      </c>
      <c r="K29">
        <f t="shared" si="4"/>
        <v>9.9325507183293762E-2</v>
      </c>
      <c r="L29" s="4"/>
      <c r="M29" s="28"/>
      <c r="N29" s="28"/>
    </row>
    <row r="30" spans="2:14" x14ac:dyDescent="0.25">
      <c r="B30" s="14">
        <v>5</v>
      </c>
      <c r="C30" s="4">
        <v>0</v>
      </c>
      <c r="D30" s="4" t="s">
        <v>46</v>
      </c>
      <c r="E30" s="14">
        <v>-325.39205449999997</v>
      </c>
      <c r="F30" s="15">
        <f t="shared" si="0"/>
        <v>5.4846980300000467</v>
      </c>
      <c r="G30" s="14">
        <v>-336.49561340000002</v>
      </c>
      <c r="H30" s="4">
        <f t="shared" si="1"/>
        <v>4.8062391299999945</v>
      </c>
      <c r="I30" s="14">
        <f t="shared" si="2"/>
        <v>-0.67845890000005227</v>
      </c>
      <c r="J30" s="25">
        <f t="shared" si="3"/>
        <v>-0.67845890000005227</v>
      </c>
      <c r="K30">
        <f t="shared" si="4"/>
        <v>9.9323837436227566E-2</v>
      </c>
    </row>
    <row r="31" spans="2:14" x14ac:dyDescent="0.25">
      <c r="B31" s="14">
        <v>5</v>
      </c>
      <c r="C31" s="4">
        <v>0</v>
      </c>
      <c r="D31" s="4" t="s">
        <v>47</v>
      </c>
      <c r="E31" s="14">
        <v>-325.09795129999998</v>
      </c>
      <c r="F31" s="15">
        <f t="shared" si="0"/>
        <v>5.7788012300000418</v>
      </c>
      <c r="G31" s="14">
        <v>-336.22916900000001</v>
      </c>
      <c r="H31" s="4">
        <f t="shared" si="1"/>
        <v>5.0726835300000062</v>
      </c>
      <c r="I31" s="14">
        <f t="shared" si="2"/>
        <v>-0.7061177000000356</v>
      </c>
      <c r="J31" s="25">
        <f t="shared" si="3"/>
        <v>-0.7061177000000356</v>
      </c>
      <c r="K31">
        <f t="shared" si="4"/>
        <v>9.9296369453511085E-2</v>
      </c>
    </row>
    <row r="32" spans="2:14" x14ac:dyDescent="0.25">
      <c r="B32" s="14">
        <v>5</v>
      </c>
      <c r="C32" s="4">
        <v>0</v>
      </c>
      <c r="D32" s="4" t="s">
        <v>48</v>
      </c>
      <c r="E32" s="14">
        <v>-325.12543529999999</v>
      </c>
      <c r="F32" s="15">
        <f t="shared" si="0"/>
        <v>5.7513172300000264</v>
      </c>
      <c r="G32" s="14">
        <v>-336.21483999999998</v>
      </c>
      <c r="H32" s="4">
        <f t="shared" si="1"/>
        <v>5.0870125300000382</v>
      </c>
      <c r="I32" s="14">
        <f t="shared" si="2"/>
        <v>-0.6643046999999882</v>
      </c>
      <c r="J32" s="25">
        <f t="shared" si="3"/>
        <v>-0.6643046999999882</v>
      </c>
      <c r="K32">
        <f t="shared" si="4"/>
        <v>9.933789692580669E-2</v>
      </c>
    </row>
    <row r="33" spans="2:11" x14ac:dyDescent="0.25">
      <c r="B33" s="5">
        <v>6</v>
      </c>
      <c r="C33" s="6">
        <v>0</v>
      </c>
      <c r="D33" s="6" t="s">
        <v>49</v>
      </c>
      <c r="E33" s="5">
        <v>-314.32275729999998</v>
      </c>
      <c r="F33" s="7">
        <f t="shared" si="0"/>
        <v>6.1288952300000403</v>
      </c>
      <c r="G33" s="5">
        <v>-325.30432439999998</v>
      </c>
      <c r="H33" s="6">
        <f t="shared" si="1"/>
        <v>5.5724281300000342</v>
      </c>
      <c r="I33" s="5">
        <f t="shared" si="2"/>
        <v>-0.5564671000000061</v>
      </c>
      <c r="J33" s="18">
        <f t="shared" si="3"/>
        <v>-0.5564671000000061</v>
      </c>
      <c r="K33">
        <f t="shared" si="4"/>
        <v>9.9445078310271537E-2</v>
      </c>
    </row>
    <row r="34" spans="2:11" x14ac:dyDescent="0.25">
      <c r="B34" s="14">
        <v>6</v>
      </c>
      <c r="C34" s="4">
        <v>0</v>
      </c>
      <c r="D34" s="4" t="s">
        <v>50</v>
      </c>
      <c r="E34" s="14">
        <v>-314.05416930000001</v>
      </c>
      <c r="F34" s="15">
        <f t="shared" si="0"/>
        <v>6.397483230000006</v>
      </c>
      <c r="G34" s="14">
        <v>-324.99715359999999</v>
      </c>
      <c r="H34" s="4">
        <f t="shared" si="1"/>
        <v>5.8795989300000286</v>
      </c>
      <c r="I34" s="14">
        <f t="shared" si="2"/>
        <v>-0.51788429999997732</v>
      </c>
      <c r="J34" s="25">
        <f t="shared" si="3"/>
        <v>-0.51788429999997732</v>
      </c>
      <c r="K34">
        <f t="shared" si="4"/>
        <v>9.9483454408756458E-2</v>
      </c>
    </row>
    <row r="35" spans="2:11" x14ac:dyDescent="0.25">
      <c r="B35" s="14">
        <v>6</v>
      </c>
      <c r="C35" s="4">
        <v>0</v>
      </c>
      <c r="D35" s="4" t="s">
        <v>51</v>
      </c>
      <c r="E35" s="14">
        <v>-314.2344319</v>
      </c>
      <c r="F35" s="15">
        <f t="shared" si="0"/>
        <v>6.2172206300000141</v>
      </c>
      <c r="G35" s="14">
        <v>-325.2132987</v>
      </c>
      <c r="H35" s="4">
        <f t="shared" si="1"/>
        <v>5.663453830000023</v>
      </c>
      <c r="I35" s="14">
        <f t="shared" si="2"/>
        <v>-0.55376679999999112</v>
      </c>
      <c r="J35" s="25">
        <f t="shared" si="3"/>
        <v>-0.55376679999999112</v>
      </c>
      <c r="K35">
        <f t="shared" si="4"/>
        <v>9.9447763661977273E-2</v>
      </c>
    </row>
    <row r="36" spans="2:11" x14ac:dyDescent="0.25">
      <c r="B36" s="14">
        <v>6</v>
      </c>
      <c r="C36" s="4">
        <v>0</v>
      </c>
      <c r="D36" s="4" t="s">
        <v>52</v>
      </c>
      <c r="E36" s="14">
        <v>-314.25178410000001</v>
      </c>
      <c r="F36" s="15">
        <f t="shared" si="0"/>
        <v>6.1998684300000093</v>
      </c>
      <c r="G36" s="14">
        <v>-325.22558659999999</v>
      </c>
      <c r="H36" s="4">
        <f t="shared" si="1"/>
        <v>5.6511659300000332</v>
      </c>
      <c r="I36" s="14">
        <f t="shared" si="2"/>
        <v>-0.54870249999997611</v>
      </c>
      <c r="J36" s="25">
        <f t="shared" si="3"/>
        <v>-0.54870249999997611</v>
      </c>
      <c r="K36">
        <f t="shared" si="4"/>
        <v>9.9452800122602089E-2</v>
      </c>
    </row>
    <row r="37" spans="2:11" x14ac:dyDescent="0.25">
      <c r="B37" s="14">
        <v>6</v>
      </c>
      <c r="C37" s="4">
        <v>0</v>
      </c>
      <c r="D37" s="4" t="s">
        <v>53</v>
      </c>
      <c r="E37" s="14">
        <v>-314.25667970000001</v>
      </c>
      <c r="F37" s="15">
        <f t="shared" si="0"/>
        <v>6.1949728300000118</v>
      </c>
      <c r="G37" s="14">
        <v>-325.2165665</v>
      </c>
      <c r="H37" s="4">
        <f t="shared" si="1"/>
        <v>5.6601860300000197</v>
      </c>
      <c r="I37" s="14">
        <f t="shared" si="2"/>
        <v>-0.53478679999999201</v>
      </c>
      <c r="J37" s="25">
        <f t="shared" si="3"/>
        <v>-0.53478679999999201</v>
      </c>
      <c r="K37">
        <f t="shared" si="4"/>
        <v>9.946664063888877E-2</v>
      </c>
    </row>
    <row r="38" spans="2:11" x14ac:dyDescent="0.25">
      <c r="B38" s="14">
        <v>6</v>
      </c>
      <c r="C38" s="4">
        <v>0</v>
      </c>
      <c r="D38" s="4" t="s">
        <v>54</v>
      </c>
      <c r="E38" s="14">
        <v>-314.12835109999997</v>
      </c>
      <c r="F38" s="15">
        <f t="shared" si="0"/>
        <v>6.3233014300000434</v>
      </c>
      <c r="G38" s="14">
        <v>-325.08237439999999</v>
      </c>
      <c r="H38" s="4">
        <f t="shared" si="1"/>
        <v>5.7943781300000268</v>
      </c>
      <c r="I38" s="14">
        <f t="shared" si="2"/>
        <v>-0.52892330000001664</v>
      </c>
      <c r="J38" s="25">
        <f t="shared" si="3"/>
        <v>-0.52892330000001664</v>
      </c>
      <c r="K38">
        <f t="shared" si="4"/>
        <v>9.9472473036352246E-2</v>
      </c>
    </row>
    <row r="39" spans="2:11" x14ac:dyDescent="0.25">
      <c r="B39" s="14">
        <v>6</v>
      </c>
      <c r="C39" s="4">
        <v>0</v>
      </c>
      <c r="D39" s="4" t="s">
        <v>55</v>
      </c>
      <c r="E39" s="14">
        <v>-314.13568570000001</v>
      </c>
      <c r="F39" s="15">
        <f t="shared" si="0"/>
        <v>6.3159668300000078</v>
      </c>
      <c r="G39" s="14">
        <v>-325.08343450000001</v>
      </c>
      <c r="H39" s="4">
        <f t="shared" si="1"/>
        <v>5.7933180300000089</v>
      </c>
      <c r="I39" s="14">
        <f t="shared" si="2"/>
        <v>-0.52264879999999891</v>
      </c>
      <c r="J39" s="25">
        <f t="shared" si="3"/>
        <v>-0.52264879999999891</v>
      </c>
      <c r="K39">
        <f t="shared" si="4"/>
        <v>9.9478714632485352E-2</v>
      </c>
    </row>
    <row r="40" spans="2:11" x14ac:dyDescent="0.25">
      <c r="B40" s="14">
        <v>6</v>
      </c>
      <c r="C40" s="4">
        <v>0</v>
      </c>
      <c r="D40" s="4" t="s">
        <v>56</v>
      </c>
      <c r="E40" s="14">
        <v>-313.97993769999999</v>
      </c>
      <c r="F40" s="15">
        <f t="shared" si="0"/>
        <v>6.4717148300000247</v>
      </c>
      <c r="G40" s="14">
        <v>-324.91176569999999</v>
      </c>
      <c r="H40" s="4">
        <f t="shared" si="1"/>
        <v>5.9649868300000293</v>
      </c>
      <c r="I40" s="14">
        <f t="shared" si="2"/>
        <v>-0.5067279999999954</v>
      </c>
      <c r="J40" s="25">
        <f t="shared" si="3"/>
        <v>-0.5067279999999954</v>
      </c>
      <c r="K40">
        <f t="shared" si="4"/>
        <v>9.9494553700504279E-2</v>
      </c>
    </row>
    <row r="41" spans="2:11" x14ac:dyDescent="0.25">
      <c r="B41" s="14">
        <v>6</v>
      </c>
      <c r="C41" s="4">
        <v>0</v>
      </c>
      <c r="D41" s="4" t="s">
        <v>57</v>
      </c>
      <c r="E41" s="14">
        <v>-313.98521549999998</v>
      </c>
      <c r="F41" s="15">
        <f t="shared" si="0"/>
        <v>6.4664370300000371</v>
      </c>
      <c r="G41" s="14">
        <v>-324.9097529</v>
      </c>
      <c r="H41" s="4">
        <f t="shared" si="1"/>
        <v>5.9669996300000179</v>
      </c>
      <c r="I41" s="14">
        <f t="shared" si="2"/>
        <v>-0.49943740000001924</v>
      </c>
      <c r="J41" s="25">
        <f t="shared" si="3"/>
        <v>-0.49943740000001924</v>
      </c>
      <c r="K41">
        <f t="shared" si="4"/>
        <v>9.9501807714863721E-2</v>
      </c>
    </row>
    <row r="42" spans="2:11" x14ac:dyDescent="0.25">
      <c r="B42" s="14">
        <v>6</v>
      </c>
      <c r="C42" s="4">
        <v>0</v>
      </c>
      <c r="D42" s="4" t="s">
        <v>58</v>
      </c>
      <c r="E42" s="14">
        <v>-313.8642936</v>
      </c>
      <c r="F42" s="15">
        <f t="shared" si="0"/>
        <v>6.5873589300000219</v>
      </c>
      <c r="G42" s="14">
        <v>-324.78539069999999</v>
      </c>
      <c r="H42" s="4">
        <f t="shared" si="1"/>
        <v>6.0913618300000252</v>
      </c>
      <c r="I42" s="14">
        <f t="shared" si="2"/>
        <v>-0.49599709999999675</v>
      </c>
      <c r="J42" s="25">
        <f t="shared" si="3"/>
        <v>-0.49599709999999675</v>
      </c>
      <c r="K42">
        <f t="shared" si="4"/>
        <v>9.9505230934438721E-2</v>
      </c>
    </row>
    <row r="43" spans="2:11" x14ac:dyDescent="0.25">
      <c r="B43" s="14">
        <v>6</v>
      </c>
      <c r="C43" s="4">
        <v>0</v>
      </c>
      <c r="D43" s="4" t="s">
        <v>59</v>
      </c>
      <c r="E43" s="14">
        <v>-314.0924048</v>
      </c>
      <c r="F43" s="15">
        <f t="shared" si="0"/>
        <v>6.3592477300000212</v>
      </c>
      <c r="G43" s="14">
        <v>-325.0559174</v>
      </c>
      <c r="H43" s="4">
        <f t="shared" si="1"/>
        <v>5.8208351300000203</v>
      </c>
      <c r="I43" s="14">
        <f t="shared" si="2"/>
        <v>-0.53841260000000091</v>
      </c>
      <c r="J43" s="25">
        <f t="shared" si="3"/>
        <v>-0.53841260000000091</v>
      </c>
      <c r="K43">
        <f t="shared" si="4"/>
        <v>9.946303424281322E-2</v>
      </c>
    </row>
    <row r="44" spans="2:11" x14ac:dyDescent="0.25">
      <c r="B44" s="14">
        <v>6</v>
      </c>
      <c r="C44" s="4">
        <v>0</v>
      </c>
      <c r="D44" s="4" t="s">
        <v>60</v>
      </c>
      <c r="E44" s="14">
        <v>-313.9827684</v>
      </c>
      <c r="F44" s="15">
        <f t="shared" si="0"/>
        <v>6.4688841300000206</v>
      </c>
      <c r="G44" s="14">
        <v>-324.92648550000001</v>
      </c>
      <c r="H44" s="4">
        <f t="shared" si="1"/>
        <v>5.9502670300000062</v>
      </c>
      <c r="I44" s="14">
        <f t="shared" si="2"/>
        <v>-0.51861710000001437</v>
      </c>
      <c r="J44" s="25">
        <f t="shared" si="3"/>
        <v>-0.51861710000001437</v>
      </c>
      <c r="K44">
        <f t="shared" si="4"/>
        <v>9.9482725396673619E-2</v>
      </c>
    </row>
    <row r="45" spans="2:11" x14ac:dyDescent="0.25">
      <c r="B45" s="14">
        <v>6</v>
      </c>
      <c r="C45" s="4">
        <v>0</v>
      </c>
      <c r="D45" s="4" t="s">
        <v>61</v>
      </c>
      <c r="E45" s="14">
        <v>-313.85724679999998</v>
      </c>
      <c r="F45" s="15">
        <f t="shared" si="0"/>
        <v>6.5944057300000338</v>
      </c>
      <c r="G45" s="14">
        <v>-324.79568280000001</v>
      </c>
      <c r="H45" s="4">
        <f t="shared" si="1"/>
        <v>6.0810697300000101</v>
      </c>
      <c r="I45" s="14">
        <f t="shared" si="2"/>
        <v>-0.51333600000002377</v>
      </c>
      <c r="J45" s="25">
        <f t="shared" si="3"/>
        <v>-0.51333600000002377</v>
      </c>
      <c r="K45">
        <f t="shared" si="4"/>
        <v>9.9487979317615716E-2</v>
      </c>
    </row>
    <row r="46" spans="2:11" x14ac:dyDescent="0.25">
      <c r="B46" s="14">
        <v>6</v>
      </c>
      <c r="C46" s="4">
        <v>0</v>
      </c>
      <c r="D46" s="4" t="s">
        <v>62</v>
      </c>
      <c r="E46" s="14">
        <v>-313.99477610000002</v>
      </c>
      <c r="F46" s="15">
        <f t="shared" si="0"/>
        <v>6.4568764299999941</v>
      </c>
      <c r="G46" s="14">
        <v>-324.92476679999999</v>
      </c>
      <c r="H46" s="4">
        <f t="shared" si="1"/>
        <v>5.9519857300000325</v>
      </c>
      <c r="I46" s="14">
        <f t="shared" si="2"/>
        <v>-0.50489069999996161</v>
      </c>
      <c r="J46" s="25">
        <f t="shared" si="3"/>
        <v>-0.50489069999996161</v>
      </c>
      <c r="K46">
        <f t="shared" si="4"/>
        <v>9.9496381730732608E-2</v>
      </c>
    </row>
    <row r="47" spans="2:11" x14ac:dyDescent="0.25">
      <c r="B47" s="14">
        <v>6</v>
      </c>
      <c r="C47" s="4">
        <v>0</v>
      </c>
      <c r="D47" s="4" t="s">
        <v>63</v>
      </c>
      <c r="E47" s="14">
        <v>-314.14924939999997</v>
      </c>
      <c r="F47" s="15">
        <f t="shared" si="0"/>
        <v>6.3024031300000445</v>
      </c>
      <c r="G47" s="14">
        <v>-325.06608829999999</v>
      </c>
      <c r="H47" s="4">
        <f t="shared" si="1"/>
        <v>5.8106642300000289</v>
      </c>
      <c r="I47" s="14">
        <f t="shared" si="2"/>
        <v>-0.49173890000001563</v>
      </c>
      <c r="J47" s="25">
        <f t="shared" si="3"/>
        <v>-0.49173890000001563</v>
      </c>
      <c r="K47">
        <f t="shared" si="4"/>
        <v>9.9509468156396413E-2</v>
      </c>
    </row>
    <row r="48" spans="2:11" x14ac:dyDescent="0.25">
      <c r="B48" s="14">
        <v>6</v>
      </c>
      <c r="C48" s="4">
        <v>0</v>
      </c>
      <c r="D48" s="4" t="s">
        <v>64</v>
      </c>
      <c r="E48" s="14">
        <v>-313.84494710000001</v>
      </c>
      <c r="F48" s="15">
        <f t="shared" si="0"/>
        <v>6.6067054300000052</v>
      </c>
      <c r="G48" s="14">
        <v>-324.77324909999999</v>
      </c>
      <c r="H48" s="4">
        <f t="shared" si="1"/>
        <v>6.1035034300000319</v>
      </c>
      <c r="I48" s="14">
        <f t="shared" si="2"/>
        <v>-0.50320199999997328</v>
      </c>
      <c r="J48" s="25">
        <f t="shared" si="3"/>
        <v>-0.50320199999997328</v>
      </c>
      <c r="K48">
        <f t="shared" si="4"/>
        <v>9.9498061940317684E-2</v>
      </c>
    </row>
    <row r="49" spans="2:11" x14ac:dyDescent="0.25">
      <c r="B49" s="14">
        <v>6</v>
      </c>
      <c r="C49" s="4">
        <v>0</v>
      </c>
      <c r="D49" s="4" t="s">
        <v>65</v>
      </c>
      <c r="E49" s="14">
        <v>-313.97815900000001</v>
      </c>
      <c r="F49" s="15">
        <f t="shared" si="0"/>
        <v>6.4734935300000132</v>
      </c>
      <c r="G49" s="14">
        <v>-324.91969649999999</v>
      </c>
      <c r="H49" s="4">
        <f t="shared" si="1"/>
        <v>5.9570560300000324</v>
      </c>
      <c r="I49" s="14">
        <f t="shared" si="2"/>
        <v>-0.51643749999998079</v>
      </c>
      <c r="J49" s="25">
        <f t="shared" si="3"/>
        <v>-0.51643749999998079</v>
      </c>
      <c r="K49">
        <f t="shared" si="4"/>
        <v>9.9484893745786979E-2</v>
      </c>
    </row>
    <row r="50" spans="2:11" x14ac:dyDescent="0.25">
      <c r="B50" s="14">
        <v>6</v>
      </c>
      <c r="C50" s="4">
        <v>0</v>
      </c>
      <c r="D50" s="4" t="s">
        <v>66</v>
      </c>
      <c r="E50" s="14">
        <v>-313.86391420000001</v>
      </c>
      <c r="F50" s="15">
        <f t="shared" si="0"/>
        <v>6.5877383300000076</v>
      </c>
      <c r="G50" s="14">
        <v>-324.77134510000002</v>
      </c>
      <c r="H50" s="4">
        <f t="shared" si="1"/>
        <v>6.1054074299999996</v>
      </c>
      <c r="I50" s="14">
        <f t="shared" si="2"/>
        <v>-0.482330900000008</v>
      </c>
      <c r="J50" s="25">
        <f t="shared" si="3"/>
        <v>-0.482330900000008</v>
      </c>
      <c r="K50">
        <f t="shared" si="4"/>
        <v>9.9518830447555842E-2</v>
      </c>
    </row>
    <row r="51" spans="2:11" x14ac:dyDescent="0.25">
      <c r="B51" s="5">
        <v>7</v>
      </c>
      <c r="C51" s="6">
        <v>0</v>
      </c>
      <c r="D51" s="6" t="s">
        <v>67</v>
      </c>
      <c r="E51" s="5">
        <v>-303.0734003</v>
      </c>
      <c r="F51" s="7">
        <f t="shared" si="0"/>
        <v>6.9531522300000148</v>
      </c>
      <c r="G51" s="5">
        <v>-313.9335198</v>
      </c>
      <c r="H51" s="6">
        <f t="shared" si="1"/>
        <v>6.5181327300000191</v>
      </c>
      <c r="I51" s="5">
        <f t="shared" si="2"/>
        <v>-0.43501949999999567</v>
      </c>
      <c r="J51" s="18">
        <f t="shared" si="3"/>
        <v>-0.43501949999999567</v>
      </c>
      <c r="K51">
        <f t="shared" si="4"/>
        <v>9.9565925339252057E-2</v>
      </c>
    </row>
    <row r="52" spans="2:11" x14ac:dyDescent="0.25">
      <c r="B52" s="14">
        <v>7</v>
      </c>
      <c r="C52" s="4">
        <v>0</v>
      </c>
      <c r="D52" s="4" t="s">
        <v>68</v>
      </c>
      <c r="E52" s="14">
        <v>-302.93412669999998</v>
      </c>
      <c r="F52" s="15">
        <f t="shared" si="0"/>
        <v>7.0924258300000389</v>
      </c>
      <c r="G52" s="14">
        <v>-313.76110849999998</v>
      </c>
      <c r="H52" s="4">
        <f t="shared" si="1"/>
        <v>6.6905440300000407</v>
      </c>
      <c r="I52" s="14">
        <f t="shared" si="2"/>
        <v>-0.40188179999999818</v>
      </c>
      <c r="J52" s="25">
        <f t="shared" si="3"/>
        <v>-0.40188179999999818</v>
      </c>
      <c r="K52">
        <f t="shared" si="4"/>
        <v>9.9598924664199867E-2</v>
      </c>
    </row>
    <row r="53" spans="2:11" x14ac:dyDescent="0.25">
      <c r="B53" s="14">
        <v>7</v>
      </c>
      <c r="C53" s="4">
        <v>0</v>
      </c>
      <c r="D53" s="4" t="s">
        <v>69</v>
      </c>
      <c r="E53" s="14">
        <v>-303.0937811</v>
      </c>
      <c r="F53" s="15">
        <f t="shared" si="0"/>
        <v>6.9327714300000167</v>
      </c>
      <c r="G53" s="14">
        <v>-313.91655250000002</v>
      </c>
      <c r="H53" s="4">
        <f t="shared" si="1"/>
        <v>6.5351000299999953</v>
      </c>
      <c r="I53" s="14">
        <f t="shared" si="2"/>
        <v>-0.39767140000002144</v>
      </c>
      <c r="J53" s="25">
        <f t="shared" si="3"/>
        <v>-0.39767140000002144</v>
      </c>
      <c r="K53">
        <f t="shared" si="4"/>
        <v>9.9603118265606985E-2</v>
      </c>
    </row>
    <row r="54" spans="2:11" x14ac:dyDescent="0.25">
      <c r="B54" s="14">
        <v>7</v>
      </c>
      <c r="C54" s="4">
        <v>0</v>
      </c>
      <c r="D54" s="4" t="s">
        <v>70</v>
      </c>
      <c r="E54" s="14">
        <v>-302.81138600000003</v>
      </c>
      <c r="F54" s="15">
        <f t="shared" si="0"/>
        <v>7.2151665299999905</v>
      </c>
      <c r="G54" s="14">
        <v>-313.61469790000001</v>
      </c>
      <c r="H54" s="4">
        <f t="shared" si="1"/>
        <v>6.8369546300000081</v>
      </c>
      <c r="I54" s="14">
        <f t="shared" si="2"/>
        <v>-0.37821189999998239</v>
      </c>
      <c r="J54" s="25">
        <f t="shared" si="3"/>
        <v>-0.37821189999998239</v>
      </c>
      <c r="K54">
        <f t="shared" si="4"/>
        <v>9.9622502420374556E-2</v>
      </c>
    </row>
    <row r="55" spans="2:11" x14ac:dyDescent="0.25">
      <c r="B55" s="14">
        <v>7</v>
      </c>
      <c r="C55" s="4">
        <v>0</v>
      </c>
      <c r="D55" s="4" t="s">
        <v>71</v>
      </c>
      <c r="E55" s="14">
        <v>-302.65605649999998</v>
      </c>
      <c r="F55" s="15">
        <f t="shared" si="0"/>
        <v>7.3704960300000408</v>
      </c>
      <c r="G55" s="14">
        <v>-313.4220886</v>
      </c>
      <c r="H55" s="4">
        <f t="shared" si="1"/>
        <v>7.0295639300000232</v>
      </c>
      <c r="I55" s="14">
        <f t="shared" si="2"/>
        <v>-0.34093210000001761</v>
      </c>
      <c r="J55" s="25">
        <f t="shared" si="3"/>
        <v>-0.34093210000001761</v>
      </c>
      <c r="K55">
        <f t="shared" si="4"/>
        <v>9.9659648413577606E-2</v>
      </c>
    </row>
    <row r="56" spans="2:11" x14ac:dyDescent="0.25">
      <c r="B56" s="14">
        <v>7</v>
      </c>
      <c r="C56" s="4">
        <v>0</v>
      </c>
      <c r="D56" s="4" t="s">
        <v>72</v>
      </c>
      <c r="E56" s="14">
        <v>-302.53133889999998</v>
      </c>
      <c r="F56" s="15">
        <f t="shared" si="0"/>
        <v>7.4952136300000376</v>
      </c>
      <c r="G56" s="14">
        <v>-313.29879899999997</v>
      </c>
      <c r="H56" s="4">
        <f t="shared" si="1"/>
        <v>7.1528535300000442</v>
      </c>
      <c r="I56" s="14">
        <f t="shared" si="2"/>
        <v>-0.34236009999999339</v>
      </c>
      <c r="J56" s="25">
        <f t="shared" si="3"/>
        <v>-0.34236009999999339</v>
      </c>
      <c r="K56">
        <f t="shared" si="4"/>
        <v>9.9658225283959456E-2</v>
      </c>
    </row>
    <row r="57" spans="2:11" x14ac:dyDescent="0.25">
      <c r="B57" s="14">
        <v>7</v>
      </c>
      <c r="C57" s="4">
        <v>0</v>
      </c>
      <c r="D57" s="4" t="s">
        <v>73</v>
      </c>
      <c r="E57" s="14">
        <v>-302.86390879999999</v>
      </c>
      <c r="F57" s="15">
        <f t="shared" si="0"/>
        <v>7.1626437300000276</v>
      </c>
      <c r="G57" s="14">
        <v>-313.6611226</v>
      </c>
      <c r="H57" s="4">
        <f t="shared" si="1"/>
        <v>6.7905299300000195</v>
      </c>
      <c r="I57" s="14">
        <f t="shared" si="2"/>
        <v>-0.37211380000000815</v>
      </c>
      <c r="J57" s="25">
        <f t="shared" si="3"/>
        <v>-0.37211380000000815</v>
      </c>
      <c r="K57">
        <f t="shared" si="4"/>
        <v>9.9628577685430611E-2</v>
      </c>
    </row>
    <row r="58" spans="2:11" x14ac:dyDescent="0.25">
      <c r="B58" s="14">
        <v>7</v>
      </c>
      <c r="C58" s="4">
        <v>0</v>
      </c>
      <c r="D58" s="4" t="s">
        <v>74</v>
      </c>
      <c r="E58" s="14">
        <v>-302.82928659999999</v>
      </c>
      <c r="F58" s="15">
        <f t="shared" si="0"/>
        <v>7.1972659300000288</v>
      </c>
      <c r="G58" s="14">
        <v>-313.64282070000002</v>
      </c>
      <c r="H58" s="4">
        <f t="shared" si="1"/>
        <v>6.8088318300000026</v>
      </c>
      <c r="I58" s="14">
        <f t="shared" si="2"/>
        <v>-0.38843410000002621</v>
      </c>
      <c r="J58" s="25">
        <f t="shared" si="3"/>
        <v>-0.38843410000002621</v>
      </c>
      <c r="K58">
        <f t="shared" si="4"/>
        <v>9.9612319329408922E-2</v>
      </c>
    </row>
    <row r="59" spans="2:11" x14ac:dyDescent="0.25">
      <c r="B59" s="14">
        <v>7</v>
      </c>
      <c r="C59" s="4">
        <v>0</v>
      </c>
      <c r="D59" s="4" t="s">
        <v>75</v>
      </c>
      <c r="E59" s="14">
        <v>-302.72089299999999</v>
      </c>
      <c r="F59" s="15">
        <f t="shared" si="0"/>
        <v>7.3056595300000282</v>
      </c>
      <c r="G59" s="14">
        <v>-313.51491929999997</v>
      </c>
      <c r="H59" s="4">
        <f t="shared" si="1"/>
        <v>6.9367332300000442</v>
      </c>
      <c r="I59" s="14">
        <f t="shared" si="2"/>
        <v>-0.36892629999998405</v>
      </c>
      <c r="J59" s="25">
        <f t="shared" si="3"/>
        <v>-0.36892629999998405</v>
      </c>
      <c r="K59">
        <f t="shared" si="4"/>
        <v>9.9631753396956985E-2</v>
      </c>
    </row>
    <row r="60" spans="2:11" x14ac:dyDescent="0.25">
      <c r="B60" s="14">
        <v>7</v>
      </c>
      <c r="C60" s="4">
        <v>0</v>
      </c>
      <c r="D60" s="4" t="s">
        <v>76</v>
      </c>
      <c r="E60" s="14">
        <v>-302.88079690000001</v>
      </c>
      <c r="F60" s="15">
        <f t="shared" si="0"/>
        <v>7.1457556300000107</v>
      </c>
      <c r="G60" s="14">
        <v>-313.68308000000002</v>
      </c>
      <c r="H60" s="4">
        <f t="shared" si="1"/>
        <v>6.7685725300000001</v>
      </c>
      <c r="I60" s="14">
        <f t="shared" si="2"/>
        <v>-0.37718310000001054</v>
      </c>
      <c r="J60" s="25">
        <f t="shared" si="3"/>
        <v>-0.37718310000001054</v>
      </c>
      <c r="K60">
        <f t="shared" si="4"/>
        <v>9.9623527341951609E-2</v>
      </c>
    </row>
    <row r="61" spans="2:11" x14ac:dyDescent="0.25">
      <c r="B61" s="14">
        <v>7</v>
      </c>
      <c r="C61" s="4">
        <v>0</v>
      </c>
      <c r="D61" s="4" t="s">
        <v>77</v>
      </c>
      <c r="E61" s="14">
        <v>-302.88710700000001</v>
      </c>
      <c r="F61" s="15">
        <f t="shared" si="0"/>
        <v>7.1394455300000033</v>
      </c>
      <c r="G61" s="14">
        <v>-313.68353459999997</v>
      </c>
      <c r="H61" s="4">
        <f t="shared" si="1"/>
        <v>6.7681179300000451</v>
      </c>
      <c r="I61" s="14">
        <f t="shared" si="2"/>
        <v>-0.37132759999995812</v>
      </c>
      <c r="J61" s="25">
        <f t="shared" si="3"/>
        <v>-0.37132759999995812</v>
      </c>
      <c r="K61">
        <f t="shared" si="4"/>
        <v>9.9629360968387495E-2</v>
      </c>
    </row>
    <row r="62" spans="2:11" x14ac:dyDescent="0.25">
      <c r="B62" s="14">
        <v>7</v>
      </c>
      <c r="C62" s="4">
        <v>0</v>
      </c>
      <c r="D62" s="4" t="s">
        <v>78</v>
      </c>
      <c r="E62" s="14">
        <v>-302.73554100000001</v>
      </c>
      <c r="F62" s="15">
        <f t="shared" si="0"/>
        <v>7.2910115300000058</v>
      </c>
      <c r="G62" s="14">
        <v>-313.50647659999998</v>
      </c>
      <c r="H62" s="4">
        <f t="shared" si="1"/>
        <v>6.9451759300000333</v>
      </c>
      <c r="I62" s="14">
        <f t="shared" si="2"/>
        <v>-0.34583559999997249</v>
      </c>
      <c r="J62" s="25">
        <f t="shared" si="3"/>
        <v>-0.34583559999997249</v>
      </c>
      <c r="K62">
        <f t="shared" si="4"/>
        <v>9.9654761722528129E-2</v>
      </c>
    </row>
    <row r="63" spans="2:11" x14ac:dyDescent="0.25">
      <c r="B63" s="14">
        <v>7</v>
      </c>
      <c r="C63" s="4">
        <v>0</v>
      </c>
      <c r="D63" s="4" t="s">
        <v>79</v>
      </c>
      <c r="E63" s="14">
        <v>-302.58041789999999</v>
      </c>
      <c r="F63" s="15">
        <f t="shared" si="0"/>
        <v>7.4461346300000315</v>
      </c>
      <c r="G63" s="14">
        <v>-313.34221309999998</v>
      </c>
      <c r="H63" s="4">
        <f t="shared" si="1"/>
        <v>7.1094394300000374</v>
      </c>
      <c r="I63" s="14">
        <f t="shared" si="2"/>
        <v>-0.33669519999999409</v>
      </c>
      <c r="J63" s="25">
        <f t="shared" si="3"/>
        <v>-0.33669519999999409</v>
      </c>
      <c r="K63">
        <f t="shared" si="4"/>
        <v>9.9663870982673652E-2</v>
      </c>
    </row>
    <row r="64" spans="2:11" x14ac:dyDescent="0.25">
      <c r="B64" s="14">
        <v>7</v>
      </c>
      <c r="C64" s="4">
        <v>0</v>
      </c>
      <c r="D64" s="4" t="s">
        <v>80</v>
      </c>
      <c r="E64" s="14">
        <v>-302.58542010000002</v>
      </c>
      <c r="F64" s="15">
        <f t="shared" si="0"/>
        <v>7.4411324299999961</v>
      </c>
      <c r="G64" s="14">
        <v>-313.335308</v>
      </c>
      <c r="H64" s="4">
        <f t="shared" si="1"/>
        <v>7.1163445300000205</v>
      </c>
      <c r="I64" s="14">
        <f t="shared" si="2"/>
        <v>-0.32478789999997559</v>
      </c>
      <c r="J64" s="25">
        <f t="shared" si="3"/>
        <v>-0.32478789999997559</v>
      </c>
      <c r="K64">
        <f t="shared" si="4"/>
        <v>9.9675738965347316E-2</v>
      </c>
    </row>
    <row r="65" spans="2:11" x14ac:dyDescent="0.25">
      <c r="B65" s="14">
        <v>7</v>
      </c>
      <c r="C65" s="4">
        <v>0</v>
      </c>
      <c r="D65" s="4" t="s">
        <v>81</v>
      </c>
      <c r="E65" s="14">
        <v>-302.60219030000002</v>
      </c>
      <c r="F65" s="15">
        <f t="shared" si="0"/>
        <v>7.4243622299999998</v>
      </c>
      <c r="G65" s="14">
        <v>-313.3503996</v>
      </c>
      <c r="H65" s="4">
        <f t="shared" si="1"/>
        <v>7.1012529300000153</v>
      </c>
      <c r="I65" s="14">
        <f t="shared" si="2"/>
        <v>-0.3231092999999845</v>
      </c>
      <c r="J65" s="25">
        <f t="shared" si="3"/>
        <v>-0.3231092999999845</v>
      </c>
      <c r="K65">
        <f t="shared" si="4"/>
        <v>9.9677412136344457E-2</v>
      </c>
    </row>
    <row r="66" spans="2:11" x14ac:dyDescent="0.25">
      <c r="B66" s="14">
        <v>7</v>
      </c>
      <c r="C66" s="4">
        <v>0</v>
      </c>
      <c r="D66" s="4" t="s">
        <v>82</v>
      </c>
      <c r="E66" s="14">
        <v>-302.60285759999999</v>
      </c>
      <c r="F66" s="15">
        <f t="shared" si="0"/>
        <v>7.4236949300000248</v>
      </c>
      <c r="G66" s="14">
        <v>-313.36198880000001</v>
      </c>
      <c r="H66" s="4">
        <f t="shared" si="1"/>
        <v>7.0896637300000123</v>
      </c>
      <c r="I66" s="14">
        <f t="shared" si="2"/>
        <v>-0.33403120000001252</v>
      </c>
      <c r="J66" s="25">
        <f t="shared" si="3"/>
        <v>-0.33403120000001252</v>
      </c>
      <c r="K66">
        <f t="shared" si="4"/>
        <v>9.9666526063562133E-2</v>
      </c>
    </row>
    <row r="67" spans="2:11" x14ac:dyDescent="0.25">
      <c r="B67" s="14">
        <v>7</v>
      </c>
      <c r="C67" s="4">
        <v>0</v>
      </c>
      <c r="D67" s="4" t="s">
        <v>83</v>
      </c>
      <c r="E67" s="14">
        <v>-302.89486060000002</v>
      </c>
      <c r="F67" s="15">
        <f t="shared" si="0"/>
        <v>7.1316919300000023</v>
      </c>
      <c r="G67" s="14">
        <v>-313.63582480000002</v>
      </c>
      <c r="H67" s="4">
        <f t="shared" si="1"/>
        <v>6.8158277299999952</v>
      </c>
      <c r="I67" s="14">
        <f t="shared" si="2"/>
        <v>-0.31586420000000714</v>
      </c>
      <c r="J67" s="25">
        <f t="shared" si="3"/>
        <v>-0.31586420000000714</v>
      </c>
      <c r="K67">
        <f t="shared" si="4"/>
        <v>9.9684634126148156E-2</v>
      </c>
    </row>
    <row r="68" spans="2:11" x14ac:dyDescent="0.25">
      <c r="B68" s="14">
        <v>7</v>
      </c>
      <c r="C68" s="4">
        <v>0</v>
      </c>
      <c r="D68" s="4" t="s">
        <v>84</v>
      </c>
      <c r="E68" s="14">
        <v>-302.5671102</v>
      </c>
      <c r="F68" s="15">
        <f t="shared" si="0"/>
        <v>7.4594423300000159</v>
      </c>
      <c r="G68" s="14">
        <v>-313.34702110000001</v>
      </c>
      <c r="H68" s="4">
        <f t="shared" si="1"/>
        <v>7.104631430000012</v>
      </c>
      <c r="I68" s="14">
        <f t="shared" si="2"/>
        <v>-0.35481090000000393</v>
      </c>
      <c r="J68" s="25">
        <f t="shared" si="3"/>
        <v>-0.35481090000000393</v>
      </c>
      <c r="K68">
        <f t="shared" si="4"/>
        <v>9.9645817810076698E-2</v>
      </c>
    </row>
    <row r="69" spans="2:11" x14ac:dyDescent="0.25">
      <c r="B69" s="5">
        <v>8</v>
      </c>
      <c r="C69" s="6">
        <v>0</v>
      </c>
      <c r="D69" s="6" t="s">
        <v>85</v>
      </c>
      <c r="E69" s="5">
        <v>-291.77693420000003</v>
      </c>
      <c r="F69" s="7">
        <f t="shared" si="0"/>
        <v>7.8245183299999894</v>
      </c>
      <c r="G69" s="5">
        <v>-302.48888440000002</v>
      </c>
      <c r="H69" s="6">
        <f t="shared" si="1"/>
        <v>7.5376681300000001</v>
      </c>
      <c r="I69" s="5">
        <f t="shared" si="2"/>
        <v>-0.28685019999998929</v>
      </c>
      <c r="J69" s="18">
        <f t="shared" si="3"/>
        <v>-0.28685019999998929</v>
      </c>
      <c r="K69">
        <f t="shared" ref="K69:K115" si="5">0.1*EXP(I69*0.01)</f>
        <v>9.9713560822086392E-2</v>
      </c>
    </row>
    <row r="70" spans="2:11" x14ac:dyDescent="0.25">
      <c r="B70" s="14">
        <v>8</v>
      </c>
      <c r="C70" s="4">
        <v>0</v>
      </c>
      <c r="D70" s="4" t="s">
        <v>86</v>
      </c>
      <c r="E70" s="14">
        <v>-291.69435779999998</v>
      </c>
      <c r="F70" s="15">
        <f t="shared" si="0"/>
        <v>7.9070947300000398</v>
      </c>
      <c r="G70" s="14">
        <v>-302.38094740000003</v>
      </c>
      <c r="H70" s="4">
        <f t="shared" si="1"/>
        <v>7.6456051299999928</v>
      </c>
      <c r="I70" s="14">
        <f t="shared" si="2"/>
        <v>-0.26148960000004706</v>
      </c>
      <c r="J70" s="25">
        <f t="shared" si="3"/>
        <v>-0.26148960000004706</v>
      </c>
      <c r="K70">
        <f t="shared" si="5"/>
        <v>9.9738851986252125E-2</v>
      </c>
    </row>
    <row r="71" spans="2:11" x14ac:dyDescent="0.25">
      <c r="B71" s="14">
        <v>8</v>
      </c>
      <c r="C71" s="4">
        <v>0</v>
      </c>
      <c r="D71" s="4" t="s">
        <v>87</v>
      </c>
      <c r="E71" s="14">
        <v>-291.56686350000001</v>
      </c>
      <c r="F71" s="15">
        <f t="shared" si="0"/>
        <v>8.0345890300000065</v>
      </c>
      <c r="G71" s="14">
        <v>-302.23322359999997</v>
      </c>
      <c r="H71" s="4">
        <f t="shared" si="1"/>
        <v>7.7933289300000439</v>
      </c>
      <c r="I71" s="14">
        <f t="shared" si="2"/>
        <v>-0.24126009999996256</v>
      </c>
      <c r="J71" s="25">
        <f t="shared" si="3"/>
        <v>-0.24126009999996256</v>
      </c>
      <c r="K71">
        <f t="shared" si="5"/>
        <v>9.975903069827223E-2</v>
      </c>
    </row>
    <row r="72" spans="2:11" x14ac:dyDescent="0.25">
      <c r="B72" s="14">
        <v>8</v>
      </c>
      <c r="C72" s="4">
        <v>0</v>
      </c>
      <c r="D72" s="4" t="s">
        <v>88</v>
      </c>
      <c r="E72" s="14">
        <v>-291.68721579999999</v>
      </c>
      <c r="F72" s="15">
        <f t="shared" si="0"/>
        <v>7.9142367300000274</v>
      </c>
      <c r="G72" s="14">
        <v>-302.35388490000003</v>
      </c>
      <c r="H72" s="4">
        <f t="shared" si="1"/>
        <v>7.6726676299999923</v>
      </c>
      <c r="I72" s="14">
        <f t="shared" si="2"/>
        <v>-0.24156910000003506</v>
      </c>
      <c r="J72" s="25">
        <f t="shared" si="3"/>
        <v>-0.24156910000003506</v>
      </c>
      <c r="K72">
        <f t="shared" si="5"/>
        <v>9.975872244334355E-2</v>
      </c>
    </row>
    <row r="73" spans="2:11" x14ac:dyDescent="0.25">
      <c r="B73" s="14">
        <v>8</v>
      </c>
      <c r="C73" s="4">
        <v>0</v>
      </c>
      <c r="D73" s="4" t="s">
        <v>89</v>
      </c>
      <c r="E73" s="14">
        <v>-291.72813389999999</v>
      </c>
      <c r="F73" s="15">
        <f t="shared" si="0"/>
        <v>7.8733186300000284</v>
      </c>
      <c r="G73" s="14">
        <v>-302.3916327</v>
      </c>
      <c r="H73" s="4">
        <f t="shared" si="1"/>
        <v>7.6349198300000154</v>
      </c>
      <c r="I73" s="14">
        <f t="shared" si="2"/>
        <v>-0.23839880000001301</v>
      </c>
      <c r="J73" s="25">
        <f t="shared" si="3"/>
        <v>-0.23839880000001301</v>
      </c>
      <c r="K73">
        <f t="shared" si="5"/>
        <v>9.9761885144254492E-2</v>
      </c>
    </row>
    <row r="74" spans="2:11" x14ac:dyDescent="0.25">
      <c r="B74" s="14">
        <v>8</v>
      </c>
      <c r="C74" s="4">
        <v>0</v>
      </c>
      <c r="D74" s="4" t="s">
        <v>90</v>
      </c>
      <c r="E74" s="14">
        <v>-291.56772539999997</v>
      </c>
      <c r="F74" s="15">
        <f t="shared" si="0"/>
        <v>8.0337271300000452</v>
      </c>
      <c r="G74" s="14">
        <v>-302.21930400000002</v>
      </c>
      <c r="H74" s="4">
        <f t="shared" si="1"/>
        <v>7.8072485299999954</v>
      </c>
      <c r="I74" s="14">
        <f t="shared" si="2"/>
        <v>-0.22647860000004982</v>
      </c>
      <c r="J74" s="25">
        <f t="shared" si="3"/>
        <v>-0.22647860000004982</v>
      </c>
      <c r="K74">
        <f t="shared" si="5"/>
        <v>9.9773777669279709E-2</v>
      </c>
    </row>
    <row r="75" spans="2:11" x14ac:dyDescent="0.25">
      <c r="B75" s="14">
        <v>8</v>
      </c>
      <c r="C75" s="4">
        <v>0</v>
      </c>
      <c r="D75" s="4" t="s">
        <v>91</v>
      </c>
      <c r="E75" s="14">
        <v>-291.42352899999997</v>
      </c>
      <c r="F75" s="15">
        <f t="shared" si="0"/>
        <v>8.1779235300000437</v>
      </c>
      <c r="G75" s="14">
        <v>-302.06370010000001</v>
      </c>
      <c r="H75" s="4">
        <f t="shared" si="1"/>
        <v>7.9628524300000123</v>
      </c>
      <c r="I75" s="14">
        <f t="shared" si="2"/>
        <v>-0.21507110000003138</v>
      </c>
      <c r="J75" s="25">
        <f t="shared" si="3"/>
        <v>-0.21507110000003138</v>
      </c>
      <c r="K75">
        <f t="shared" si="5"/>
        <v>9.9785160012175397E-2</v>
      </c>
    </row>
    <row r="76" spans="2:11" x14ac:dyDescent="0.25">
      <c r="B76" s="14">
        <v>8</v>
      </c>
      <c r="C76" s="4">
        <v>0</v>
      </c>
      <c r="D76" s="4" t="s">
        <v>92</v>
      </c>
      <c r="E76" s="14">
        <v>-291.41715799999997</v>
      </c>
      <c r="F76" s="15">
        <f t="shared" si="0"/>
        <v>8.1842945300000451</v>
      </c>
      <c r="G76" s="14">
        <v>-302.03518000000003</v>
      </c>
      <c r="H76" s="4">
        <f t="shared" si="1"/>
        <v>7.9913725299999925</v>
      </c>
      <c r="I76" s="14">
        <f t="shared" si="2"/>
        <v>-0.19292200000005266</v>
      </c>
      <c r="J76" s="25">
        <f t="shared" si="3"/>
        <v>-0.19292200000005266</v>
      </c>
      <c r="K76">
        <f t="shared" si="5"/>
        <v>9.980726397487566E-2</v>
      </c>
    </row>
    <row r="77" spans="2:11" x14ac:dyDescent="0.25">
      <c r="B77" s="14">
        <v>8</v>
      </c>
      <c r="C77" s="4">
        <v>0</v>
      </c>
      <c r="D77" s="4" t="s">
        <v>93</v>
      </c>
      <c r="E77" s="14">
        <v>-291.27243449999997</v>
      </c>
      <c r="F77" s="15">
        <f t="shared" si="0"/>
        <v>8.3290180300000429</v>
      </c>
      <c r="G77" s="14">
        <v>-301.86039040000003</v>
      </c>
      <c r="H77" s="4">
        <f t="shared" si="1"/>
        <v>8.1661621299999894</v>
      </c>
      <c r="I77" s="14">
        <f t="shared" si="2"/>
        <v>-0.16285590000005357</v>
      </c>
      <c r="J77" s="25">
        <f t="shared" si="3"/>
        <v>-0.16285590000005357</v>
      </c>
      <c r="K77">
        <f t="shared" si="5"/>
        <v>9.9837276638262223E-2</v>
      </c>
    </row>
    <row r="78" spans="2:11" x14ac:dyDescent="0.25">
      <c r="B78" s="14">
        <v>8</v>
      </c>
      <c r="C78" s="4">
        <v>0</v>
      </c>
      <c r="D78" s="4" t="s">
        <v>94</v>
      </c>
      <c r="E78" s="14">
        <v>-291.60187819999999</v>
      </c>
      <c r="F78" s="15">
        <f t="shared" si="0"/>
        <v>7.9995743300000299</v>
      </c>
      <c r="G78" s="14">
        <v>-302.25792189999999</v>
      </c>
      <c r="H78" s="4">
        <f t="shared" si="1"/>
        <v>7.7686306300000325</v>
      </c>
      <c r="I78" s="14">
        <f t="shared" si="2"/>
        <v>-0.23094369999999742</v>
      </c>
      <c r="J78" s="25">
        <f t="shared" si="3"/>
        <v>-0.23094369999999742</v>
      </c>
      <c r="K78">
        <f t="shared" si="5"/>
        <v>9.9769322769791655E-2</v>
      </c>
    </row>
    <row r="79" spans="2:11" x14ac:dyDescent="0.25">
      <c r="B79" s="14">
        <v>8</v>
      </c>
      <c r="C79" s="4">
        <v>0</v>
      </c>
      <c r="D79" s="4" t="s">
        <v>95</v>
      </c>
      <c r="E79" s="14">
        <v>-291.61843599999997</v>
      </c>
      <c r="F79" s="15">
        <f t="shared" si="0"/>
        <v>7.9830165300000431</v>
      </c>
      <c r="G79" s="14">
        <v>-302.26317829999999</v>
      </c>
      <c r="H79" s="4">
        <f t="shared" si="1"/>
        <v>7.763374230000025</v>
      </c>
      <c r="I79" s="14">
        <f t="shared" si="2"/>
        <v>-0.21964230000001805</v>
      </c>
      <c r="J79" s="25">
        <f t="shared" si="3"/>
        <v>-0.21964230000001805</v>
      </c>
      <c r="K79">
        <f t="shared" si="5"/>
        <v>9.978059873719422E-2</v>
      </c>
    </row>
    <row r="80" spans="2:11" x14ac:dyDescent="0.25">
      <c r="B80" s="14">
        <v>8</v>
      </c>
      <c r="C80" s="4">
        <v>0</v>
      </c>
      <c r="D80" s="4" t="s">
        <v>96</v>
      </c>
      <c r="E80" s="14">
        <v>-291.45749510000002</v>
      </c>
      <c r="F80" s="15">
        <f t="shared" si="0"/>
        <v>8.1439574300000004</v>
      </c>
      <c r="G80" s="14">
        <v>-302.09109230000001</v>
      </c>
      <c r="H80" s="4">
        <f t="shared" si="1"/>
        <v>7.9354602300000039</v>
      </c>
      <c r="I80" s="14">
        <f t="shared" si="2"/>
        <v>-0.2084971999999965</v>
      </c>
      <c r="J80" s="25">
        <f t="shared" si="3"/>
        <v>-0.2084971999999965</v>
      </c>
      <c r="K80">
        <f t="shared" si="5"/>
        <v>9.9791720004430762E-2</v>
      </c>
    </row>
    <row r="81" spans="2:11" x14ac:dyDescent="0.25">
      <c r="B81" s="14">
        <v>8</v>
      </c>
      <c r="C81" s="4">
        <v>0</v>
      </c>
      <c r="D81" s="4" t="s">
        <v>97</v>
      </c>
      <c r="E81" s="14">
        <v>-291.48218359999998</v>
      </c>
      <c r="F81" s="15">
        <f t="shared" si="0"/>
        <v>8.1192689300000325</v>
      </c>
      <c r="G81" s="14">
        <v>-302.11673910000002</v>
      </c>
      <c r="H81" s="4">
        <f t="shared" si="1"/>
        <v>7.9098134299999998</v>
      </c>
      <c r="I81" s="14">
        <f t="shared" si="2"/>
        <v>-0.20945550000003266</v>
      </c>
      <c r="J81" s="25">
        <f t="shared" si="3"/>
        <v>-0.20945550000003266</v>
      </c>
      <c r="K81">
        <f t="shared" si="5"/>
        <v>9.9790763704960039E-2</v>
      </c>
    </row>
    <row r="82" spans="2:11" x14ac:dyDescent="0.25">
      <c r="B82" s="14">
        <v>8</v>
      </c>
      <c r="C82" s="4">
        <v>0</v>
      </c>
      <c r="D82" s="4" t="s">
        <v>98</v>
      </c>
      <c r="E82" s="14">
        <v>-291.49147649999998</v>
      </c>
      <c r="F82" s="15">
        <f t="shared" si="0"/>
        <v>8.1099760300000412</v>
      </c>
      <c r="G82" s="14">
        <v>-302.11814099999998</v>
      </c>
      <c r="H82" s="4">
        <f t="shared" si="1"/>
        <v>7.9084115300000377</v>
      </c>
      <c r="I82" s="14">
        <f t="shared" si="2"/>
        <v>-0.20156450000000348</v>
      </c>
      <c r="J82" s="25">
        <f t="shared" si="3"/>
        <v>-0.20156450000000348</v>
      </c>
      <c r="K82">
        <f t="shared" si="5"/>
        <v>9.9798638504820181E-2</v>
      </c>
    </row>
    <row r="83" spans="2:11" x14ac:dyDescent="0.25">
      <c r="B83" s="14">
        <v>8</v>
      </c>
      <c r="C83" s="4">
        <v>0</v>
      </c>
      <c r="D83" s="4" t="s">
        <v>99</v>
      </c>
      <c r="E83" s="14">
        <v>-291.59684579999998</v>
      </c>
      <c r="F83" s="15">
        <f t="shared" si="0"/>
        <v>8.0046067300000345</v>
      </c>
      <c r="G83" s="14">
        <v>-302.24609170000002</v>
      </c>
      <c r="H83" s="4">
        <f t="shared" si="1"/>
        <v>7.7804608299999956</v>
      </c>
      <c r="I83" s="14">
        <f t="shared" si="2"/>
        <v>-0.22414590000003898</v>
      </c>
      <c r="J83" s="25">
        <f t="shared" si="3"/>
        <v>-0.22414590000003898</v>
      </c>
      <c r="K83">
        <f t="shared" si="5"/>
        <v>9.977610511933753E-2</v>
      </c>
    </row>
    <row r="84" spans="2:11" x14ac:dyDescent="0.25">
      <c r="B84" s="14">
        <v>8</v>
      </c>
      <c r="C84" s="4">
        <v>0</v>
      </c>
      <c r="D84" s="4" t="s">
        <v>100</v>
      </c>
      <c r="E84" s="14">
        <v>-291.31920830000001</v>
      </c>
      <c r="F84" s="15">
        <f t="shared" si="0"/>
        <v>8.2822442300000034</v>
      </c>
      <c r="G84" s="14">
        <v>-301.92724249999998</v>
      </c>
      <c r="H84" s="4">
        <f t="shared" si="1"/>
        <v>8.0993100300000407</v>
      </c>
      <c r="I84" s="14">
        <f t="shared" si="2"/>
        <v>-0.18293419999996274</v>
      </c>
      <c r="J84" s="25">
        <f t="shared" si="3"/>
        <v>-0.18293419999996274</v>
      </c>
      <c r="K84">
        <f t="shared" si="5"/>
        <v>9.981723302262302E-2</v>
      </c>
    </row>
    <row r="85" spans="2:11" x14ac:dyDescent="0.25">
      <c r="B85" s="14">
        <v>8</v>
      </c>
      <c r="C85" s="4">
        <v>0</v>
      </c>
      <c r="D85" s="4" t="s">
        <v>101</v>
      </c>
      <c r="E85" s="14">
        <v>-291.32755930000002</v>
      </c>
      <c r="F85" s="15">
        <f t="shared" si="0"/>
        <v>8.2738932299999988</v>
      </c>
      <c r="G85" s="14">
        <v>-301.93117030000002</v>
      </c>
      <c r="H85" s="4">
        <f t="shared" si="1"/>
        <v>8.0953822299999985</v>
      </c>
      <c r="I85" s="14">
        <f t="shared" si="2"/>
        <v>-0.17851100000000031</v>
      </c>
      <c r="J85" s="25">
        <f t="shared" si="3"/>
        <v>-0.17851100000000031</v>
      </c>
      <c r="K85">
        <f t="shared" si="5"/>
        <v>9.9821648236120192E-2</v>
      </c>
    </row>
    <row r="86" spans="2:11" x14ac:dyDescent="0.25">
      <c r="B86" s="14">
        <v>8</v>
      </c>
      <c r="C86" s="4">
        <v>0</v>
      </c>
      <c r="D86" s="4" t="s">
        <v>102</v>
      </c>
      <c r="E86" s="14">
        <v>-291.35018680000002</v>
      </c>
      <c r="F86" s="15">
        <f t="shared" si="0"/>
        <v>8.2512657300000001</v>
      </c>
      <c r="G86" s="14">
        <v>-301.94963749999999</v>
      </c>
      <c r="H86" s="4">
        <f t="shared" si="1"/>
        <v>8.0769150300000234</v>
      </c>
      <c r="I86" s="14">
        <f t="shared" si="2"/>
        <v>-0.17435069999997665</v>
      </c>
      <c r="J86" s="25">
        <f t="shared" si="3"/>
        <v>-0.17435069999997665</v>
      </c>
      <c r="K86">
        <f t="shared" si="5"/>
        <v>9.9825801202539102E-2</v>
      </c>
    </row>
    <row r="87" spans="2:11" x14ac:dyDescent="0.25">
      <c r="B87" s="5">
        <v>9</v>
      </c>
      <c r="C87" s="6">
        <v>0</v>
      </c>
      <c r="D87" s="6" t="s">
        <v>103</v>
      </c>
      <c r="E87" s="5">
        <v>-280.5705792</v>
      </c>
      <c r="F87" s="7">
        <f t="shared" si="0"/>
        <v>8.6057733300000194</v>
      </c>
      <c r="G87" s="5">
        <v>-291.12012950000002</v>
      </c>
      <c r="H87" s="6">
        <f t="shared" si="1"/>
        <v>8.4813230299999987</v>
      </c>
      <c r="I87" s="5">
        <f t="shared" si="2"/>
        <v>-0.12445030000002077</v>
      </c>
      <c r="J87" s="18">
        <f t="shared" si="3"/>
        <v>-0.12445030000002077</v>
      </c>
      <c r="K87">
        <f t="shared" si="5"/>
        <v>9.9875627107271311E-2</v>
      </c>
    </row>
    <row r="88" spans="2:11" x14ac:dyDescent="0.25">
      <c r="B88" s="14">
        <v>9</v>
      </c>
      <c r="C88" s="4">
        <v>0</v>
      </c>
      <c r="D88" s="4" t="s">
        <v>104</v>
      </c>
      <c r="E88" s="14">
        <v>-280.2749182</v>
      </c>
      <c r="F88" s="15">
        <f t="shared" si="0"/>
        <v>8.9014343300000149</v>
      </c>
      <c r="G88" s="14">
        <v>-290.7902598</v>
      </c>
      <c r="H88" s="4">
        <f t="shared" si="1"/>
        <v>8.8111927300000161</v>
      </c>
      <c r="I88" s="14">
        <f t="shared" si="2"/>
        <v>-9.0241599999998812E-2</v>
      </c>
      <c r="J88" s="25">
        <f t="shared" si="3"/>
        <v>-9.0241599999998812E-2</v>
      </c>
      <c r="K88">
        <f t="shared" si="5"/>
        <v>9.9909799105486516E-2</v>
      </c>
    </row>
    <row r="89" spans="2:11" x14ac:dyDescent="0.25">
      <c r="B89" s="14">
        <v>9</v>
      </c>
      <c r="C89" s="4">
        <v>0</v>
      </c>
      <c r="D89" s="4" t="s">
        <v>105</v>
      </c>
      <c r="E89" s="14">
        <v>-280.61103900000001</v>
      </c>
      <c r="F89" s="15">
        <f t="shared" si="0"/>
        <v>8.5653135300000116</v>
      </c>
      <c r="G89" s="14">
        <v>-291.16296360000001</v>
      </c>
      <c r="H89" s="4">
        <f t="shared" si="1"/>
        <v>8.4384889300000054</v>
      </c>
      <c r="I89" s="14">
        <f t="shared" si="2"/>
        <v>-0.12682460000000617</v>
      </c>
      <c r="J89" s="25">
        <f t="shared" si="3"/>
        <v>-0.12682460000000617</v>
      </c>
      <c r="K89">
        <f t="shared" si="5"/>
        <v>9.9873255788408138E-2</v>
      </c>
    </row>
    <row r="90" spans="2:11" x14ac:dyDescent="0.25">
      <c r="B90" s="14">
        <v>9</v>
      </c>
      <c r="C90" s="4">
        <v>0</v>
      </c>
      <c r="D90" s="4" t="s">
        <v>106</v>
      </c>
      <c r="E90" s="14">
        <v>-280.4853597</v>
      </c>
      <c r="F90" s="15">
        <f t="shared" si="0"/>
        <v>8.6909928300000132</v>
      </c>
      <c r="G90" s="14">
        <v>-291.01087200000001</v>
      </c>
      <c r="H90" s="4">
        <f t="shared" si="1"/>
        <v>8.5905805300000111</v>
      </c>
      <c r="I90" s="14">
        <f t="shared" si="2"/>
        <v>-0.10041230000000212</v>
      </c>
      <c r="J90" s="25">
        <f t="shared" si="3"/>
        <v>-0.10041230000000212</v>
      </c>
      <c r="K90">
        <f t="shared" si="5"/>
        <v>9.9899638096280524E-2</v>
      </c>
    </row>
    <row r="91" spans="2:11" x14ac:dyDescent="0.25">
      <c r="B91" s="14">
        <v>9</v>
      </c>
      <c r="C91" s="4">
        <v>0</v>
      </c>
      <c r="D91" s="4" t="s">
        <v>107</v>
      </c>
      <c r="E91" s="14">
        <v>-280.33457659999999</v>
      </c>
      <c r="F91" s="15">
        <f t="shared" si="0"/>
        <v>8.8417759300000256</v>
      </c>
      <c r="G91" s="14">
        <v>-290.8377016</v>
      </c>
      <c r="H91" s="4">
        <f t="shared" si="1"/>
        <v>8.7637509300000147</v>
      </c>
      <c r="I91" s="14">
        <f t="shared" si="2"/>
        <v>-7.8025000000010891E-2</v>
      </c>
      <c r="J91" s="25">
        <f t="shared" si="3"/>
        <v>-7.8025000000010891E-2</v>
      </c>
      <c r="K91">
        <f t="shared" si="5"/>
        <v>9.9922005431587857E-2</v>
      </c>
    </row>
    <row r="92" spans="2:11" x14ac:dyDescent="0.25">
      <c r="B92" s="14">
        <v>9</v>
      </c>
      <c r="C92" s="4">
        <v>0</v>
      </c>
      <c r="D92" s="4" t="s">
        <v>108</v>
      </c>
      <c r="E92" s="14">
        <v>-280.49098290000001</v>
      </c>
      <c r="F92" s="15">
        <f t="shared" si="0"/>
        <v>8.6853696300000109</v>
      </c>
      <c r="G92" s="14">
        <v>-290.99418580000003</v>
      </c>
      <c r="H92" s="4">
        <f t="shared" si="1"/>
        <v>8.6072667299999921</v>
      </c>
      <c r="I92" s="14">
        <f t="shared" si="2"/>
        <v>-7.8102900000018849E-2</v>
      </c>
      <c r="J92" s="25">
        <f t="shared" si="3"/>
        <v>-7.8102900000018849E-2</v>
      </c>
      <c r="K92">
        <f t="shared" si="5"/>
        <v>9.9921927592375934E-2</v>
      </c>
    </row>
    <row r="93" spans="2:11" x14ac:dyDescent="0.25">
      <c r="B93" s="14">
        <v>9</v>
      </c>
      <c r="C93" s="4">
        <v>0</v>
      </c>
      <c r="D93" s="4" t="s">
        <v>109</v>
      </c>
      <c r="E93" s="14">
        <v>-280.32339230000002</v>
      </c>
      <c r="F93" s="15">
        <f t="shared" si="0"/>
        <v>8.8529602299999937</v>
      </c>
      <c r="G93" s="14">
        <v>-290.8155208</v>
      </c>
      <c r="H93" s="4">
        <f t="shared" si="1"/>
        <v>8.7859317300000157</v>
      </c>
      <c r="I93" s="14">
        <f t="shared" si="2"/>
        <v>-6.7028499999977953E-2</v>
      </c>
      <c r="J93" s="25">
        <f t="shared" si="3"/>
        <v>-6.7028499999977953E-2</v>
      </c>
      <c r="K93">
        <f t="shared" si="5"/>
        <v>9.9932993959080813E-2</v>
      </c>
    </row>
    <row r="94" spans="2:11" x14ac:dyDescent="0.25">
      <c r="B94" s="14">
        <v>9</v>
      </c>
      <c r="C94" s="4">
        <v>0</v>
      </c>
      <c r="D94" s="4" t="s">
        <v>110</v>
      </c>
      <c r="E94" s="14">
        <v>-280.35595230000001</v>
      </c>
      <c r="F94" s="15">
        <f t="shared" si="0"/>
        <v>8.8204002300000042</v>
      </c>
      <c r="G94" s="14">
        <v>-290.852664</v>
      </c>
      <c r="H94" s="4">
        <f t="shared" si="1"/>
        <v>8.748788530000013</v>
      </c>
      <c r="I94" s="14">
        <f t="shared" si="2"/>
        <v>-7.1611699999991174E-2</v>
      </c>
      <c r="J94" s="25">
        <f t="shared" si="3"/>
        <v>-7.1611699999991174E-2</v>
      </c>
      <c r="K94">
        <f t="shared" si="5"/>
        <v>9.9928413935058302E-2</v>
      </c>
    </row>
    <row r="95" spans="2:11" x14ac:dyDescent="0.25">
      <c r="B95" s="14">
        <v>9</v>
      </c>
      <c r="C95" s="4">
        <v>0</v>
      </c>
      <c r="D95" s="4" t="s">
        <v>111</v>
      </c>
      <c r="E95" s="14">
        <v>-280.18885289999997</v>
      </c>
      <c r="F95" s="15">
        <f t="shared" si="0"/>
        <v>8.9874996300000447</v>
      </c>
      <c r="G95" s="14">
        <v>-290.65413949999999</v>
      </c>
      <c r="H95" s="4">
        <f t="shared" si="1"/>
        <v>8.9473130300000321</v>
      </c>
      <c r="I95" s="14">
        <f t="shared" si="2"/>
        <v>-4.0186600000012618E-2</v>
      </c>
      <c r="J95" s="25">
        <f t="shared" si="3"/>
        <v>-4.0186600000012618E-2</v>
      </c>
      <c r="K95">
        <f t="shared" si="5"/>
        <v>9.995982147373253E-2</v>
      </c>
    </row>
    <row r="96" spans="2:11" x14ac:dyDescent="0.25">
      <c r="B96" s="14">
        <v>9</v>
      </c>
      <c r="C96" s="4">
        <v>0</v>
      </c>
      <c r="D96" s="4" t="s">
        <v>112</v>
      </c>
      <c r="E96" s="14">
        <v>-279.94684810000001</v>
      </c>
      <c r="F96" s="15">
        <f t="shared" si="0"/>
        <v>9.2295044300000058</v>
      </c>
      <c r="G96" s="14">
        <v>-290.36589800000002</v>
      </c>
      <c r="H96" s="4">
        <f t="shared" si="1"/>
        <v>9.2355545300000017</v>
      </c>
      <c r="I96" s="14">
        <f t="shared" si="2"/>
        <v>6.0500999999959504E-3</v>
      </c>
      <c r="J96" s="25">
        <f t="shared" si="3"/>
        <v>6.0500999999959504E-3</v>
      </c>
      <c r="K96">
        <f t="shared" si="5"/>
        <v>0.10000605028302223</v>
      </c>
    </row>
    <row r="97" spans="2:11" x14ac:dyDescent="0.25">
      <c r="B97" s="14">
        <v>9</v>
      </c>
      <c r="C97" s="4">
        <v>0</v>
      </c>
      <c r="D97" s="4" t="s">
        <v>113</v>
      </c>
      <c r="E97" s="14">
        <v>-280.3426149</v>
      </c>
      <c r="F97" s="15">
        <f t="shared" si="0"/>
        <v>8.8337376300000159</v>
      </c>
      <c r="G97" s="14">
        <v>-290.83295429999998</v>
      </c>
      <c r="H97" s="4">
        <f t="shared" si="1"/>
        <v>8.7684982300000343</v>
      </c>
      <c r="I97" s="14">
        <f t="shared" si="2"/>
        <v>-6.5239399999981629E-2</v>
      </c>
      <c r="J97" s="25">
        <f t="shared" si="3"/>
        <v>-6.5239399999981629E-2</v>
      </c>
      <c r="K97">
        <f t="shared" si="5"/>
        <v>9.9934781876269502E-2</v>
      </c>
    </row>
    <row r="98" spans="2:11" x14ac:dyDescent="0.25">
      <c r="B98" s="14">
        <v>9</v>
      </c>
      <c r="C98" s="4">
        <v>0</v>
      </c>
      <c r="D98" s="4" t="s">
        <v>114</v>
      </c>
      <c r="E98" s="14">
        <v>-280.20859890000003</v>
      </c>
      <c r="F98" s="15">
        <f t="shared" si="0"/>
        <v>8.96775362999999</v>
      </c>
      <c r="G98" s="14">
        <v>-290.68115319999998</v>
      </c>
      <c r="H98" s="4">
        <f t="shared" si="1"/>
        <v>8.9202993300000344</v>
      </c>
      <c r="I98" s="14">
        <f t="shared" si="2"/>
        <v>-4.7454299999955651E-2</v>
      </c>
      <c r="J98" s="25">
        <f t="shared" si="3"/>
        <v>-4.7454299999955651E-2</v>
      </c>
      <c r="K98">
        <f t="shared" si="5"/>
        <v>9.9952556957772165E-2</v>
      </c>
    </row>
    <row r="99" spans="2:11" x14ac:dyDescent="0.25">
      <c r="B99" s="14">
        <v>9</v>
      </c>
      <c r="C99" s="4">
        <v>0</v>
      </c>
      <c r="D99" s="4" t="s">
        <v>115</v>
      </c>
      <c r="E99" s="14">
        <v>-280.3546005</v>
      </c>
      <c r="F99" s="15">
        <f t="shared" si="0"/>
        <v>8.8217520300000132</v>
      </c>
      <c r="G99" s="14">
        <v>-290.83398060000002</v>
      </c>
      <c r="H99" s="4">
        <f t="shared" si="1"/>
        <v>8.7674719299999992</v>
      </c>
      <c r="I99" s="14">
        <f t="shared" si="2"/>
        <v>-5.4280100000013931E-2</v>
      </c>
      <c r="J99" s="25">
        <f t="shared" si="3"/>
        <v>-5.4280100000013931E-2</v>
      </c>
      <c r="K99">
        <f t="shared" si="5"/>
        <v>9.9945734628981181E-2</v>
      </c>
    </row>
    <row r="100" spans="2:11" x14ac:dyDescent="0.25">
      <c r="B100" s="14">
        <v>9</v>
      </c>
      <c r="C100" s="4">
        <v>0</v>
      </c>
      <c r="D100" s="4" t="s">
        <v>116</v>
      </c>
      <c r="E100" s="14">
        <v>-280.0709999</v>
      </c>
      <c r="F100" s="15">
        <f t="shared" si="0"/>
        <v>9.1053526300000129</v>
      </c>
      <c r="G100" s="30">
        <v>-290.52024340000003</v>
      </c>
      <c r="H100" s="32">
        <f t="shared" si="1"/>
        <v>9.0812091299999906</v>
      </c>
      <c r="I100" s="14">
        <f t="shared" si="2"/>
        <v>-2.41435000000223E-2</v>
      </c>
      <c r="J100" s="25">
        <f t="shared" si="3"/>
        <v>-2.41435000000223E-2</v>
      </c>
      <c r="K100">
        <f t="shared" si="5"/>
        <v>9.9975859414308407E-2</v>
      </c>
    </row>
    <row r="101" spans="2:11" x14ac:dyDescent="0.25">
      <c r="B101" s="5">
        <v>10</v>
      </c>
      <c r="C101" s="6">
        <v>0</v>
      </c>
      <c r="D101" s="6" t="s">
        <v>117</v>
      </c>
      <c r="E101" s="5">
        <v>-269.40785970000002</v>
      </c>
      <c r="F101" s="7">
        <f t="shared" si="0"/>
        <v>9.3433928299999991</v>
      </c>
      <c r="G101" s="5">
        <v>-279.81348910000003</v>
      </c>
      <c r="H101" s="6">
        <f t="shared" si="1"/>
        <v>9.3628634299999902</v>
      </c>
      <c r="I101" s="5">
        <f t="shared" si="2"/>
        <v>1.9470599999991123E-2</v>
      </c>
      <c r="J101" s="18">
        <f t="shared" si="3"/>
        <v>1.9470599999991123E-2</v>
      </c>
      <c r="K101">
        <f t="shared" si="5"/>
        <v>0.10001947249564434</v>
      </c>
    </row>
    <row r="102" spans="2:11" x14ac:dyDescent="0.25">
      <c r="B102" s="14">
        <v>10</v>
      </c>
      <c r="C102" s="4">
        <v>0</v>
      </c>
      <c r="D102" s="4" t="s">
        <v>118</v>
      </c>
      <c r="E102" s="14">
        <v>-269.3612718</v>
      </c>
      <c r="F102" s="15">
        <f t="shared" si="0"/>
        <v>9.3899807300000191</v>
      </c>
      <c r="G102" s="14">
        <v>-279.75071980000001</v>
      </c>
      <c r="H102" s="4">
        <f t="shared" si="1"/>
        <v>9.4256327300000038</v>
      </c>
      <c r="I102" s="14">
        <f t="shared" si="2"/>
        <v>3.5651999999984696E-2</v>
      </c>
      <c r="J102" s="25">
        <f t="shared" si="3"/>
        <v>3.5651999999984696E-2</v>
      </c>
      <c r="K102">
        <f t="shared" si="5"/>
        <v>0.10003565835608084</v>
      </c>
    </row>
    <row r="103" spans="2:11" x14ac:dyDescent="0.25">
      <c r="B103" s="14">
        <v>10</v>
      </c>
      <c r="C103" s="4">
        <v>0</v>
      </c>
      <c r="D103" s="4" t="s">
        <v>119</v>
      </c>
      <c r="E103" s="14">
        <v>-269.37752719999997</v>
      </c>
      <c r="F103" s="15">
        <f t="shared" si="0"/>
        <v>9.3737253300000418</v>
      </c>
      <c r="G103" s="14">
        <v>-279.76481810000001</v>
      </c>
      <c r="H103" s="4">
        <f t="shared" si="1"/>
        <v>9.4115344300000032</v>
      </c>
      <c r="I103" s="14">
        <f t="shared" si="2"/>
        <v>3.7809099999961404E-2</v>
      </c>
      <c r="J103" s="25">
        <f t="shared" si="3"/>
        <v>3.7809099999961404E-2</v>
      </c>
      <c r="K103">
        <f t="shared" si="5"/>
        <v>0.10003781624854109</v>
      </c>
    </row>
    <row r="104" spans="2:11" x14ac:dyDescent="0.25">
      <c r="B104" s="14">
        <v>10</v>
      </c>
      <c r="C104" s="4">
        <v>0</v>
      </c>
      <c r="D104" s="4" t="s">
        <v>120</v>
      </c>
      <c r="E104" s="14">
        <v>-269.21580690000002</v>
      </c>
      <c r="F104" s="15">
        <f t="shared" si="0"/>
        <v>9.5354456299999981</v>
      </c>
      <c r="G104" s="14">
        <v>-279.5830259</v>
      </c>
      <c r="H104" s="4">
        <f t="shared" si="1"/>
        <v>9.5933266300000213</v>
      </c>
      <c r="I104" s="14">
        <f t="shared" si="2"/>
        <v>5.7881000000023164E-2</v>
      </c>
      <c r="J104" s="25">
        <f t="shared" si="3"/>
        <v>5.7881000000023164E-2</v>
      </c>
      <c r="K104">
        <f t="shared" si="5"/>
        <v>0.1000578977542832</v>
      </c>
    </row>
    <row r="105" spans="2:11" x14ac:dyDescent="0.25">
      <c r="B105" s="14">
        <v>10</v>
      </c>
      <c r="C105" s="4">
        <v>0</v>
      </c>
      <c r="D105" s="4" t="s">
        <v>121</v>
      </c>
      <c r="E105" s="14">
        <v>-269.2018569</v>
      </c>
      <c r="F105" s="15">
        <f t="shared" si="0"/>
        <v>9.5493956300000207</v>
      </c>
      <c r="G105" s="14">
        <v>-279.5620897</v>
      </c>
      <c r="H105" s="4">
        <f t="shared" si="1"/>
        <v>9.6142628300000155</v>
      </c>
      <c r="I105" s="14">
        <f t="shared" si="2"/>
        <v>6.4867199999994796E-2</v>
      </c>
      <c r="J105" s="25">
        <f t="shared" si="3"/>
        <v>6.4867199999994796E-2</v>
      </c>
      <c r="K105">
        <f t="shared" si="5"/>
        <v>0.10006488824331801</v>
      </c>
    </row>
    <row r="106" spans="2:11" x14ac:dyDescent="0.25">
      <c r="B106" s="14">
        <v>10</v>
      </c>
      <c r="C106" s="4">
        <v>0</v>
      </c>
      <c r="D106" s="4" t="s">
        <v>122</v>
      </c>
      <c r="E106" s="14">
        <v>-269.09155570000001</v>
      </c>
      <c r="F106" s="15">
        <f t="shared" si="0"/>
        <v>9.6596968300000015</v>
      </c>
      <c r="G106" s="14">
        <v>-279.42963150000003</v>
      </c>
      <c r="H106" s="4">
        <f t="shared" si="1"/>
        <v>9.7467210299999891</v>
      </c>
      <c r="I106" s="14">
        <f t="shared" si="2"/>
        <v>8.7024199999987673E-2</v>
      </c>
      <c r="J106" s="25">
        <f t="shared" si="3"/>
        <v>8.7024199999987673E-2</v>
      </c>
      <c r="K106">
        <f t="shared" si="5"/>
        <v>0.10008706207704353</v>
      </c>
    </row>
    <row r="107" spans="2:11" x14ac:dyDescent="0.25">
      <c r="B107" s="14">
        <v>10</v>
      </c>
      <c r="C107" s="4">
        <v>0</v>
      </c>
      <c r="D107" s="4" t="s">
        <v>123</v>
      </c>
      <c r="E107" s="14">
        <v>-269.205108</v>
      </c>
      <c r="F107" s="15">
        <f t="shared" si="0"/>
        <v>9.5461445300000207</v>
      </c>
      <c r="G107" s="14">
        <v>-279.55209079999997</v>
      </c>
      <c r="H107" s="4">
        <f t="shared" si="1"/>
        <v>9.6242617300000433</v>
      </c>
      <c r="I107" s="14">
        <f t="shared" si="2"/>
        <v>7.8117200000022535E-2</v>
      </c>
      <c r="J107" s="25">
        <f t="shared" si="3"/>
        <v>7.8117200000022535E-2</v>
      </c>
      <c r="K107">
        <f t="shared" si="5"/>
        <v>0.10007814771943116</v>
      </c>
    </row>
    <row r="108" spans="2:11" x14ac:dyDescent="0.25">
      <c r="B108" s="14">
        <v>10</v>
      </c>
      <c r="C108" s="4">
        <v>0</v>
      </c>
      <c r="D108" s="4" t="s">
        <v>124</v>
      </c>
      <c r="E108" s="14">
        <v>-269.04386749999998</v>
      </c>
      <c r="F108" s="15">
        <f t="shared" si="0"/>
        <v>9.7073850300000402</v>
      </c>
      <c r="G108" s="14">
        <v>-279.3676183</v>
      </c>
      <c r="H108" s="4">
        <f t="shared" si="1"/>
        <v>9.8087342300000131</v>
      </c>
      <c r="I108" s="14">
        <f t="shared" si="2"/>
        <v>0.10134919999997294</v>
      </c>
      <c r="J108" s="25">
        <f t="shared" si="3"/>
        <v>0.10134919999997294</v>
      </c>
      <c r="K108">
        <f t="shared" si="5"/>
        <v>0.10010140057565649</v>
      </c>
    </row>
    <row r="109" spans="2:11" x14ac:dyDescent="0.25">
      <c r="B109" s="14">
        <v>10</v>
      </c>
      <c r="C109" s="4">
        <v>0</v>
      </c>
      <c r="D109" s="4" t="s">
        <v>125</v>
      </c>
      <c r="E109" s="14">
        <v>-269.09650149999999</v>
      </c>
      <c r="F109" s="15">
        <f t="shared" si="0"/>
        <v>9.6547510300000283</v>
      </c>
      <c r="G109" s="14">
        <v>-279.42902090000001</v>
      </c>
      <c r="H109" s="4">
        <f t="shared" si="1"/>
        <v>9.747331630000005</v>
      </c>
      <c r="I109" s="14">
        <f t="shared" si="2"/>
        <v>9.2580599999976698E-2</v>
      </c>
      <c r="J109" s="25">
        <f t="shared" si="3"/>
        <v>9.2580599999976698E-2</v>
      </c>
      <c r="K109">
        <f t="shared" si="5"/>
        <v>0.10009262346906592</v>
      </c>
    </row>
    <row r="110" spans="2:11" x14ac:dyDescent="0.25">
      <c r="B110" s="5">
        <v>11</v>
      </c>
      <c r="C110" s="6">
        <v>0</v>
      </c>
      <c r="D110" s="6" t="s">
        <v>126</v>
      </c>
      <c r="E110" s="5">
        <v>-258.22270559999998</v>
      </c>
      <c r="F110" s="7">
        <f t="shared" si="0"/>
        <v>10.103446930000032</v>
      </c>
      <c r="G110" s="5">
        <v>-268.46636699999999</v>
      </c>
      <c r="H110" s="6">
        <f t="shared" si="1"/>
        <v>10.284885530000025</v>
      </c>
      <c r="I110" s="5">
        <f t="shared" si="2"/>
        <v>0.18143859999999279</v>
      </c>
      <c r="J110" s="18">
        <f t="shared" si="3"/>
        <v>0.18143859999999279</v>
      </c>
      <c r="K110">
        <f t="shared" si="5"/>
        <v>0.10018160329942223</v>
      </c>
    </row>
    <row r="111" spans="2:11" x14ac:dyDescent="0.25">
      <c r="B111" s="14">
        <v>11</v>
      </c>
      <c r="C111" s="4">
        <v>0</v>
      </c>
      <c r="D111" s="4" t="s">
        <v>127</v>
      </c>
      <c r="E111" s="14">
        <v>-258.10687039999999</v>
      </c>
      <c r="F111" s="15">
        <f t="shared" si="0"/>
        <v>10.219282130000025</v>
      </c>
      <c r="G111" s="14">
        <v>-268.32880649999998</v>
      </c>
      <c r="H111" s="4">
        <f t="shared" si="1"/>
        <v>10.422446030000032</v>
      </c>
      <c r="I111" s="14">
        <f t="shared" si="2"/>
        <v>0.20316390000000695</v>
      </c>
      <c r="J111" s="25">
        <f t="shared" si="3"/>
        <v>0.20316390000000695</v>
      </c>
      <c r="K111">
        <f t="shared" si="5"/>
        <v>0.10020337041768411</v>
      </c>
    </row>
    <row r="112" spans="2:11" x14ac:dyDescent="0.25">
      <c r="B112" s="14">
        <v>11</v>
      </c>
      <c r="C112" s="4">
        <v>0</v>
      </c>
      <c r="D112" s="4" t="s">
        <v>128</v>
      </c>
      <c r="E112" s="14">
        <v>-258.08641820000003</v>
      </c>
      <c r="F112" s="15">
        <f t="shared" si="0"/>
        <v>10.23973432999999</v>
      </c>
      <c r="G112" s="14">
        <v>-268.3045588</v>
      </c>
      <c r="H112" s="4">
        <f t="shared" si="1"/>
        <v>10.446693730000021</v>
      </c>
      <c r="I112" s="14">
        <f t="shared" si="2"/>
        <v>0.20695940000003077</v>
      </c>
      <c r="J112" s="25">
        <f t="shared" si="3"/>
        <v>0.20695940000003077</v>
      </c>
      <c r="K112">
        <f t="shared" si="5"/>
        <v>0.10020717370878483</v>
      </c>
    </row>
    <row r="113" spans="2:11" x14ac:dyDescent="0.25">
      <c r="B113" s="14">
        <v>11</v>
      </c>
      <c r="C113" s="4">
        <v>0</v>
      </c>
      <c r="D113" s="4" t="s">
        <v>129</v>
      </c>
      <c r="E113" s="14">
        <v>-258.03221189999999</v>
      </c>
      <c r="F113" s="15">
        <f t="shared" si="0"/>
        <v>10.293940630000023</v>
      </c>
      <c r="G113" s="14">
        <v>-268.23094839999999</v>
      </c>
      <c r="H113" s="4">
        <f t="shared" si="1"/>
        <v>10.520304130000028</v>
      </c>
      <c r="I113" s="14">
        <f t="shared" si="2"/>
        <v>0.22636350000000505</v>
      </c>
      <c r="J113" s="25">
        <f t="shared" si="3"/>
        <v>0.22636350000000505</v>
      </c>
      <c r="K113">
        <f t="shared" si="5"/>
        <v>0.10022661989559618</v>
      </c>
    </row>
    <row r="114" spans="2:11" x14ac:dyDescent="0.25">
      <c r="B114" s="5">
        <v>12</v>
      </c>
      <c r="C114" s="6">
        <v>0</v>
      </c>
      <c r="D114" s="6" t="s">
        <v>130</v>
      </c>
      <c r="E114" s="5">
        <v>-247.0727918</v>
      </c>
      <c r="F114" s="7">
        <f t="shared" si="0"/>
        <v>10.828260730000011</v>
      </c>
      <c r="G114" s="5">
        <v>-257.1646202</v>
      </c>
      <c r="H114" s="6">
        <f t="shared" si="1"/>
        <v>11.161532330000014</v>
      </c>
      <c r="I114" s="5">
        <f t="shared" si="2"/>
        <v>0.33327160000000333</v>
      </c>
      <c r="J114" s="18">
        <f t="shared" si="3"/>
        <v>0.33327160000000333</v>
      </c>
      <c r="K114">
        <f t="shared" si="5"/>
        <v>0.10033382756725225</v>
      </c>
    </row>
    <row r="115" spans="2:11" ht="42.6" customHeight="1" x14ac:dyDescent="0.25">
      <c r="B115" s="11">
        <v>13</v>
      </c>
      <c r="C115" s="13">
        <v>0</v>
      </c>
      <c r="D115" s="13" t="s">
        <v>131</v>
      </c>
      <c r="E115" s="11">
        <v>-236.020115</v>
      </c>
      <c r="F115" s="12">
        <f t="shared" si="0"/>
        <v>11.455837530000025</v>
      </c>
      <c r="G115" s="11">
        <v>-245.9727039</v>
      </c>
      <c r="H115" s="13">
        <f t="shared" si="1"/>
        <v>11.928348630000016</v>
      </c>
      <c r="I115" s="11">
        <f t="shared" si="2"/>
        <v>0.4725110999999913</v>
      </c>
      <c r="J115" s="33">
        <f t="shared" si="3"/>
        <v>0.4725110999999913</v>
      </c>
      <c r="K115">
        <f t="shared" si="5"/>
        <v>0.10047362919404396</v>
      </c>
    </row>
    <row r="116" spans="2:11" x14ac:dyDescent="0.25">
      <c r="B116" s="4"/>
      <c r="C116" s="4"/>
      <c r="D116" s="4"/>
      <c r="E116" s="4"/>
      <c r="F116" s="4"/>
      <c r="G116" s="4"/>
      <c r="H116" s="4"/>
      <c r="I116" s="4"/>
      <c r="J116" s="4"/>
    </row>
    <row r="117" spans="2:11" x14ac:dyDescent="0.25">
      <c r="B117" s="4"/>
      <c r="C117" s="4"/>
      <c r="D117" s="4"/>
      <c r="E117" s="4"/>
      <c r="F117" s="4"/>
      <c r="G117" s="4"/>
      <c r="H117" s="4"/>
      <c r="I117" s="4"/>
      <c r="J117" s="4"/>
    </row>
    <row r="118" spans="2:11" x14ac:dyDescent="0.25">
      <c r="B118" s="4"/>
      <c r="C118" s="4"/>
      <c r="D118" s="4"/>
      <c r="E118" s="4"/>
      <c r="F118" s="4"/>
      <c r="G118" s="4"/>
      <c r="H118" s="4"/>
    </row>
    <row r="119" spans="2:11" x14ac:dyDescent="0.25">
      <c r="B119" s="4"/>
      <c r="C119" s="4"/>
      <c r="D119" s="4"/>
      <c r="E119" s="4"/>
      <c r="F119" s="4"/>
      <c r="G119" s="4"/>
      <c r="H119" s="4"/>
    </row>
    <row r="120" spans="2:11" x14ac:dyDescent="0.25">
      <c r="B120" s="4"/>
      <c r="C120" s="4"/>
      <c r="D120" s="4"/>
      <c r="E120" s="4"/>
      <c r="F120" s="4"/>
      <c r="G120" s="4"/>
      <c r="H120" s="4"/>
    </row>
    <row r="121" spans="2:11" x14ac:dyDescent="0.25">
      <c r="B121" s="4"/>
      <c r="C121" s="4"/>
      <c r="D121" s="4"/>
      <c r="E121" s="4"/>
      <c r="F121" s="4"/>
      <c r="G121" s="4"/>
      <c r="H121" s="4"/>
    </row>
    <row r="122" spans="2:11" x14ac:dyDescent="0.25">
      <c r="B122" s="4"/>
      <c r="C122" s="4"/>
      <c r="D122" s="4"/>
      <c r="E122" s="4"/>
      <c r="F122" s="4"/>
      <c r="G122" s="4"/>
      <c r="H122" s="4"/>
    </row>
    <row r="123" spans="2:11" x14ac:dyDescent="0.25">
      <c r="B123" s="4"/>
      <c r="C123" s="4"/>
      <c r="D123" s="4"/>
      <c r="E123" s="4"/>
      <c r="F123" s="4"/>
      <c r="G123" s="4"/>
      <c r="H123" s="4"/>
    </row>
    <row r="124" spans="2:11" x14ac:dyDescent="0.25">
      <c r="B124" s="4"/>
      <c r="C124" s="4"/>
      <c r="D124" s="4"/>
      <c r="E124" s="4"/>
      <c r="F124" s="4"/>
      <c r="G124" s="4"/>
      <c r="H124" s="4"/>
    </row>
    <row r="125" spans="2:11" x14ac:dyDescent="0.25">
      <c r="B125" s="4"/>
      <c r="C125" s="4"/>
      <c r="D125" s="4"/>
      <c r="E125" s="4"/>
      <c r="F125" s="4"/>
      <c r="G125" s="4"/>
      <c r="H125" s="4"/>
    </row>
    <row r="126" spans="2:11" x14ac:dyDescent="0.25">
      <c r="B126" s="4"/>
      <c r="C126" s="4"/>
      <c r="D126" s="4"/>
      <c r="E126" s="4"/>
      <c r="F126" s="4"/>
      <c r="G126" s="4"/>
      <c r="H126" s="4"/>
    </row>
  </sheetData>
  <mergeCells count="7">
    <mergeCell ref="M4:N4"/>
    <mergeCell ref="M13:N13"/>
    <mergeCell ref="B2:B3"/>
    <mergeCell ref="C2:C3"/>
    <mergeCell ref="D2:D3"/>
    <mergeCell ref="E2:F2"/>
    <mergeCell ref="G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2.6640625" defaultRowHeight="15.75" customHeight="1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3:J91"/>
  <sheetViews>
    <sheetView workbookViewId="0"/>
  </sheetViews>
  <sheetFormatPr defaultColWidth="12.6640625" defaultRowHeight="15.75" customHeight="1" x14ac:dyDescent="0.25"/>
  <cols>
    <col min="1" max="1" width="26.21875" customWidth="1"/>
    <col min="5" max="5" width="20.77734375" customWidth="1"/>
    <col min="6" max="6" width="16.77734375" customWidth="1"/>
    <col min="8" max="8" width="20.109375" customWidth="1"/>
    <col min="9" max="9" width="16.21875" customWidth="1"/>
  </cols>
  <sheetData>
    <row r="3" spans="1:7" x14ac:dyDescent="0.25">
      <c r="B3" s="34" t="s">
        <v>3</v>
      </c>
      <c r="C3" s="35" t="s">
        <v>4</v>
      </c>
      <c r="D3" s="35" t="s">
        <v>132</v>
      </c>
      <c r="E3" s="36" t="s">
        <v>8</v>
      </c>
    </row>
    <row r="4" spans="1:7" x14ac:dyDescent="0.25">
      <c r="A4" s="66" t="s">
        <v>133</v>
      </c>
      <c r="B4" s="37">
        <v>1</v>
      </c>
      <c r="C4" s="38">
        <v>0</v>
      </c>
      <c r="D4" s="38">
        <v>0</v>
      </c>
      <c r="E4" s="39">
        <v>-5.8941568000000002</v>
      </c>
      <c r="F4" s="40">
        <f t="shared" ref="F4:F39" si="0">E4 * (64 - B4)</f>
        <v>-371.33187839999999</v>
      </c>
      <c r="G4" s="40">
        <f t="shared" ref="G4:G39" si="1">F4 - -383.0017 + B4 * -10.4251 + C4 * 0.285</f>
        <v>1.2447216000000338</v>
      </c>
    </row>
    <row r="5" spans="1:7" x14ac:dyDescent="0.25">
      <c r="A5" s="67"/>
      <c r="B5" s="41">
        <v>1</v>
      </c>
      <c r="C5" s="42">
        <v>1</v>
      </c>
      <c r="D5" s="42">
        <v>0</v>
      </c>
      <c r="E5" s="43">
        <v>-6.0062534999999997</v>
      </c>
      <c r="F5" s="40">
        <f t="shared" si="0"/>
        <v>-378.39397049999997</v>
      </c>
      <c r="G5" s="40">
        <f t="shared" si="1"/>
        <v>-5.5323704999999386</v>
      </c>
    </row>
    <row r="6" spans="1:7" x14ac:dyDescent="0.25">
      <c r="A6" s="67"/>
      <c r="B6" s="41">
        <v>1</v>
      </c>
      <c r="C6" s="44">
        <v>2</v>
      </c>
      <c r="D6" s="44">
        <v>0</v>
      </c>
      <c r="E6" s="45">
        <v>-6.1174229000000002</v>
      </c>
      <c r="F6" s="40">
        <f t="shared" si="0"/>
        <v>-385.39764270000001</v>
      </c>
      <c r="G6" s="40">
        <f t="shared" si="1"/>
        <v>-12.251042699999978</v>
      </c>
    </row>
    <row r="7" spans="1:7" x14ac:dyDescent="0.25">
      <c r="B7" s="37">
        <v>2</v>
      </c>
      <c r="C7" s="38">
        <v>0</v>
      </c>
      <c r="D7" s="38">
        <v>1</v>
      </c>
      <c r="E7" s="39">
        <v>-5.8024503999999997</v>
      </c>
      <c r="F7" s="40">
        <f t="shared" si="0"/>
        <v>-359.75192479999998</v>
      </c>
      <c r="G7" s="40">
        <f t="shared" si="1"/>
        <v>2.3995752000000437</v>
      </c>
    </row>
    <row r="8" spans="1:7" x14ac:dyDescent="0.25">
      <c r="B8" s="41">
        <v>2</v>
      </c>
      <c r="C8" s="42">
        <v>1</v>
      </c>
      <c r="D8" s="42">
        <v>1</v>
      </c>
      <c r="E8" s="43">
        <v>-5.9216243999999998</v>
      </c>
      <c r="F8" s="40">
        <f t="shared" si="0"/>
        <v>-367.14071279999996</v>
      </c>
      <c r="G8" s="40">
        <f t="shared" si="1"/>
        <v>-4.704212799999933</v>
      </c>
    </row>
    <row r="9" spans="1:7" x14ac:dyDescent="0.25">
      <c r="B9" s="41">
        <v>2</v>
      </c>
      <c r="C9" s="42">
        <v>2</v>
      </c>
      <c r="D9" s="42">
        <v>1</v>
      </c>
      <c r="E9" s="43">
        <v>-6.0395319000000001</v>
      </c>
      <c r="F9" s="40">
        <f t="shared" si="0"/>
        <v>-374.45097780000003</v>
      </c>
      <c r="G9" s="40">
        <f t="shared" si="1"/>
        <v>-11.729477800000005</v>
      </c>
    </row>
    <row r="10" spans="1:7" x14ac:dyDescent="0.25">
      <c r="B10" s="41">
        <v>2</v>
      </c>
      <c r="C10" s="42">
        <v>3</v>
      </c>
      <c r="D10" s="42">
        <v>1</v>
      </c>
      <c r="E10" s="43">
        <v>-6.1441248000000002</v>
      </c>
      <c r="F10" s="40">
        <f t="shared" si="0"/>
        <v>-380.93573760000004</v>
      </c>
      <c r="G10" s="40">
        <f t="shared" si="1"/>
        <v>-17.929237600000011</v>
      </c>
    </row>
    <row r="11" spans="1:7" x14ac:dyDescent="0.25">
      <c r="B11" s="41">
        <v>2</v>
      </c>
      <c r="C11" s="44">
        <v>4</v>
      </c>
      <c r="D11" s="44">
        <v>1</v>
      </c>
      <c r="E11" s="45">
        <v>-6.2504084000000004</v>
      </c>
      <c r="F11" s="40">
        <f t="shared" si="0"/>
        <v>-387.52532080000003</v>
      </c>
      <c r="G11" s="40">
        <f t="shared" si="1"/>
        <v>-24.233820800000004</v>
      </c>
    </row>
    <row r="12" spans="1:7" x14ac:dyDescent="0.25">
      <c r="B12" s="37">
        <v>3</v>
      </c>
      <c r="C12" s="38">
        <v>0</v>
      </c>
      <c r="D12" s="38">
        <v>18</v>
      </c>
      <c r="E12" s="39">
        <v>-5.7081803000000004</v>
      </c>
      <c r="F12" s="40">
        <f t="shared" si="0"/>
        <v>-348.19899830000003</v>
      </c>
      <c r="G12" s="40">
        <f t="shared" si="1"/>
        <v>3.5274016999999986</v>
      </c>
    </row>
    <row r="13" spans="1:7" x14ac:dyDescent="0.25">
      <c r="B13" s="41">
        <v>3</v>
      </c>
      <c r="C13" s="42">
        <v>0</v>
      </c>
      <c r="D13" s="42">
        <v>13</v>
      </c>
      <c r="E13" s="43">
        <v>-5.7081897000000001</v>
      </c>
      <c r="F13" s="40">
        <f t="shared" si="0"/>
        <v>-348.19957170000004</v>
      </c>
      <c r="G13" s="40">
        <f t="shared" si="1"/>
        <v>3.5268282999999911</v>
      </c>
    </row>
    <row r="14" spans="1:7" x14ac:dyDescent="0.25">
      <c r="B14" s="41">
        <v>3</v>
      </c>
      <c r="C14" s="42">
        <v>0</v>
      </c>
      <c r="D14" s="42">
        <v>17</v>
      </c>
      <c r="E14" s="43">
        <v>-5.7102373000000002</v>
      </c>
      <c r="F14" s="40">
        <f t="shared" si="0"/>
        <v>-348.32447530000002</v>
      </c>
      <c r="G14" s="40">
        <f t="shared" si="1"/>
        <v>3.4019247000000092</v>
      </c>
    </row>
    <row r="15" spans="1:7" x14ac:dyDescent="0.25">
      <c r="B15" s="46">
        <v>3</v>
      </c>
      <c r="C15" s="44">
        <v>0</v>
      </c>
      <c r="D15" s="44">
        <v>12</v>
      </c>
      <c r="E15" s="45">
        <v>-5.7079884999999999</v>
      </c>
      <c r="F15" s="40">
        <f t="shared" si="0"/>
        <v>-348.1872985</v>
      </c>
      <c r="G15" s="40">
        <f t="shared" si="1"/>
        <v>3.5391015000000294</v>
      </c>
    </row>
    <row r="16" spans="1:7" x14ac:dyDescent="0.25">
      <c r="B16" s="41">
        <v>3</v>
      </c>
      <c r="C16" s="38">
        <v>1</v>
      </c>
      <c r="D16" s="38">
        <v>18</v>
      </c>
      <c r="E16" s="39">
        <v>-5.8307218000000001</v>
      </c>
      <c r="F16" s="40">
        <f t="shared" si="0"/>
        <v>-355.67402980000003</v>
      </c>
      <c r="G16" s="40">
        <f t="shared" si="1"/>
        <v>-3.6626298000000013</v>
      </c>
    </row>
    <row r="17" spans="2:7" x14ac:dyDescent="0.25">
      <c r="B17" s="41">
        <v>3</v>
      </c>
      <c r="C17" s="42">
        <v>1</v>
      </c>
      <c r="D17" s="42">
        <v>13</v>
      </c>
      <c r="E17" s="43">
        <v>-5.8316287000000004</v>
      </c>
      <c r="F17" s="40">
        <f t="shared" si="0"/>
        <v>-355.72935070000005</v>
      </c>
      <c r="G17" s="40">
        <f t="shared" si="1"/>
        <v>-3.7179507000000278</v>
      </c>
    </row>
    <row r="18" spans="2:7" x14ac:dyDescent="0.25">
      <c r="B18" s="41">
        <v>3</v>
      </c>
      <c r="C18" s="42">
        <v>1</v>
      </c>
      <c r="D18" s="42">
        <v>17</v>
      </c>
      <c r="E18" s="43">
        <v>-5.8292077000000004</v>
      </c>
      <c r="F18" s="40">
        <f t="shared" si="0"/>
        <v>-355.58166970000002</v>
      </c>
      <c r="G18" s="40">
        <f t="shared" si="1"/>
        <v>-3.5702696999999937</v>
      </c>
    </row>
    <row r="19" spans="2:7" x14ac:dyDescent="0.25">
      <c r="B19" s="41">
        <v>3</v>
      </c>
      <c r="C19" s="44">
        <v>1</v>
      </c>
      <c r="D19" s="44">
        <v>12</v>
      </c>
      <c r="E19" s="45">
        <v>-5.8296406000000003</v>
      </c>
      <c r="F19" s="40">
        <f t="shared" si="0"/>
        <v>-355.6080766</v>
      </c>
      <c r="G19" s="40">
        <f t="shared" si="1"/>
        <v>-3.5966765999999772</v>
      </c>
    </row>
    <row r="20" spans="2:7" x14ac:dyDescent="0.25">
      <c r="B20" s="41">
        <v>3</v>
      </c>
      <c r="C20" s="38">
        <v>2</v>
      </c>
      <c r="D20" s="38">
        <v>18</v>
      </c>
      <c r="E20" s="39">
        <v>-5.9519878000000004</v>
      </c>
      <c r="F20" s="40">
        <f t="shared" si="0"/>
        <v>-363.07125580000002</v>
      </c>
      <c r="G20" s="40">
        <f t="shared" si="1"/>
        <v>-10.77485579999999</v>
      </c>
    </row>
    <row r="21" spans="2:7" x14ac:dyDescent="0.25">
      <c r="B21" s="41">
        <v>3</v>
      </c>
      <c r="C21" s="42">
        <v>2</v>
      </c>
      <c r="D21" s="42">
        <v>13</v>
      </c>
      <c r="E21" s="43">
        <v>-5.9521436999999997</v>
      </c>
      <c r="F21" s="40">
        <f t="shared" si="0"/>
        <v>-363.08076569999997</v>
      </c>
      <c r="G21" s="40">
        <f t="shared" si="1"/>
        <v>-10.784365699999945</v>
      </c>
    </row>
    <row r="22" spans="2:7" x14ac:dyDescent="0.25">
      <c r="B22" s="41">
        <v>3</v>
      </c>
      <c r="C22" s="42">
        <v>2</v>
      </c>
      <c r="D22" s="42">
        <v>17</v>
      </c>
      <c r="E22" s="43">
        <v>-5.9473973000000004</v>
      </c>
      <c r="F22" s="40">
        <f t="shared" si="0"/>
        <v>-362.79123530000004</v>
      </c>
      <c r="G22" s="40">
        <f t="shared" si="1"/>
        <v>-10.494835300000013</v>
      </c>
    </row>
    <row r="23" spans="2:7" x14ac:dyDescent="0.25">
      <c r="B23" s="41">
        <v>3</v>
      </c>
      <c r="C23" s="44">
        <v>2</v>
      </c>
      <c r="D23" s="44">
        <v>12</v>
      </c>
      <c r="E23" s="45">
        <v>-5.9494553999999997</v>
      </c>
      <c r="F23" s="40">
        <f t="shared" si="0"/>
        <v>-362.9167794</v>
      </c>
      <c r="G23" s="40">
        <f t="shared" si="1"/>
        <v>-10.620379399999969</v>
      </c>
    </row>
    <row r="24" spans="2:7" x14ac:dyDescent="0.25">
      <c r="B24" s="41">
        <v>3</v>
      </c>
      <c r="C24" s="38">
        <v>3</v>
      </c>
      <c r="D24" s="38">
        <v>18</v>
      </c>
      <c r="E24" s="39">
        <v>-6.0641948000000001</v>
      </c>
      <c r="F24" s="40">
        <f t="shared" si="0"/>
        <v>-369.91588280000002</v>
      </c>
      <c r="G24" s="40">
        <f t="shared" si="1"/>
        <v>-17.334482799999993</v>
      </c>
    </row>
    <row r="25" spans="2:7" x14ac:dyDescent="0.25">
      <c r="B25" s="41">
        <v>3</v>
      </c>
      <c r="C25" s="42">
        <v>3</v>
      </c>
      <c r="D25" s="42">
        <v>13</v>
      </c>
      <c r="E25" s="43">
        <v>-6.0630604999999997</v>
      </c>
      <c r="F25" s="40">
        <f t="shared" si="0"/>
        <v>-369.84669049999997</v>
      </c>
      <c r="G25" s="40">
        <f t="shared" si="1"/>
        <v>-17.265290499999939</v>
      </c>
    </row>
    <row r="26" spans="2:7" x14ac:dyDescent="0.25">
      <c r="B26" s="41">
        <v>3</v>
      </c>
      <c r="C26" s="42">
        <v>3</v>
      </c>
      <c r="D26" s="42">
        <v>17</v>
      </c>
      <c r="E26" s="43">
        <v>-6.0653986</v>
      </c>
      <c r="F26" s="40">
        <f t="shared" si="0"/>
        <v>-369.9893146</v>
      </c>
      <c r="G26" s="40">
        <f t="shared" si="1"/>
        <v>-17.407914599999973</v>
      </c>
    </row>
    <row r="27" spans="2:7" x14ac:dyDescent="0.25">
      <c r="B27" s="41">
        <v>3</v>
      </c>
      <c r="C27" s="44">
        <v>3</v>
      </c>
      <c r="D27" s="44">
        <v>12</v>
      </c>
      <c r="E27" s="45">
        <v>-6.0599683000000004</v>
      </c>
      <c r="F27" s="40">
        <f t="shared" si="0"/>
        <v>-369.65806630000003</v>
      </c>
      <c r="G27" s="40">
        <f t="shared" si="1"/>
        <v>-17.076666300000003</v>
      </c>
    </row>
    <row r="28" spans="2:7" x14ac:dyDescent="0.25">
      <c r="B28" s="41">
        <v>3</v>
      </c>
      <c r="C28" s="38">
        <v>4</v>
      </c>
      <c r="D28" s="38">
        <v>18</v>
      </c>
      <c r="E28" s="39">
        <v>-6.1752845000000001</v>
      </c>
      <c r="F28" s="40">
        <f t="shared" si="0"/>
        <v>-376.69235450000002</v>
      </c>
      <c r="G28" s="40">
        <f t="shared" si="1"/>
        <v>-23.825954499999995</v>
      </c>
    </row>
    <row r="29" spans="2:7" x14ac:dyDescent="0.25">
      <c r="B29" s="41">
        <v>3</v>
      </c>
      <c r="C29" s="42">
        <v>4</v>
      </c>
      <c r="D29" s="42">
        <v>13</v>
      </c>
      <c r="E29" s="43">
        <v>-6.1720231999999999</v>
      </c>
      <c r="F29" s="40">
        <f t="shared" si="0"/>
        <v>-376.49341520000002</v>
      </c>
      <c r="G29" s="40">
        <f t="shared" si="1"/>
        <v>-23.627015199999988</v>
      </c>
    </row>
    <row r="30" spans="2:7" x14ac:dyDescent="0.25">
      <c r="B30" s="41">
        <v>3</v>
      </c>
      <c r="C30" s="42">
        <v>4</v>
      </c>
      <c r="D30" s="42">
        <v>17</v>
      </c>
      <c r="E30" s="43">
        <v>-6.1836729999999998</v>
      </c>
      <c r="F30" s="40">
        <f t="shared" si="0"/>
        <v>-377.20405299999999</v>
      </c>
      <c r="G30" s="40">
        <f t="shared" si="1"/>
        <v>-24.33765299999996</v>
      </c>
    </row>
    <row r="31" spans="2:7" x14ac:dyDescent="0.25">
      <c r="B31" s="41">
        <v>3</v>
      </c>
      <c r="C31" s="44">
        <v>4</v>
      </c>
      <c r="D31" s="44">
        <v>12</v>
      </c>
      <c r="E31" s="45">
        <v>-6.1686826999999997</v>
      </c>
      <c r="F31" s="40">
        <f t="shared" si="0"/>
        <v>-376.2896447</v>
      </c>
      <c r="G31" s="40">
        <f t="shared" si="1"/>
        <v>-23.423244699999969</v>
      </c>
    </row>
    <row r="32" spans="2:7" x14ac:dyDescent="0.25">
      <c r="B32" s="41">
        <v>3</v>
      </c>
      <c r="C32" s="38">
        <v>5</v>
      </c>
      <c r="D32" s="38">
        <v>18</v>
      </c>
      <c r="E32" s="39">
        <v>-6.2795756000000003</v>
      </c>
      <c r="F32" s="40">
        <f t="shared" si="0"/>
        <v>-383.0541116</v>
      </c>
      <c r="G32" s="40">
        <f t="shared" si="1"/>
        <v>-29.902711599999972</v>
      </c>
    </row>
    <row r="33" spans="2:7" x14ac:dyDescent="0.25">
      <c r="B33" s="41">
        <v>3</v>
      </c>
      <c r="C33" s="42">
        <v>5</v>
      </c>
      <c r="D33" s="42">
        <v>13</v>
      </c>
      <c r="E33" s="43">
        <v>-6.2765085000000003</v>
      </c>
      <c r="F33" s="40">
        <f t="shared" si="0"/>
        <v>-382.86701850000003</v>
      </c>
      <c r="G33" s="40">
        <f t="shared" si="1"/>
        <v>-29.715618500000001</v>
      </c>
    </row>
    <row r="34" spans="2:7" x14ac:dyDescent="0.25">
      <c r="B34" s="41">
        <v>3</v>
      </c>
      <c r="C34" s="42">
        <v>5</v>
      </c>
      <c r="D34" s="42">
        <v>17</v>
      </c>
      <c r="E34" s="43">
        <v>-6.2802664999999998</v>
      </c>
      <c r="F34" s="40">
        <f t="shared" si="0"/>
        <v>-383.09625649999998</v>
      </c>
      <c r="G34" s="40">
        <f t="shared" si="1"/>
        <v>-29.944856499999954</v>
      </c>
    </row>
    <row r="35" spans="2:7" x14ac:dyDescent="0.25">
      <c r="B35" s="41">
        <v>3</v>
      </c>
      <c r="C35" s="44">
        <v>5</v>
      </c>
      <c r="D35" s="44">
        <v>12</v>
      </c>
      <c r="E35" s="45">
        <v>-6.2709681000000002</v>
      </c>
      <c r="F35" s="40">
        <f t="shared" si="0"/>
        <v>-382.5290541</v>
      </c>
      <c r="G35" s="40">
        <f t="shared" si="1"/>
        <v>-29.377654099999969</v>
      </c>
    </row>
    <row r="36" spans="2:7" x14ac:dyDescent="0.25">
      <c r="B36" s="41">
        <v>3</v>
      </c>
      <c r="C36" s="42">
        <v>6</v>
      </c>
      <c r="D36" s="42">
        <v>18</v>
      </c>
      <c r="E36" s="43">
        <v>-6.3852982000000003</v>
      </c>
      <c r="F36" s="40">
        <f t="shared" si="0"/>
        <v>-389.50319020000001</v>
      </c>
      <c r="G36" s="40">
        <f t="shared" si="1"/>
        <v>-36.066790199999978</v>
      </c>
    </row>
    <row r="37" spans="2:7" x14ac:dyDescent="0.25">
      <c r="B37" s="41">
        <v>3</v>
      </c>
      <c r="C37" s="42">
        <v>6</v>
      </c>
      <c r="D37" s="42">
        <v>13</v>
      </c>
      <c r="E37" s="43">
        <v>-6.3813814000000004</v>
      </c>
      <c r="F37" s="40">
        <f t="shared" si="0"/>
        <v>-389.2642654</v>
      </c>
      <c r="G37" s="40">
        <f t="shared" si="1"/>
        <v>-35.827865399999972</v>
      </c>
    </row>
    <row r="38" spans="2:7" x14ac:dyDescent="0.25">
      <c r="B38" s="41">
        <v>3</v>
      </c>
      <c r="C38" s="42">
        <v>6</v>
      </c>
      <c r="D38" s="42">
        <v>17</v>
      </c>
      <c r="E38" s="43">
        <v>-6.4055187</v>
      </c>
      <c r="F38" s="40">
        <f t="shared" si="0"/>
        <v>-390.73664070000001</v>
      </c>
      <c r="G38" s="40">
        <f t="shared" si="1"/>
        <v>-37.300240699999982</v>
      </c>
    </row>
    <row r="39" spans="2:7" x14ac:dyDescent="0.25">
      <c r="B39" s="41">
        <v>3</v>
      </c>
      <c r="C39" s="44">
        <v>6</v>
      </c>
      <c r="D39" s="44">
        <v>12</v>
      </c>
      <c r="E39" s="45">
        <v>-6.3741041000000003</v>
      </c>
      <c r="F39" s="40">
        <f t="shared" si="0"/>
        <v>-388.82035010000004</v>
      </c>
      <c r="G39" s="40">
        <f t="shared" si="1"/>
        <v>-35.383950100000014</v>
      </c>
    </row>
    <row r="42" spans="2:7" x14ac:dyDescent="0.25">
      <c r="B42" s="40" t="s">
        <v>14</v>
      </c>
      <c r="C42" s="47">
        <v>-1.5430999999999999</v>
      </c>
    </row>
    <row r="43" spans="2:7" x14ac:dyDescent="0.25">
      <c r="B43" s="40" t="s">
        <v>16</v>
      </c>
      <c r="C43" s="40">
        <v>-11.9682</v>
      </c>
    </row>
    <row r="44" spans="2:7" x14ac:dyDescent="0.25">
      <c r="B44" s="40" t="s">
        <v>18</v>
      </c>
      <c r="C44" s="40">
        <v>-10.4251</v>
      </c>
    </row>
    <row r="45" spans="2:7" x14ac:dyDescent="0.25">
      <c r="B45" s="40" t="s">
        <v>20</v>
      </c>
      <c r="C45" s="40">
        <v>0.28499999999999998</v>
      </c>
    </row>
    <row r="47" spans="2:7" x14ac:dyDescent="0.25">
      <c r="B47" s="40" t="s">
        <v>23</v>
      </c>
      <c r="C47" s="40">
        <v>-383.00225253000002</v>
      </c>
    </row>
    <row r="50" spans="2:10" x14ac:dyDescent="0.25">
      <c r="B50" s="28"/>
      <c r="C50" s="48"/>
      <c r="D50" s="28"/>
      <c r="E50" s="28"/>
      <c r="F50" s="28"/>
      <c r="G50" s="28"/>
      <c r="H50" s="28"/>
      <c r="I50" s="28"/>
      <c r="J50" s="28"/>
    </row>
    <row r="51" spans="2:10" x14ac:dyDescent="0.25">
      <c r="B51" s="28"/>
      <c r="C51" s="28"/>
      <c r="D51" s="28"/>
      <c r="E51" s="28"/>
      <c r="F51" s="28"/>
      <c r="G51" s="28"/>
      <c r="H51" s="28"/>
      <c r="I51" s="28"/>
      <c r="J51" s="28"/>
    </row>
    <row r="52" spans="2:10" x14ac:dyDescent="0.25">
      <c r="B52" s="28"/>
      <c r="C52" s="28"/>
      <c r="D52" s="28"/>
      <c r="E52" s="28"/>
      <c r="F52" s="28"/>
      <c r="G52" s="28"/>
      <c r="H52" s="28"/>
      <c r="I52" s="28"/>
      <c r="J52" s="28"/>
    </row>
    <row r="53" spans="2:10" x14ac:dyDescent="0.25">
      <c r="B53" s="28" t="s">
        <v>3</v>
      </c>
      <c r="C53" s="28" t="s">
        <v>4</v>
      </c>
      <c r="D53" s="28" t="s">
        <v>134</v>
      </c>
      <c r="E53" s="28" t="s">
        <v>135</v>
      </c>
      <c r="F53" s="28" t="s">
        <v>136</v>
      </c>
      <c r="H53" s="28" t="s">
        <v>137</v>
      </c>
      <c r="I53" s="28" t="s">
        <v>138</v>
      </c>
      <c r="J53" s="28" t="s">
        <v>139</v>
      </c>
    </row>
    <row r="54" spans="2:10" x14ac:dyDescent="0.25">
      <c r="B54" s="49">
        <v>1</v>
      </c>
      <c r="C54" s="50">
        <v>0</v>
      </c>
      <c r="D54" s="50">
        <v>0</v>
      </c>
      <c r="E54" s="50">
        <v>-371.32404930000001</v>
      </c>
      <c r="F54" s="50">
        <v>-371.33399439999999</v>
      </c>
      <c r="G54" s="50">
        <f t="shared" ref="G54:G89" si="2">F54 -E54</f>
        <v>-9.9450999999817213E-3</v>
      </c>
      <c r="H54" s="51">
        <f t="shared" ref="H54:H89" si="3">E54 - -383.00225253 +B54 * -10.4251 + C54 * 0.285</f>
        <v>1.2531032300000078</v>
      </c>
      <c r="I54" s="52">
        <f t="shared" ref="I54:I89" si="4">F54 - -383.00225253 +B54 * -10.4251 + C54 * 0.285</f>
        <v>1.2431581300000261</v>
      </c>
      <c r="J54" s="28">
        <f t="shared" ref="J54:J89" si="5">I54-H54</f>
        <v>-9.9450999999817213E-3</v>
      </c>
    </row>
    <row r="55" spans="2:10" x14ac:dyDescent="0.25">
      <c r="B55" s="21">
        <v>1</v>
      </c>
      <c r="C55" s="28">
        <v>1</v>
      </c>
      <c r="D55" s="28">
        <v>0</v>
      </c>
      <c r="E55" s="28">
        <v>-377.77598</v>
      </c>
      <c r="F55" s="28">
        <v>-378.3790042</v>
      </c>
      <c r="G55" s="28">
        <f t="shared" si="2"/>
        <v>-0.60302419999999302</v>
      </c>
      <c r="H55" s="53">
        <f t="shared" si="3"/>
        <v>-4.9138274699999833</v>
      </c>
      <c r="I55" s="24">
        <f t="shared" si="4"/>
        <v>-5.5168516699999763</v>
      </c>
      <c r="J55" s="28">
        <f t="shared" si="5"/>
        <v>-0.60302419999999302</v>
      </c>
    </row>
    <row r="56" spans="2:10" x14ac:dyDescent="0.25">
      <c r="B56" s="21">
        <v>1</v>
      </c>
      <c r="C56" s="28">
        <v>2</v>
      </c>
      <c r="D56" s="28">
        <v>0</v>
      </c>
      <c r="E56" s="28">
        <v>-383.23385050000002</v>
      </c>
      <c r="F56" s="28">
        <v>-385.3879675</v>
      </c>
      <c r="G56" s="28">
        <f t="shared" si="2"/>
        <v>-2.1541169999999852</v>
      </c>
      <c r="H56" s="53">
        <f t="shared" si="3"/>
        <v>-10.086697969999996</v>
      </c>
      <c r="I56" s="24">
        <f t="shared" si="4"/>
        <v>-12.240814969999981</v>
      </c>
      <c r="J56" s="28">
        <f t="shared" si="5"/>
        <v>-2.1541169999999852</v>
      </c>
    </row>
    <row r="57" spans="2:10" x14ac:dyDescent="0.25">
      <c r="B57" s="49">
        <v>2</v>
      </c>
      <c r="C57" s="50">
        <v>0</v>
      </c>
      <c r="D57" s="50">
        <v>1</v>
      </c>
      <c r="E57" s="50">
        <v>-359.73631130000001</v>
      </c>
      <c r="F57" s="50">
        <v>-359.75527840000001</v>
      </c>
      <c r="G57" s="50">
        <f t="shared" si="2"/>
        <v>-1.8967099999997572E-2</v>
      </c>
      <c r="H57" s="51">
        <f t="shared" si="3"/>
        <v>2.415741230000009</v>
      </c>
      <c r="I57" s="52">
        <f t="shared" si="4"/>
        <v>2.3967741300000114</v>
      </c>
      <c r="J57" s="28">
        <f t="shared" si="5"/>
        <v>-1.8967099999997572E-2</v>
      </c>
    </row>
    <row r="58" spans="2:10" x14ac:dyDescent="0.25">
      <c r="B58" s="21">
        <v>2</v>
      </c>
      <c r="C58" s="28">
        <v>1</v>
      </c>
      <c r="D58" s="28">
        <v>1</v>
      </c>
      <c r="E58" s="28">
        <v>-366.76394370000003</v>
      </c>
      <c r="F58" s="28">
        <v>-367.12789750000002</v>
      </c>
      <c r="G58" s="28">
        <f t="shared" si="2"/>
        <v>-0.36395379999999022</v>
      </c>
      <c r="H58" s="53">
        <f t="shared" si="3"/>
        <v>-4.3268911700000068</v>
      </c>
      <c r="I58" s="24">
        <f t="shared" si="4"/>
        <v>-4.690844969999997</v>
      </c>
      <c r="J58" s="28">
        <f t="shared" si="5"/>
        <v>-0.36395379999999022</v>
      </c>
    </row>
    <row r="59" spans="2:10" x14ac:dyDescent="0.25">
      <c r="B59" s="21">
        <v>2</v>
      </c>
      <c r="C59" s="28">
        <v>2</v>
      </c>
      <c r="D59" s="28">
        <v>1</v>
      </c>
      <c r="E59" s="28">
        <v>-373.09685430000002</v>
      </c>
      <c r="F59" s="28">
        <v>-374.44217639999999</v>
      </c>
      <c r="G59" s="28">
        <f t="shared" si="2"/>
        <v>-1.3453220999999758</v>
      </c>
      <c r="H59" s="53">
        <f t="shared" si="3"/>
        <v>-10.374801769999998</v>
      </c>
      <c r="I59" s="24">
        <f t="shared" si="4"/>
        <v>-11.720123869999973</v>
      </c>
      <c r="J59" s="28">
        <f t="shared" si="5"/>
        <v>-1.3453220999999758</v>
      </c>
    </row>
    <row r="60" spans="2:10" x14ac:dyDescent="0.25">
      <c r="B60" s="21">
        <v>2</v>
      </c>
      <c r="C60" s="28">
        <v>3</v>
      </c>
      <c r="D60" s="28">
        <v>1</v>
      </c>
      <c r="E60" s="28">
        <v>-378.27483289999998</v>
      </c>
      <c r="F60" s="28">
        <v>-380.9117205</v>
      </c>
      <c r="G60" s="28">
        <f t="shared" si="2"/>
        <v>-2.6368876000000228</v>
      </c>
      <c r="H60" s="53">
        <f t="shared" si="3"/>
        <v>-15.267780369999958</v>
      </c>
      <c r="I60" s="24">
        <f t="shared" si="4"/>
        <v>-17.904667969999981</v>
      </c>
      <c r="J60" s="28">
        <f t="shared" si="5"/>
        <v>-2.6368876000000228</v>
      </c>
    </row>
    <row r="61" spans="2:10" x14ac:dyDescent="0.25">
      <c r="B61" s="21">
        <v>2</v>
      </c>
      <c r="C61" s="28">
        <v>4</v>
      </c>
      <c r="D61" s="28">
        <v>1</v>
      </c>
      <c r="E61" s="28">
        <v>-383.08681330000002</v>
      </c>
      <c r="F61" s="28">
        <v>-387.50612439999998</v>
      </c>
      <c r="G61" s="28">
        <f t="shared" si="2"/>
        <v>-4.419311099999959</v>
      </c>
      <c r="H61" s="53">
        <f t="shared" si="3"/>
        <v>-19.794760769999996</v>
      </c>
      <c r="I61" s="24">
        <f t="shared" si="4"/>
        <v>-24.214071869999955</v>
      </c>
      <c r="J61" s="28">
        <f t="shared" si="5"/>
        <v>-4.419311099999959</v>
      </c>
    </row>
    <row r="62" spans="2:10" x14ac:dyDescent="0.25">
      <c r="B62" s="49">
        <v>3</v>
      </c>
      <c r="C62" s="50">
        <v>0</v>
      </c>
      <c r="D62" s="50">
        <v>13</v>
      </c>
      <c r="E62" s="50">
        <v>-348.17868970000001</v>
      </c>
      <c r="F62" s="50">
        <v>-348.2041084</v>
      </c>
      <c r="G62" s="50">
        <f t="shared" si="2"/>
        <v>-2.5418699999988803E-2</v>
      </c>
      <c r="H62" s="51">
        <f t="shared" si="3"/>
        <v>3.548262830000013</v>
      </c>
      <c r="I62" s="52">
        <f t="shared" si="4"/>
        <v>3.5228441300000242</v>
      </c>
      <c r="J62" s="28">
        <f t="shared" si="5"/>
        <v>-2.5418699999988803E-2</v>
      </c>
    </row>
    <row r="63" spans="2:10" x14ac:dyDescent="0.25">
      <c r="B63" s="21">
        <v>3</v>
      </c>
      <c r="C63" s="28">
        <v>0</v>
      </c>
      <c r="D63" s="28">
        <v>18</v>
      </c>
      <c r="E63" s="28">
        <v>-348.17274179999998</v>
      </c>
      <c r="F63" s="28">
        <v>-348.2036607</v>
      </c>
      <c r="G63" s="28">
        <f t="shared" si="2"/>
        <v>-3.0918900000017402E-2</v>
      </c>
      <c r="H63" s="53">
        <f t="shared" si="3"/>
        <v>3.5542107300000367</v>
      </c>
      <c r="I63" s="24">
        <f t="shared" si="4"/>
        <v>3.5232918300000193</v>
      </c>
      <c r="J63" s="28">
        <f t="shared" si="5"/>
        <v>-3.0918900000017402E-2</v>
      </c>
    </row>
    <row r="64" spans="2:10" x14ac:dyDescent="0.25">
      <c r="B64" s="21">
        <v>3</v>
      </c>
      <c r="C64" s="28">
        <v>0</v>
      </c>
      <c r="D64" s="28">
        <v>17</v>
      </c>
      <c r="E64" s="28">
        <v>-348.29919180000002</v>
      </c>
      <c r="F64" s="28">
        <v>-348.32903729999998</v>
      </c>
      <c r="G64" s="28">
        <f t="shared" si="2"/>
        <v>-2.9845499999964886E-2</v>
      </c>
      <c r="H64" s="53">
        <f t="shared" si="3"/>
        <v>3.4277607300000028</v>
      </c>
      <c r="I64" s="24">
        <f t="shared" si="4"/>
        <v>3.3979152300000379</v>
      </c>
      <c r="J64" s="28">
        <f t="shared" si="5"/>
        <v>-2.9845499999964886E-2</v>
      </c>
    </row>
    <row r="65" spans="2:10" x14ac:dyDescent="0.25">
      <c r="B65" s="21">
        <v>3</v>
      </c>
      <c r="C65" s="28">
        <v>0</v>
      </c>
      <c r="D65" s="28">
        <v>12</v>
      </c>
      <c r="E65" s="28">
        <v>-348.16150529999999</v>
      </c>
      <c r="F65" s="28">
        <v>-348.191911</v>
      </c>
      <c r="G65" s="28">
        <f t="shared" si="2"/>
        <v>-3.0405700000017077E-2</v>
      </c>
      <c r="H65" s="53">
        <f t="shared" si="3"/>
        <v>3.5654472300000322</v>
      </c>
      <c r="I65" s="24">
        <f t="shared" si="4"/>
        <v>3.5350415300000151</v>
      </c>
      <c r="J65" s="28">
        <f t="shared" si="5"/>
        <v>-3.0405700000017077E-2</v>
      </c>
    </row>
    <row r="66" spans="2:10" x14ac:dyDescent="0.25">
      <c r="B66" s="49">
        <v>3</v>
      </c>
      <c r="C66" s="50">
        <v>1</v>
      </c>
      <c r="D66" s="50">
        <v>13</v>
      </c>
      <c r="E66" s="50">
        <v>-355.46897439999998</v>
      </c>
      <c r="F66" s="50">
        <v>-355.72105390000002</v>
      </c>
      <c r="G66" s="50">
        <f t="shared" si="2"/>
        <v>-0.25207950000003621</v>
      </c>
      <c r="H66" s="51">
        <f t="shared" si="3"/>
        <v>-3.4570218699999593</v>
      </c>
      <c r="I66" s="52">
        <f t="shared" si="4"/>
        <v>-3.7091013699999955</v>
      </c>
      <c r="J66" s="28">
        <f t="shared" si="5"/>
        <v>-0.25207950000003621</v>
      </c>
    </row>
    <row r="67" spans="2:10" x14ac:dyDescent="0.25">
      <c r="B67" s="21">
        <v>3</v>
      </c>
      <c r="C67" s="28">
        <v>1</v>
      </c>
      <c r="D67" s="28">
        <v>18</v>
      </c>
      <c r="E67" s="28">
        <v>-355.39430770000001</v>
      </c>
      <c r="F67" s="28">
        <v>-355.6636949</v>
      </c>
      <c r="G67" s="28">
        <f t="shared" si="2"/>
        <v>-0.26938719999998284</v>
      </c>
      <c r="H67" s="53">
        <f t="shared" si="3"/>
        <v>-3.3823551699999932</v>
      </c>
      <c r="I67" s="24">
        <f t="shared" si="4"/>
        <v>-3.651742369999976</v>
      </c>
      <c r="J67" s="28">
        <f t="shared" si="5"/>
        <v>-0.26938719999998284</v>
      </c>
    </row>
    <row r="68" spans="2:10" x14ac:dyDescent="0.25">
      <c r="B68" s="21">
        <v>3</v>
      </c>
      <c r="C68" s="28">
        <v>1</v>
      </c>
      <c r="D68" s="28">
        <v>17</v>
      </c>
      <c r="E68" s="28">
        <v>-355.32668940000002</v>
      </c>
      <c r="F68" s="28">
        <v>-355.56641810000002</v>
      </c>
      <c r="G68" s="28">
        <f t="shared" si="2"/>
        <v>-0.23972870000000057</v>
      </c>
      <c r="H68" s="53">
        <f t="shared" si="3"/>
        <v>-3.3147368700000008</v>
      </c>
      <c r="I68" s="24">
        <f t="shared" si="4"/>
        <v>-3.5544655700000014</v>
      </c>
      <c r="J68" s="28">
        <f t="shared" si="5"/>
        <v>-0.23972870000000057</v>
      </c>
    </row>
    <row r="69" spans="2:10" x14ac:dyDescent="0.25">
      <c r="B69" s="21">
        <v>3</v>
      </c>
      <c r="C69" s="28">
        <v>1</v>
      </c>
      <c r="D69" s="28">
        <v>12</v>
      </c>
      <c r="E69" s="28">
        <v>-355.34476289999998</v>
      </c>
      <c r="F69" s="28">
        <v>-355.59667949999999</v>
      </c>
      <c r="G69" s="28">
        <f t="shared" si="2"/>
        <v>-0.25191660000001548</v>
      </c>
      <c r="H69" s="53">
        <f t="shared" si="3"/>
        <v>-3.3328103699999581</v>
      </c>
      <c r="I69" s="24">
        <f t="shared" si="4"/>
        <v>-3.5847269699999735</v>
      </c>
      <c r="J69" s="28">
        <f t="shared" si="5"/>
        <v>-0.25191660000001548</v>
      </c>
    </row>
    <row r="70" spans="2:10" x14ac:dyDescent="0.25">
      <c r="B70" s="49">
        <v>3</v>
      </c>
      <c r="C70" s="50">
        <v>2</v>
      </c>
      <c r="D70" s="50">
        <v>13</v>
      </c>
      <c r="E70" s="50">
        <v>-362.16185910000002</v>
      </c>
      <c r="F70" s="50">
        <v>-363.0729106</v>
      </c>
      <c r="G70" s="50">
        <f t="shared" si="2"/>
        <v>-0.91105149999998503</v>
      </c>
      <c r="H70" s="51">
        <f t="shared" si="3"/>
        <v>-9.8649065699999952</v>
      </c>
      <c r="I70" s="52">
        <f t="shared" si="4"/>
        <v>-10.77595806999998</v>
      </c>
      <c r="J70" s="28">
        <f t="shared" si="5"/>
        <v>-0.91105149999998503</v>
      </c>
    </row>
    <row r="71" spans="2:10" x14ac:dyDescent="0.25">
      <c r="B71" s="21">
        <v>3</v>
      </c>
      <c r="C71" s="28">
        <v>2</v>
      </c>
      <c r="D71" s="28">
        <v>18</v>
      </c>
      <c r="E71" s="28">
        <v>-362.1264754</v>
      </c>
      <c r="F71" s="28">
        <v>-363.06359309999999</v>
      </c>
      <c r="G71" s="28">
        <f t="shared" si="2"/>
        <v>-0.93711769999998751</v>
      </c>
      <c r="H71" s="53">
        <f t="shared" si="3"/>
        <v>-9.8295228699999839</v>
      </c>
      <c r="I71" s="24">
        <f t="shared" si="4"/>
        <v>-10.766640569999971</v>
      </c>
      <c r="J71" s="28">
        <f t="shared" si="5"/>
        <v>-0.93711769999998751</v>
      </c>
    </row>
    <row r="72" spans="2:10" x14ac:dyDescent="0.25">
      <c r="B72" s="21">
        <v>3</v>
      </c>
      <c r="C72" s="28">
        <v>2</v>
      </c>
      <c r="D72" s="28">
        <v>17</v>
      </c>
      <c r="E72" s="28">
        <v>-361.89603440000002</v>
      </c>
      <c r="F72" s="28">
        <v>-362.76908179999998</v>
      </c>
      <c r="G72" s="28">
        <f t="shared" si="2"/>
        <v>-0.87304739999996173</v>
      </c>
      <c r="H72" s="53">
        <f t="shared" si="3"/>
        <v>-9.5990818699999991</v>
      </c>
      <c r="I72" s="24">
        <f t="shared" si="4"/>
        <v>-10.472129269999961</v>
      </c>
      <c r="J72" s="28">
        <f t="shared" si="5"/>
        <v>-0.87304739999996173</v>
      </c>
    </row>
    <row r="73" spans="2:10" x14ac:dyDescent="0.25">
      <c r="B73" s="21">
        <v>3</v>
      </c>
      <c r="C73" s="28">
        <v>2</v>
      </c>
      <c r="D73" s="28">
        <v>12</v>
      </c>
      <c r="E73" s="28">
        <v>-362.01974869999998</v>
      </c>
      <c r="F73" s="28">
        <v>-362.90864379999999</v>
      </c>
      <c r="G73" s="28">
        <f t="shared" si="2"/>
        <v>-0.88889510000001337</v>
      </c>
      <c r="H73" s="53">
        <f t="shared" si="3"/>
        <v>-9.7227961699999597</v>
      </c>
      <c r="I73" s="24">
        <f t="shared" si="4"/>
        <v>-10.611691269999973</v>
      </c>
      <c r="J73" s="28">
        <f t="shared" si="5"/>
        <v>-0.88889510000001337</v>
      </c>
    </row>
    <row r="74" spans="2:10" x14ac:dyDescent="0.25">
      <c r="B74" s="49">
        <v>3</v>
      </c>
      <c r="C74" s="50">
        <v>3</v>
      </c>
      <c r="D74" s="50">
        <v>13</v>
      </c>
      <c r="E74" s="50">
        <v>-367.9798796</v>
      </c>
      <c r="F74" s="50">
        <v>-369.82416810000001</v>
      </c>
      <c r="G74" s="50">
        <f t="shared" si="2"/>
        <v>-1.8442885000000047</v>
      </c>
      <c r="H74" s="51">
        <f t="shared" si="3"/>
        <v>-15.397927069999984</v>
      </c>
      <c r="I74" s="52">
        <f t="shared" si="4"/>
        <v>-17.242215569999988</v>
      </c>
      <c r="J74" s="28">
        <f t="shared" si="5"/>
        <v>-1.8442885000000047</v>
      </c>
    </row>
    <row r="75" spans="2:10" x14ac:dyDescent="0.25">
      <c r="B75" s="21">
        <v>3</v>
      </c>
      <c r="C75" s="28">
        <v>3</v>
      </c>
      <c r="D75" s="28">
        <v>18</v>
      </c>
      <c r="E75" s="28">
        <v>-367.99513830000001</v>
      </c>
      <c r="F75" s="28">
        <v>-369.89633329999998</v>
      </c>
      <c r="G75" s="28">
        <f t="shared" si="2"/>
        <v>-1.9011949999999729</v>
      </c>
      <c r="H75" s="53">
        <f t="shared" si="3"/>
        <v>-15.413185769999988</v>
      </c>
      <c r="I75" s="24">
        <f t="shared" si="4"/>
        <v>-17.314380769999961</v>
      </c>
      <c r="J75" s="28">
        <f t="shared" si="5"/>
        <v>-1.9011949999999729</v>
      </c>
    </row>
    <row r="76" spans="2:10" x14ac:dyDescent="0.25">
      <c r="B76" s="21">
        <v>3</v>
      </c>
      <c r="C76" s="28">
        <v>3</v>
      </c>
      <c r="D76" s="28">
        <v>17</v>
      </c>
      <c r="E76" s="28">
        <v>-368.04188390000002</v>
      </c>
      <c r="F76" s="28">
        <v>-369.96494159999997</v>
      </c>
      <c r="G76" s="28">
        <f t="shared" si="2"/>
        <v>-1.9230576999999585</v>
      </c>
      <c r="H76" s="53">
        <f t="shared" si="3"/>
        <v>-15.459931369999996</v>
      </c>
      <c r="I76" s="24">
        <f t="shared" si="4"/>
        <v>-17.382989069999955</v>
      </c>
      <c r="J76" s="28">
        <f t="shared" si="5"/>
        <v>-1.9230576999999585</v>
      </c>
    </row>
    <row r="77" spans="2:10" x14ac:dyDescent="0.25">
      <c r="B77" s="21">
        <v>3</v>
      </c>
      <c r="C77" s="28">
        <v>3</v>
      </c>
      <c r="D77" s="28">
        <v>12</v>
      </c>
      <c r="E77" s="28">
        <v>-367.84493040000001</v>
      </c>
      <c r="F77" s="28">
        <v>-369.63530159999999</v>
      </c>
      <c r="G77" s="28">
        <f t="shared" si="2"/>
        <v>-1.7903711999999814</v>
      </c>
      <c r="H77" s="53">
        <f t="shared" si="3"/>
        <v>-15.26297786999999</v>
      </c>
      <c r="I77" s="24">
        <f t="shared" si="4"/>
        <v>-17.053349069999971</v>
      </c>
      <c r="J77" s="28">
        <f t="shared" si="5"/>
        <v>-1.7903711999999814</v>
      </c>
    </row>
    <row r="78" spans="2:10" x14ac:dyDescent="0.25">
      <c r="B78" s="49">
        <v>3</v>
      </c>
      <c r="C78" s="50">
        <v>4</v>
      </c>
      <c r="D78" s="50">
        <v>13</v>
      </c>
      <c r="E78" s="50">
        <v>-373.36463190000001</v>
      </c>
      <c r="F78" s="50">
        <v>-376.47432459999999</v>
      </c>
      <c r="G78" s="50">
        <f t="shared" si="2"/>
        <v>-3.1096926999999823</v>
      </c>
      <c r="H78" s="51">
        <f t="shared" si="3"/>
        <v>-20.497679369999986</v>
      </c>
      <c r="I78" s="52">
        <f t="shared" si="4"/>
        <v>-23.607372069999968</v>
      </c>
      <c r="J78" s="28">
        <f t="shared" si="5"/>
        <v>-3.1096926999999823</v>
      </c>
    </row>
    <row r="79" spans="2:10" x14ac:dyDescent="0.25">
      <c r="B79" s="21">
        <v>3</v>
      </c>
      <c r="C79" s="28">
        <v>4</v>
      </c>
      <c r="D79" s="28">
        <v>18</v>
      </c>
      <c r="E79" s="28">
        <v>-373.4362453</v>
      </c>
      <c r="F79" s="28">
        <v>-376.67375140000001</v>
      </c>
      <c r="G79" s="28">
        <f t="shared" si="2"/>
        <v>-3.2375061000000187</v>
      </c>
      <c r="H79" s="53">
        <f t="shared" si="3"/>
        <v>-20.569292769999976</v>
      </c>
      <c r="I79" s="24">
        <f t="shared" si="4"/>
        <v>-23.806798869999994</v>
      </c>
      <c r="J79" s="28">
        <f t="shared" si="5"/>
        <v>-3.2375061000000187</v>
      </c>
    </row>
    <row r="80" spans="2:10" x14ac:dyDescent="0.25">
      <c r="B80" s="21">
        <v>3</v>
      </c>
      <c r="C80" s="28">
        <v>4</v>
      </c>
      <c r="D80" s="28">
        <v>17</v>
      </c>
      <c r="E80" s="28">
        <v>-373.81226479999998</v>
      </c>
      <c r="F80" s="28">
        <v>-377.18493430000001</v>
      </c>
      <c r="G80" s="28">
        <f t="shared" si="2"/>
        <v>-3.3726695000000291</v>
      </c>
      <c r="H80" s="53">
        <f t="shared" si="3"/>
        <v>-20.94531226999996</v>
      </c>
      <c r="I80" s="24">
        <f t="shared" si="4"/>
        <v>-24.317981769999989</v>
      </c>
      <c r="J80" s="28">
        <f t="shared" si="5"/>
        <v>-3.3726695000000291</v>
      </c>
    </row>
    <row r="81" spans="2:10" x14ac:dyDescent="0.25">
      <c r="B81" s="21">
        <v>3</v>
      </c>
      <c r="C81" s="28">
        <v>4</v>
      </c>
      <c r="D81" s="28">
        <v>12</v>
      </c>
      <c r="E81" s="28">
        <v>-373.24320870000003</v>
      </c>
      <c r="F81" s="28">
        <v>-376.27015360000001</v>
      </c>
      <c r="G81" s="28">
        <f t="shared" si="2"/>
        <v>-3.0269448999999895</v>
      </c>
      <c r="H81" s="53">
        <f t="shared" si="3"/>
        <v>-20.376256170000005</v>
      </c>
      <c r="I81" s="24">
        <f t="shared" si="4"/>
        <v>-23.403201069999994</v>
      </c>
      <c r="J81" s="28">
        <f t="shared" si="5"/>
        <v>-3.0269448999999895</v>
      </c>
    </row>
    <row r="82" spans="2:10" x14ac:dyDescent="0.25">
      <c r="B82" s="49">
        <v>3</v>
      </c>
      <c r="C82" s="50">
        <v>5</v>
      </c>
      <c r="D82" s="50">
        <v>13</v>
      </c>
      <c r="E82" s="50">
        <v>-378.33174550000001</v>
      </c>
      <c r="F82" s="50">
        <v>-382.83613050000002</v>
      </c>
      <c r="G82" s="50">
        <f t="shared" si="2"/>
        <v>-4.5043850000000134</v>
      </c>
      <c r="H82" s="51">
        <f t="shared" si="3"/>
        <v>-25.179792969999991</v>
      </c>
      <c r="I82" s="52">
        <f t="shared" si="4"/>
        <v>-29.684177970000004</v>
      </c>
      <c r="J82" s="28">
        <f t="shared" si="5"/>
        <v>-4.5043850000000134</v>
      </c>
    </row>
    <row r="83" spans="2:10" x14ac:dyDescent="0.25">
      <c r="B83" s="21">
        <v>3</v>
      </c>
      <c r="C83" s="28">
        <v>5</v>
      </c>
      <c r="D83" s="28">
        <v>18</v>
      </c>
      <c r="E83" s="28">
        <v>-378.3737294</v>
      </c>
      <c r="F83" s="28">
        <v>-383.02198010000001</v>
      </c>
      <c r="G83" s="28">
        <f t="shared" si="2"/>
        <v>-4.6482507000000055</v>
      </c>
      <c r="H83" s="53">
        <f t="shared" si="3"/>
        <v>-25.221776869999982</v>
      </c>
      <c r="I83" s="24">
        <f t="shared" si="4"/>
        <v>-29.870027569999987</v>
      </c>
      <c r="J83" s="28">
        <f t="shared" si="5"/>
        <v>-4.6482507000000055</v>
      </c>
    </row>
    <row r="84" spans="2:10" x14ac:dyDescent="0.25">
      <c r="B84" s="21">
        <v>3</v>
      </c>
      <c r="C84" s="28">
        <v>5</v>
      </c>
      <c r="D84" s="28">
        <v>17</v>
      </c>
      <c r="E84" s="28">
        <v>-378.4444441</v>
      </c>
      <c r="F84" s="28">
        <v>-383.0624406</v>
      </c>
      <c r="G84" s="28">
        <f t="shared" si="2"/>
        <v>-4.6179965000000038</v>
      </c>
      <c r="H84" s="53">
        <f t="shared" si="3"/>
        <v>-25.292491569999978</v>
      </c>
      <c r="I84" s="24">
        <f t="shared" si="4"/>
        <v>-29.910488069999982</v>
      </c>
      <c r="J84" s="28">
        <f t="shared" si="5"/>
        <v>-4.6179965000000038</v>
      </c>
    </row>
    <row r="85" spans="2:10" x14ac:dyDescent="0.25">
      <c r="B85" s="21">
        <v>3</v>
      </c>
      <c r="C85" s="28">
        <v>5</v>
      </c>
      <c r="D85" s="28">
        <v>12</v>
      </c>
      <c r="E85" s="28">
        <v>-378.1615352</v>
      </c>
      <c r="F85" s="28">
        <v>-382.49531230000002</v>
      </c>
      <c r="G85" s="28">
        <f t="shared" si="2"/>
        <v>-4.3337771000000203</v>
      </c>
      <c r="H85" s="53">
        <f t="shared" si="3"/>
        <v>-25.009582669999983</v>
      </c>
      <c r="I85" s="24">
        <f t="shared" si="4"/>
        <v>-29.343359770000003</v>
      </c>
      <c r="J85" s="28">
        <f t="shared" si="5"/>
        <v>-4.3337771000000203</v>
      </c>
    </row>
    <row r="86" spans="2:10" x14ac:dyDescent="0.25">
      <c r="B86" s="49">
        <v>3</v>
      </c>
      <c r="C86" s="50">
        <v>6</v>
      </c>
      <c r="D86" s="50">
        <v>13</v>
      </c>
      <c r="E86" s="50">
        <v>-383.1182579</v>
      </c>
      <c r="F86" s="50">
        <v>-389.23489009999997</v>
      </c>
      <c r="G86" s="50">
        <f t="shared" si="2"/>
        <v>-6.1166321999999695</v>
      </c>
      <c r="H86" s="51">
        <f t="shared" si="3"/>
        <v>-29.681305369999983</v>
      </c>
      <c r="I86" s="52">
        <f t="shared" si="4"/>
        <v>-35.797937569999952</v>
      </c>
      <c r="J86" s="28">
        <f t="shared" si="5"/>
        <v>-6.1166321999999695</v>
      </c>
    </row>
    <row r="87" spans="2:10" x14ac:dyDescent="0.25">
      <c r="B87" s="21">
        <v>3</v>
      </c>
      <c r="C87" s="28">
        <v>6</v>
      </c>
      <c r="D87" s="28">
        <v>18</v>
      </c>
      <c r="E87" s="28">
        <v>-383.09668699999997</v>
      </c>
      <c r="F87" s="28">
        <v>-389.4746025</v>
      </c>
      <c r="G87" s="28">
        <f t="shared" si="2"/>
        <v>-6.3779155000000287</v>
      </c>
      <c r="H87" s="53">
        <f t="shared" si="3"/>
        <v>-29.659734469999954</v>
      </c>
      <c r="I87" s="24">
        <f t="shared" si="4"/>
        <v>-36.037649969999983</v>
      </c>
      <c r="J87" s="28">
        <f t="shared" si="5"/>
        <v>-6.3779155000000287</v>
      </c>
    </row>
    <row r="88" spans="2:10" x14ac:dyDescent="0.25">
      <c r="B88" s="21">
        <v>3</v>
      </c>
      <c r="C88" s="28">
        <v>6</v>
      </c>
      <c r="D88" s="28">
        <v>17</v>
      </c>
      <c r="E88" s="28">
        <v>-382.94328860000002</v>
      </c>
      <c r="F88" s="28">
        <v>-390.70626379999999</v>
      </c>
      <c r="G88" s="28">
        <f t="shared" si="2"/>
        <v>-7.7629751999999712</v>
      </c>
      <c r="H88" s="53">
        <f t="shared" si="3"/>
        <v>-29.506336069999996</v>
      </c>
      <c r="I88" s="24">
        <f t="shared" si="4"/>
        <v>-37.269311269999967</v>
      </c>
      <c r="J88" s="28">
        <f t="shared" si="5"/>
        <v>-7.7629751999999712</v>
      </c>
    </row>
    <row r="89" spans="2:10" x14ac:dyDescent="0.25">
      <c r="B89" s="26">
        <v>3</v>
      </c>
      <c r="C89" s="54">
        <v>6</v>
      </c>
      <c r="D89" s="54">
        <v>12</v>
      </c>
      <c r="E89" s="54">
        <v>-382.87924079999999</v>
      </c>
      <c r="F89" s="54">
        <v>-388.7904297</v>
      </c>
      <c r="G89" s="54">
        <f t="shared" si="2"/>
        <v>-5.9111889000000133</v>
      </c>
      <c r="H89" s="55">
        <f t="shared" si="3"/>
        <v>-29.44228826999997</v>
      </c>
      <c r="I89" s="27">
        <f t="shared" si="4"/>
        <v>-35.353477169999984</v>
      </c>
      <c r="J89" s="28">
        <f t="shared" si="5"/>
        <v>-5.9111889000000133</v>
      </c>
    </row>
    <row r="90" spans="2:10" x14ac:dyDescent="0.25">
      <c r="B90" s="28"/>
      <c r="C90" s="28"/>
      <c r="D90" s="28"/>
      <c r="E90" s="28"/>
      <c r="F90" s="28"/>
      <c r="G90" s="28"/>
      <c r="H90" s="28"/>
      <c r="I90" s="28"/>
      <c r="J90" s="28"/>
    </row>
    <row r="91" spans="2:10" x14ac:dyDescent="0.25">
      <c r="B91" s="28"/>
      <c r="C91" s="28"/>
      <c r="D91" s="28"/>
      <c r="E91" s="28"/>
      <c r="F91" s="28"/>
      <c r="G91" s="28"/>
      <c r="H91" s="28"/>
      <c r="I91" s="28"/>
      <c r="J91" s="28"/>
    </row>
  </sheetData>
  <mergeCells count="1">
    <mergeCell ref="A4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 Formation Energies</vt:lpstr>
      <vt:lpstr>Diagram</vt:lpstr>
      <vt:lpstr>Not important (Preliminary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Joel Tan</cp:lastModifiedBy>
  <dcterms:modified xsi:type="dcterms:W3CDTF">2023-01-08T05:24:06Z</dcterms:modified>
</cp:coreProperties>
</file>