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OneDrive\"/>
    </mc:Choice>
  </mc:AlternateContent>
  <xr:revisionPtr revIDLastSave="0" documentId="13_ncr:1_{85D73917-DAE7-411D-96E3-8D5F2CC7056B}" xr6:coauthVersionLast="47" xr6:coauthVersionMax="47" xr10:uidLastSave="{00000000-0000-0000-0000-000000000000}"/>
  <bookViews>
    <workbookView xWindow="-108" yWindow="-108" windowWidth="23256" windowHeight="13896" xr2:uid="{97C4D98F-F96C-4DD6-BE70-8170F31BC42E}"/>
  </bookViews>
  <sheets>
    <sheet name="Round 1" sheetId="1" r:id="rId1"/>
    <sheet name="Round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L4" i="1"/>
  <c r="K4" i="1"/>
  <c r="F4" i="2"/>
  <c r="G16" i="1"/>
  <c r="G15" i="1"/>
  <c r="G14" i="1"/>
  <c r="G13" i="1"/>
  <c r="G10" i="1"/>
  <c r="G11" i="1"/>
  <c r="G12" i="1"/>
  <c r="G7" i="1"/>
  <c r="G8" i="1"/>
  <c r="G9" i="1"/>
  <c r="G5" i="1"/>
  <c r="G6" i="1"/>
  <c r="G4" i="1"/>
  <c r="M4" i="1" l="1"/>
</calcChain>
</file>

<file path=xl/sharedStrings.xml><?xml version="1.0" encoding="utf-8"?>
<sst xmlns="http://schemas.openxmlformats.org/spreadsheetml/2006/main" count="144" uniqueCount="43">
  <si>
    <t>Date</t>
  </si>
  <si>
    <t>Home Team</t>
  </si>
  <si>
    <t>Away Team</t>
  </si>
  <si>
    <t>Predicted Total</t>
  </si>
  <si>
    <t>Vegas Line</t>
  </si>
  <si>
    <t>Actual Total</t>
  </si>
  <si>
    <t>MIL</t>
  </si>
  <si>
    <t>MEM</t>
  </si>
  <si>
    <t>MIN</t>
  </si>
  <si>
    <t>IND</t>
  </si>
  <si>
    <t>OKC</t>
  </si>
  <si>
    <t>LAL</t>
  </si>
  <si>
    <t>Additional Comments</t>
  </si>
  <si>
    <t>No Dame.</t>
  </si>
  <si>
    <t>Win/Loss</t>
  </si>
  <si>
    <t>NBA Total Score Prediction Results</t>
  </si>
  <si>
    <t>BOS</t>
  </si>
  <si>
    <t>CLE</t>
  </si>
  <si>
    <t>HOU</t>
  </si>
  <si>
    <t>ORL</t>
  </si>
  <si>
    <t>MIA</t>
  </si>
  <si>
    <t>GSW</t>
  </si>
  <si>
    <t>DET</t>
  </si>
  <si>
    <t>LAC</t>
  </si>
  <si>
    <t>NYK</t>
  </si>
  <si>
    <t>DEN</t>
  </si>
  <si>
    <t>From this day added H2H and L3 games rolling avg</t>
  </si>
  <si>
    <t>No Jrue</t>
  </si>
  <si>
    <t>No Morant</t>
  </si>
  <si>
    <t>Win</t>
  </si>
  <si>
    <t>Loss</t>
  </si>
  <si>
    <t>Dame left early on</t>
  </si>
  <si>
    <t>Model doesn't account for no Dame</t>
  </si>
  <si>
    <t>Total Wins</t>
  </si>
  <si>
    <t>Total Matches</t>
  </si>
  <si>
    <t>Win %</t>
  </si>
  <si>
    <t>No Darius Garland</t>
  </si>
  <si>
    <t>Pre-code fix</t>
  </si>
  <si>
    <t>Post- code fix</t>
  </si>
  <si>
    <t>The model was misaligned before</t>
  </si>
  <si>
    <t>Tie</t>
  </si>
  <si>
    <t>Steph left halfway</t>
  </si>
  <si>
    <t>Model doesn't account for No Steph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</si>
</sst>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9" fontId="0" fillId="0" borderId="0" xfId="1" applyFont="1"/>
    <xf numFmtId="0" fontId="4" fillId="2" borderId="0" xfId="0" applyFont="1" applyFill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m/d/yyyy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B08400-29F6-4C6E-8C6E-EE46C17C10AB}" name="Table1" displayName="Table1" ref="A3:H36" totalsRowShown="0" headerRowDxfId="5">
  <autoFilter ref="A3:H36" xr:uid="{13B08400-29F6-4C6E-8C6E-EE46C17C10AB}"/>
  <tableColumns count="8">
    <tableColumn id="1" xr3:uid="{78EAA8D6-0225-4B2D-88C3-3A36F3B394A9}" name="Date" dataDxfId="4"/>
    <tableColumn id="2" xr3:uid="{EAFD5E62-54C7-490A-AA26-D176A5169FE9}" name="Home Team"/>
    <tableColumn id="3" xr3:uid="{63685394-72C5-4A28-97D3-0B758473E120}" name="Away Team"/>
    <tableColumn id="4" xr3:uid="{5EE4AFB5-F9BD-47BC-97E6-8FD7670256B1}" name="Vegas Line"/>
    <tableColumn id="5" xr3:uid="{FBFE9841-3B87-4883-B03D-28C2E6071825}" name="Predicted Total"/>
    <tableColumn id="6" xr3:uid="{4992E1CC-7634-4F02-8E75-0888CF0C6ABA}" name="Actual Total"/>
    <tableColumn id="7" xr3:uid="{F36129AF-0842-473D-96C6-1B4554ADACF3}" name="Win/Loss"/>
    <tableColumn id="8" xr3:uid="{98ACEABE-F726-4C8D-BBE0-4A9DE287D932}" name="Additional Comments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96F3-2325-4303-8808-3EFAACB49AC5}">
  <dimension ref="A1:M36"/>
  <sheetViews>
    <sheetView tabSelected="1" topLeftCell="A10" workbookViewId="0">
      <selection activeCell="L20" sqref="L20"/>
    </sheetView>
  </sheetViews>
  <sheetFormatPr defaultRowHeight="14.4" x14ac:dyDescent="0.3"/>
  <cols>
    <col min="1" max="1" width="9.33203125" bestFit="1" customWidth="1"/>
    <col min="2" max="2" width="12.77734375" customWidth="1"/>
    <col min="3" max="3" width="12.109375" customWidth="1"/>
    <col min="4" max="4" width="11.5546875" customWidth="1"/>
    <col min="5" max="5" width="15.5546875" customWidth="1"/>
    <col min="6" max="6" width="12.6640625" customWidth="1"/>
    <col min="7" max="7" width="18.33203125" bestFit="1" customWidth="1"/>
    <col min="8" max="8" width="21" customWidth="1"/>
    <col min="10" max="10" width="11.88671875" bestFit="1" customWidth="1"/>
    <col min="12" max="12" width="12.109375" bestFit="1" customWidth="1"/>
  </cols>
  <sheetData>
    <row r="1" spans="1:13" x14ac:dyDescent="0.3">
      <c r="A1" s="5" t="s">
        <v>15</v>
      </c>
      <c r="B1" s="6"/>
      <c r="C1" s="6"/>
      <c r="D1" s="6"/>
      <c r="E1" s="6"/>
      <c r="F1" s="6"/>
      <c r="G1" s="6"/>
      <c r="H1" s="6"/>
    </row>
    <row r="2" spans="1:13" x14ac:dyDescent="0.3">
      <c r="A2" s="6"/>
      <c r="B2" s="6"/>
      <c r="C2" s="6"/>
      <c r="D2" s="6"/>
      <c r="E2" s="6"/>
      <c r="F2" s="6"/>
      <c r="G2" s="6"/>
      <c r="H2" s="6"/>
    </row>
    <row r="3" spans="1:13" x14ac:dyDescent="0.3">
      <c r="A3" s="4" t="s">
        <v>0</v>
      </c>
      <c r="B3" s="4" t="s">
        <v>1</v>
      </c>
      <c r="C3" s="4" t="s">
        <v>2</v>
      </c>
      <c r="D3" s="4" t="s">
        <v>4</v>
      </c>
      <c r="E3" s="4" t="s">
        <v>3</v>
      </c>
      <c r="F3" s="4" t="s">
        <v>5</v>
      </c>
      <c r="G3" s="4" t="s">
        <v>14</v>
      </c>
      <c r="H3" s="4" t="s">
        <v>12</v>
      </c>
      <c r="J3" s="2"/>
      <c r="K3" s="2" t="s">
        <v>33</v>
      </c>
      <c r="L3" s="2" t="s">
        <v>34</v>
      </c>
      <c r="M3" s="2" t="s">
        <v>35</v>
      </c>
    </row>
    <row r="4" spans="1:13" x14ac:dyDescent="0.3">
      <c r="A4" s="1">
        <v>45769</v>
      </c>
      <c r="B4" t="s">
        <v>6</v>
      </c>
      <c r="C4" t="s">
        <v>9</v>
      </c>
      <c r="D4">
        <v>229</v>
      </c>
      <c r="E4">
        <v>232.2</v>
      </c>
      <c r="F4">
        <v>238</v>
      </c>
      <c r="G4" t="str">
        <f>IF(AND(F4 &gt; D4,E4&gt;D4), "Win", "Loss")</f>
        <v>Win</v>
      </c>
      <c r="H4" t="s">
        <v>13</v>
      </c>
      <c r="J4" s="2" t="s">
        <v>37</v>
      </c>
      <c r="K4">
        <f>COUNTIF(G4:G19,"Win")</f>
        <v>7</v>
      </c>
      <c r="L4">
        <f>COUNTA(G4:G19)</f>
        <v>16</v>
      </c>
      <c r="M4" s="3">
        <f>K4/L4</f>
        <v>0.4375</v>
      </c>
    </row>
    <row r="5" spans="1:13" x14ac:dyDescent="0.3">
      <c r="A5" s="1">
        <v>45769</v>
      </c>
      <c r="B5" t="s">
        <v>7</v>
      </c>
      <c r="C5" t="s">
        <v>10</v>
      </c>
      <c r="D5">
        <v>229</v>
      </c>
      <c r="E5">
        <v>243.2</v>
      </c>
      <c r="F5">
        <v>217</v>
      </c>
      <c r="G5" t="str">
        <f t="shared" ref="G5:G16" si="0">IF(AND(F5 &gt; D5,E5&gt;D5), "Win", "Loss")</f>
        <v>Loss</v>
      </c>
      <c r="J5" s="2" t="s">
        <v>38</v>
      </c>
      <c r="K5">
        <f>COUNTIF(G20:G36,"Win")</f>
        <v>12</v>
      </c>
      <c r="L5">
        <f>COUNTA(G20:G36)</f>
        <v>17</v>
      </c>
      <c r="M5" s="3">
        <f>K5/L5</f>
        <v>0.70588235294117652</v>
      </c>
    </row>
    <row r="6" spans="1:13" x14ac:dyDescent="0.3">
      <c r="A6" s="1">
        <v>45769</v>
      </c>
      <c r="B6" t="s">
        <v>8</v>
      </c>
      <c r="C6" t="s">
        <v>11</v>
      </c>
      <c r="D6">
        <v>209.5</v>
      </c>
      <c r="E6">
        <v>230.9</v>
      </c>
      <c r="F6">
        <v>179</v>
      </c>
      <c r="G6" t="str">
        <f t="shared" si="0"/>
        <v>Loss</v>
      </c>
    </row>
    <row r="7" spans="1:13" x14ac:dyDescent="0.3">
      <c r="A7" s="1">
        <v>45770</v>
      </c>
      <c r="B7" t="s">
        <v>16</v>
      </c>
      <c r="C7" t="s">
        <v>19</v>
      </c>
      <c r="D7">
        <v>197</v>
      </c>
      <c r="E7">
        <v>210.8</v>
      </c>
      <c r="F7">
        <v>209</v>
      </c>
      <c r="G7" t="str">
        <f t="shared" si="0"/>
        <v>Win</v>
      </c>
    </row>
    <row r="8" spans="1:13" x14ac:dyDescent="0.3">
      <c r="A8" s="1">
        <v>45770</v>
      </c>
      <c r="B8" t="s">
        <v>17</v>
      </c>
      <c r="C8" t="s">
        <v>20</v>
      </c>
      <c r="D8">
        <v>211.5</v>
      </c>
      <c r="E8">
        <v>230.1</v>
      </c>
      <c r="F8">
        <v>233</v>
      </c>
      <c r="G8" t="str">
        <f t="shared" si="0"/>
        <v>Win</v>
      </c>
    </row>
    <row r="9" spans="1:13" x14ac:dyDescent="0.3">
      <c r="A9" s="1">
        <v>45770</v>
      </c>
      <c r="B9" t="s">
        <v>18</v>
      </c>
      <c r="C9" t="s">
        <v>21</v>
      </c>
      <c r="D9">
        <v>204</v>
      </c>
      <c r="E9">
        <v>226.2</v>
      </c>
      <c r="F9">
        <v>203</v>
      </c>
      <c r="G9" t="str">
        <f t="shared" si="0"/>
        <v>Loss</v>
      </c>
    </row>
    <row r="10" spans="1:13" x14ac:dyDescent="0.3">
      <c r="A10" s="1">
        <v>45771</v>
      </c>
      <c r="B10" t="s">
        <v>22</v>
      </c>
      <c r="C10" t="s">
        <v>24</v>
      </c>
      <c r="D10">
        <v>226.5</v>
      </c>
      <c r="E10">
        <v>248.1</v>
      </c>
      <c r="F10">
        <v>234</v>
      </c>
      <c r="G10" t="str">
        <f t="shared" si="0"/>
        <v>Win</v>
      </c>
      <c r="H10" t="s">
        <v>26</v>
      </c>
    </row>
    <row r="11" spans="1:13" x14ac:dyDescent="0.3">
      <c r="A11" s="1">
        <v>45771</v>
      </c>
      <c r="B11" t="s">
        <v>7</v>
      </c>
      <c r="C11" t="s">
        <v>10</v>
      </c>
      <c r="D11">
        <v>213.5</v>
      </c>
      <c r="E11">
        <v>228</v>
      </c>
      <c r="F11">
        <v>222</v>
      </c>
      <c r="G11" t="str">
        <f t="shared" si="0"/>
        <v>Win</v>
      </c>
    </row>
    <row r="12" spans="1:13" x14ac:dyDescent="0.3">
      <c r="A12" s="1">
        <v>45771</v>
      </c>
      <c r="B12" t="s">
        <v>23</v>
      </c>
      <c r="C12" t="s">
        <v>25</v>
      </c>
      <c r="D12">
        <v>213</v>
      </c>
      <c r="E12">
        <v>229.9</v>
      </c>
      <c r="F12">
        <v>200</v>
      </c>
      <c r="G12" t="str">
        <f t="shared" si="0"/>
        <v>Loss</v>
      </c>
    </row>
    <row r="13" spans="1:13" x14ac:dyDescent="0.3">
      <c r="A13" s="1">
        <v>45772</v>
      </c>
      <c r="B13" t="s">
        <v>19</v>
      </c>
      <c r="C13" t="s">
        <v>16</v>
      </c>
      <c r="D13">
        <v>197.5</v>
      </c>
      <c r="E13">
        <v>220.8</v>
      </c>
      <c r="F13">
        <v>188</v>
      </c>
      <c r="G13" t="str">
        <f t="shared" si="0"/>
        <v>Loss</v>
      </c>
      <c r="H13" t="s">
        <v>27</v>
      </c>
    </row>
    <row r="14" spans="1:13" x14ac:dyDescent="0.3">
      <c r="A14" s="1">
        <v>45772</v>
      </c>
      <c r="B14" t="s">
        <v>6</v>
      </c>
      <c r="C14" t="s">
        <v>9</v>
      </c>
      <c r="D14">
        <v>230.5</v>
      </c>
      <c r="E14">
        <v>248.2</v>
      </c>
      <c r="F14">
        <v>218</v>
      </c>
      <c r="G14" t="str">
        <f t="shared" si="0"/>
        <v>Loss</v>
      </c>
    </row>
    <row r="15" spans="1:13" x14ac:dyDescent="0.3">
      <c r="A15" s="1">
        <v>45772</v>
      </c>
      <c r="B15" t="s">
        <v>8</v>
      </c>
      <c r="C15" t="s">
        <v>11</v>
      </c>
      <c r="D15">
        <v>205.5</v>
      </c>
      <c r="E15">
        <v>232.5</v>
      </c>
      <c r="F15">
        <v>220</v>
      </c>
      <c r="G15" t="str">
        <f t="shared" si="0"/>
        <v>Win</v>
      </c>
    </row>
    <row r="16" spans="1:13" x14ac:dyDescent="0.3">
      <c r="A16" s="1">
        <v>45773</v>
      </c>
      <c r="B16" t="s">
        <v>20</v>
      </c>
      <c r="C16" t="s">
        <v>17</v>
      </c>
      <c r="D16">
        <v>212.5</v>
      </c>
      <c r="E16">
        <v>225.7</v>
      </c>
      <c r="F16">
        <v>211</v>
      </c>
      <c r="G16" t="str">
        <f t="shared" si="0"/>
        <v>Loss</v>
      </c>
    </row>
    <row r="17" spans="1:8" x14ac:dyDescent="0.3">
      <c r="A17" s="1">
        <v>45773</v>
      </c>
      <c r="B17" t="s">
        <v>7</v>
      </c>
      <c r="C17" t="s">
        <v>10</v>
      </c>
      <c r="D17">
        <v>233.5</v>
      </c>
      <c r="E17">
        <v>223.5</v>
      </c>
      <c r="F17">
        <v>232</v>
      </c>
      <c r="G17" t="s">
        <v>29</v>
      </c>
      <c r="H17" t="s">
        <v>28</v>
      </c>
    </row>
    <row r="18" spans="1:8" x14ac:dyDescent="0.3">
      <c r="A18" s="1">
        <v>45773</v>
      </c>
      <c r="B18" t="s">
        <v>23</v>
      </c>
      <c r="C18" t="s">
        <v>25</v>
      </c>
      <c r="D18">
        <v>211</v>
      </c>
      <c r="E18">
        <v>219.9</v>
      </c>
      <c r="F18">
        <v>200</v>
      </c>
      <c r="G18" t="s">
        <v>30</v>
      </c>
    </row>
    <row r="19" spans="1:8" x14ac:dyDescent="0.3">
      <c r="A19" s="1">
        <v>45773</v>
      </c>
      <c r="B19" t="s">
        <v>21</v>
      </c>
      <c r="C19" t="s">
        <v>18</v>
      </c>
      <c r="D19">
        <v>205</v>
      </c>
      <c r="E19">
        <v>240.9</v>
      </c>
      <c r="F19">
        <v>197</v>
      </c>
      <c r="G19" t="s">
        <v>30</v>
      </c>
    </row>
    <row r="20" spans="1:8" x14ac:dyDescent="0.3">
      <c r="A20" s="1">
        <v>45774</v>
      </c>
      <c r="B20" t="s">
        <v>22</v>
      </c>
      <c r="C20" t="s">
        <v>24</v>
      </c>
      <c r="D20">
        <v>217</v>
      </c>
      <c r="E20">
        <v>226.3</v>
      </c>
      <c r="F20">
        <v>187</v>
      </c>
      <c r="G20" t="s">
        <v>30</v>
      </c>
      <c r="H20" t="s">
        <v>39</v>
      </c>
    </row>
    <row r="21" spans="1:8" x14ac:dyDescent="0.3">
      <c r="A21" s="1">
        <v>45774</v>
      </c>
      <c r="B21" t="s">
        <v>8</v>
      </c>
      <c r="C21" t="s">
        <v>11</v>
      </c>
      <c r="D21">
        <v>209</v>
      </c>
      <c r="E21">
        <v>201.3</v>
      </c>
      <c r="F21">
        <v>229</v>
      </c>
      <c r="G21" t="s">
        <v>30</v>
      </c>
    </row>
    <row r="22" spans="1:8" x14ac:dyDescent="0.3">
      <c r="A22" s="1">
        <v>45774</v>
      </c>
      <c r="B22" t="s">
        <v>19</v>
      </c>
      <c r="C22" t="s">
        <v>16</v>
      </c>
      <c r="D22">
        <v>197.5</v>
      </c>
      <c r="E22">
        <v>198.6</v>
      </c>
      <c r="F22">
        <v>205</v>
      </c>
      <c r="G22" t="s">
        <v>29</v>
      </c>
    </row>
    <row r="23" spans="1:8" x14ac:dyDescent="0.3">
      <c r="A23" s="1">
        <v>45774</v>
      </c>
      <c r="B23" t="s">
        <v>6</v>
      </c>
      <c r="C23" t="s">
        <v>9</v>
      </c>
      <c r="D23">
        <v>226</v>
      </c>
      <c r="E23">
        <v>231.5</v>
      </c>
      <c r="F23">
        <v>232</v>
      </c>
      <c r="G23" t="s">
        <v>29</v>
      </c>
      <c r="H23" t="s">
        <v>31</v>
      </c>
    </row>
    <row r="24" spans="1:8" x14ac:dyDescent="0.3">
      <c r="A24" s="1">
        <v>45775</v>
      </c>
      <c r="B24" t="s">
        <v>20</v>
      </c>
      <c r="C24" t="s">
        <v>17</v>
      </c>
      <c r="D24">
        <v>210</v>
      </c>
      <c r="E24">
        <v>225.8</v>
      </c>
      <c r="F24">
        <v>221</v>
      </c>
      <c r="G24" t="s">
        <v>29</v>
      </c>
    </row>
    <row r="25" spans="1:8" x14ac:dyDescent="0.3">
      <c r="A25" s="1">
        <v>45775</v>
      </c>
      <c r="B25" t="s">
        <v>21</v>
      </c>
      <c r="C25" t="s">
        <v>18</v>
      </c>
      <c r="D25">
        <v>200.5</v>
      </c>
      <c r="E25">
        <v>201.8</v>
      </c>
      <c r="F25">
        <v>215</v>
      </c>
      <c r="G25" t="s">
        <v>29</v>
      </c>
    </row>
    <row r="26" spans="1:8" x14ac:dyDescent="0.3">
      <c r="A26" s="1">
        <v>45776</v>
      </c>
      <c r="B26" t="s">
        <v>9</v>
      </c>
      <c r="C26" t="s">
        <v>6</v>
      </c>
      <c r="D26">
        <v>222</v>
      </c>
      <c r="E26">
        <v>231.7</v>
      </c>
      <c r="F26">
        <v>237</v>
      </c>
      <c r="G26" t="s">
        <v>29</v>
      </c>
      <c r="H26" t="s">
        <v>32</v>
      </c>
    </row>
    <row r="27" spans="1:8" x14ac:dyDescent="0.3">
      <c r="A27" s="1">
        <v>45776</v>
      </c>
      <c r="B27" t="s">
        <v>24</v>
      </c>
      <c r="C27" t="s">
        <v>22</v>
      </c>
      <c r="D27">
        <v>214</v>
      </c>
      <c r="E27">
        <v>220.2</v>
      </c>
      <c r="F27">
        <v>209</v>
      </c>
      <c r="G27" t="s">
        <v>30</v>
      </c>
    </row>
    <row r="28" spans="1:8" x14ac:dyDescent="0.3">
      <c r="A28" s="1">
        <v>45776</v>
      </c>
      <c r="B28" t="s">
        <v>16</v>
      </c>
      <c r="C28" t="s">
        <v>19</v>
      </c>
      <c r="D28">
        <v>199.5</v>
      </c>
      <c r="E28">
        <v>200.5</v>
      </c>
      <c r="F28">
        <v>209</v>
      </c>
      <c r="G28" t="s">
        <v>29</v>
      </c>
    </row>
    <row r="29" spans="1:8" x14ac:dyDescent="0.3">
      <c r="A29" s="1">
        <v>45776</v>
      </c>
      <c r="B29" t="s">
        <v>25</v>
      </c>
      <c r="C29" t="s">
        <v>23</v>
      </c>
      <c r="D29">
        <v>208</v>
      </c>
      <c r="E29">
        <v>216</v>
      </c>
      <c r="F29">
        <v>246</v>
      </c>
      <c r="G29" t="s">
        <v>29</v>
      </c>
    </row>
    <row r="30" spans="1:8" x14ac:dyDescent="0.3">
      <c r="A30" s="1">
        <v>45777</v>
      </c>
      <c r="B30" t="s">
        <v>18</v>
      </c>
      <c r="C30" t="s">
        <v>21</v>
      </c>
      <c r="D30">
        <v>204</v>
      </c>
      <c r="E30">
        <v>203.2</v>
      </c>
      <c r="F30">
        <v>247</v>
      </c>
      <c r="G30" t="s">
        <v>30</v>
      </c>
    </row>
    <row r="31" spans="1:8" x14ac:dyDescent="0.3">
      <c r="A31" s="1">
        <v>45777</v>
      </c>
      <c r="B31" t="s">
        <v>11</v>
      </c>
      <c r="C31" t="s">
        <v>8</v>
      </c>
      <c r="D31">
        <v>210</v>
      </c>
      <c r="E31">
        <v>205.1</v>
      </c>
      <c r="F31">
        <v>199</v>
      </c>
      <c r="G31" t="s">
        <v>29</v>
      </c>
    </row>
    <row r="32" spans="1:8" x14ac:dyDescent="0.3">
      <c r="A32" s="1">
        <v>45778</v>
      </c>
      <c r="B32" t="s">
        <v>22</v>
      </c>
      <c r="C32" t="s">
        <v>24</v>
      </c>
      <c r="D32">
        <v>213.5</v>
      </c>
      <c r="E32">
        <v>217.9</v>
      </c>
      <c r="F32">
        <v>229</v>
      </c>
      <c r="G32" t="s">
        <v>29</v>
      </c>
    </row>
    <row r="33" spans="1:7" x14ac:dyDescent="0.3">
      <c r="A33" s="1">
        <v>45778</v>
      </c>
      <c r="B33" t="s">
        <v>23</v>
      </c>
      <c r="C33" t="s">
        <v>25</v>
      </c>
      <c r="D33">
        <v>212</v>
      </c>
      <c r="E33">
        <v>219.4</v>
      </c>
      <c r="F33">
        <v>216</v>
      </c>
      <c r="G33" t="s">
        <v>29</v>
      </c>
    </row>
    <row r="34" spans="1:7" x14ac:dyDescent="0.3">
      <c r="A34" s="1">
        <v>45779</v>
      </c>
      <c r="B34" t="s">
        <v>21</v>
      </c>
      <c r="C34" t="s">
        <v>18</v>
      </c>
      <c r="D34">
        <v>203.5</v>
      </c>
      <c r="E34">
        <v>205.8</v>
      </c>
      <c r="F34">
        <v>222</v>
      </c>
      <c r="G34" t="s">
        <v>29</v>
      </c>
    </row>
    <row r="35" spans="1:7" x14ac:dyDescent="0.3">
      <c r="A35" s="1">
        <v>45780</v>
      </c>
      <c r="B35" t="s">
        <v>25</v>
      </c>
      <c r="C35" t="s">
        <v>23</v>
      </c>
      <c r="D35">
        <v>205.5</v>
      </c>
      <c r="E35">
        <v>219</v>
      </c>
      <c r="F35">
        <v>221</v>
      </c>
      <c r="G35" t="s">
        <v>29</v>
      </c>
    </row>
    <row r="36" spans="1:7" x14ac:dyDescent="0.3">
      <c r="A36" s="1">
        <v>45781</v>
      </c>
      <c r="B36" t="s">
        <v>18</v>
      </c>
      <c r="C36" t="s">
        <v>21</v>
      </c>
      <c r="D36">
        <v>204</v>
      </c>
      <c r="E36">
        <v>207.3</v>
      </c>
      <c r="F36">
        <v>192</v>
      </c>
      <c r="G36" t="s">
        <v>30</v>
      </c>
    </row>
  </sheetData>
  <mergeCells count="1">
    <mergeCell ref="A1:H2"/>
  </mergeCells>
  <conditionalFormatting sqref="G4:G36">
    <cfRule type="containsText" dxfId="3" priority="1" operator="containsText" text="Win">
      <formula>NOT(ISERROR(SEARCH("Win",G4)))</formula>
    </cfRule>
    <cfRule type="containsText" dxfId="2" priority="2" operator="containsText" text="'Win'">
      <formula>NOT(ISERROR(SEARCH("'Win'",G4)))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4B26-4D85-4AE0-AF33-03F715F136A8}">
  <dimension ref="A1:H12"/>
  <sheetViews>
    <sheetView workbookViewId="0">
      <selection activeCell="F11" sqref="F11"/>
    </sheetView>
  </sheetViews>
  <sheetFormatPr defaultRowHeight="14.4" x14ac:dyDescent="0.3"/>
  <cols>
    <col min="1" max="1" width="9.33203125" bestFit="1" customWidth="1"/>
    <col min="2" max="2" width="10.6640625" bestFit="1" customWidth="1"/>
    <col min="3" max="3" width="10" bestFit="1" customWidth="1"/>
    <col min="5" max="5" width="13.109375" bestFit="1" customWidth="1"/>
    <col min="6" max="6" width="10.33203125" bestFit="1" customWidth="1"/>
    <col min="8" max="8" width="18.33203125" bestFit="1" customWidth="1"/>
  </cols>
  <sheetData>
    <row r="1" spans="1:8" x14ac:dyDescent="0.3">
      <c r="A1" s="5" t="s">
        <v>15</v>
      </c>
      <c r="B1" s="6"/>
      <c r="C1" s="6"/>
      <c r="D1" s="6"/>
      <c r="E1" s="6"/>
      <c r="F1" s="6"/>
      <c r="G1" s="6"/>
      <c r="H1" s="6"/>
    </row>
    <row r="2" spans="1:8" x14ac:dyDescent="0.3">
      <c r="A2" s="6"/>
      <c r="B2" s="6"/>
      <c r="C2" s="6"/>
      <c r="D2" s="6"/>
      <c r="E2" s="6"/>
      <c r="F2" s="6"/>
      <c r="G2" s="6"/>
      <c r="H2" s="6"/>
    </row>
    <row r="3" spans="1:8" x14ac:dyDescent="0.3">
      <c r="A3" s="4" t="s">
        <v>0</v>
      </c>
      <c r="B3" s="4" t="s">
        <v>1</v>
      </c>
      <c r="C3" s="4" t="s">
        <v>2</v>
      </c>
      <c r="D3" s="4" t="s">
        <v>4</v>
      </c>
      <c r="E3" s="4" t="s">
        <v>3</v>
      </c>
      <c r="F3" s="4" t="s">
        <v>5</v>
      </c>
      <c r="G3" s="4" t="s">
        <v>14</v>
      </c>
      <c r="H3" s="4" t="s">
        <v>12</v>
      </c>
    </row>
    <row r="4" spans="1:8" x14ac:dyDescent="0.3">
      <c r="A4" s="1">
        <v>45781</v>
      </c>
      <c r="B4" t="s">
        <v>17</v>
      </c>
      <c r="C4" t="s">
        <v>9</v>
      </c>
      <c r="D4">
        <v>229.5</v>
      </c>
      <c r="E4">
        <v>223.8</v>
      </c>
      <c r="F4">
        <f>121+112</f>
        <v>233</v>
      </c>
      <c r="G4" t="s">
        <v>30</v>
      </c>
      <c r="H4" t="s">
        <v>36</v>
      </c>
    </row>
    <row r="5" spans="1:8" x14ac:dyDescent="0.3">
      <c r="A5" s="1">
        <v>45782</v>
      </c>
      <c r="B5" t="s">
        <v>16</v>
      </c>
      <c r="C5" t="s">
        <v>24</v>
      </c>
      <c r="D5">
        <v>212.5</v>
      </c>
      <c r="E5">
        <v>200.1</v>
      </c>
      <c r="F5">
        <v>213</v>
      </c>
      <c r="G5" t="s">
        <v>30</v>
      </c>
    </row>
    <row r="6" spans="1:8" x14ac:dyDescent="0.3">
      <c r="A6" s="1">
        <v>45782</v>
      </c>
      <c r="B6" t="s">
        <v>10</v>
      </c>
      <c r="C6" t="s">
        <v>25</v>
      </c>
      <c r="D6">
        <v>225</v>
      </c>
      <c r="E6">
        <v>225</v>
      </c>
      <c r="F6">
        <v>240</v>
      </c>
      <c r="G6" t="s">
        <v>40</v>
      </c>
    </row>
    <row r="7" spans="1:8" x14ac:dyDescent="0.3">
      <c r="A7" s="1">
        <v>45783</v>
      </c>
      <c r="B7" t="s">
        <v>17</v>
      </c>
      <c r="C7" t="s">
        <v>9</v>
      </c>
      <c r="D7">
        <v>229.5</v>
      </c>
      <c r="E7">
        <v>232.6</v>
      </c>
      <c r="F7">
        <v>239</v>
      </c>
      <c r="G7" t="s">
        <v>29</v>
      </c>
    </row>
    <row r="8" spans="1:8" x14ac:dyDescent="0.3">
      <c r="A8" s="1">
        <v>45783</v>
      </c>
      <c r="B8" t="s">
        <v>8</v>
      </c>
      <c r="C8" t="s">
        <v>21</v>
      </c>
      <c r="D8">
        <v>209.5</v>
      </c>
      <c r="E8">
        <v>203.1</v>
      </c>
      <c r="F8">
        <v>187</v>
      </c>
      <c r="G8" t="s">
        <v>29</v>
      </c>
      <c r="H8" t="s">
        <v>41</v>
      </c>
    </row>
    <row r="9" spans="1:8" x14ac:dyDescent="0.3">
      <c r="A9" s="1">
        <v>45784</v>
      </c>
      <c r="B9" t="s">
        <v>16</v>
      </c>
      <c r="C9" t="s">
        <v>24</v>
      </c>
      <c r="D9">
        <v>211.5</v>
      </c>
      <c r="E9">
        <v>232.3</v>
      </c>
      <c r="F9">
        <v>181</v>
      </c>
      <c r="G9" t="s">
        <v>30</v>
      </c>
    </row>
    <row r="10" spans="1:8" x14ac:dyDescent="0.3">
      <c r="A10" s="1">
        <v>45784</v>
      </c>
      <c r="B10" t="s">
        <v>10</v>
      </c>
      <c r="C10" t="s">
        <v>25</v>
      </c>
      <c r="D10">
        <v>229.5</v>
      </c>
      <c r="E10">
        <v>236.6</v>
      </c>
      <c r="F10">
        <v>255</v>
      </c>
      <c r="G10" t="s">
        <v>29</v>
      </c>
    </row>
    <row r="11" spans="1:8" x14ac:dyDescent="0.3">
      <c r="A11" s="1">
        <v>45785</v>
      </c>
      <c r="B11" t="s">
        <v>8</v>
      </c>
      <c r="C11" t="s">
        <v>21</v>
      </c>
      <c r="D11">
        <v>201</v>
      </c>
      <c r="E11">
        <v>211.6</v>
      </c>
      <c r="H11" t="s">
        <v>42</v>
      </c>
    </row>
    <row r="12" spans="1:8" x14ac:dyDescent="0.3">
      <c r="A12" s="1">
        <v>45786</v>
      </c>
      <c r="B12" t="s">
        <v>9</v>
      </c>
      <c r="C12" t="s">
        <v>17</v>
      </c>
      <c r="D12">
        <v>229.5</v>
      </c>
    </row>
  </sheetData>
  <mergeCells count="1">
    <mergeCell ref="A1:H2"/>
  </mergeCells>
  <conditionalFormatting sqref="G4">
    <cfRule type="containsText" dxfId="1" priority="4" operator="containsText" text="'Win'">
      <formula>NOT(ISERROR(SEARCH("'Win'",G4)))</formula>
    </cfRule>
  </conditionalFormatting>
  <conditionalFormatting sqref="G4:G10">
    <cfRule type="containsText" dxfId="0" priority="1" operator="containsText" text="Win">
      <formula>NOT(ISERROR(SEARCH("Win",G4)))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 1</vt:lpstr>
      <vt:lpstr>Round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Randall</dc:creator>
  <cp:lastModifiedBy>Chris Randall</cp:lastModifiedBy>
  <dcterms:created xsi:type="dcterms:W3CDTF">2025-04-23T02:53:19Z</dcterms:created>
  <dcterms:modified xsi:type="dcterms:W3CDTF">2025-05-09T00:08:45Z</dcterms:modified>
</cp:coreProperties>
</file>