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Analysis/Multivariate/Summary/"/>
    </mc:Choice>
  </mc:AlternateContent>
  <xr:revisionPtr revIDLastSave="0" documentId="13_ncr:1_{FD8D5C42-E165-1547-8FE0-7F210F6AEFE4}" xr6:coauthVersionLast="47" xr6:coauthVersionMax="47" xr10:uidLastSave="{00000000-0000-0000-0000-000000000000}"/>
  <bookViews>
    <workbookView xWindow="9040" yWindow="3260" windowWidth="26800" windowHeight="16580" xr2:uid="{A6591B52-7433-0C47-834F-419CD579EE68}"/>
  </bookViews>
  <sheets>
    <sheet name="Robustness Summary" sheetId="1" r:id="rId1"/>
    <sheet name="Feature Summary" sheetId="6" r:id="rId2"/>
    <sheet name="TV Score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K13" i="1"/>
  <c r="K12" i="1"/>
  <c r="K10" i="1"/>
  <c r="K9" i="1"/>
  <c r="F7" i="5"/>
  <c r="F8" i="5"/>
  <c r="I12" i="1"/>
  <c r="F4" i="5"/>
  <c r="F5" i="5"/>
  <c r="F6" i="5"/>
  <c r="I6" i="1"/>
  <c r="I7" i="1"/>
  <c r="I8" i="1"/>
  <c r="I9" i="1"/>
  <c r="I10" i="1"/>
  <c r="I11" i="1"/>
  <c r="I13" i="1"/>
  <c r="I14" i="1"/>
  <c r="I15" i="1"/>
  <c r="I5" i="1"/>
  <c r="B18" i="1" a="1"/>
  <c r="B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<sst xmlns="http://schemas.openxmlformats.org/spreadsheetml/2006/main" count="132" uniqueCount="88">
  <si>
    <t>06042023_rc</t>
  </si>
  <si>
    <t>07042023_c</t>
  </si>
  <si>
    <t>07042023_c_rc</t>
  </si>
  <si>
    <t>08042023_c_rc</t>
  </si>
  <si>
    <t>08042023_c_rc2</t>
  </si>
  <si>
    <t>10042023_c_rc</t>
  </si>
  <si>
    <t>Dataset</t>
  </si>
  <si>
    <t>Filtering</t>
  </si>
  <si>
    <t xml:space="preserve">Standardisation </t>
  </si>
  <si>
    <t>Normalisation</t>
  </si>
  <si>
    <t>Imputation</t>
  </si>
  <si>
    <t>N/A</t>
  </si>
  <si>
    <t>0.95 clustering</t>
  </si>
  <si>
    <t>&lt;10 NANs</t>
  </si>
  <si>
    <t>Median</t>
  </si>
  <si>
    <t>Mean</t>
  </si>
  <si>
    <t>knn, 2</t>
  </si>
  <si>
    <t>11042023_rc</t>
  </si>
  <si>
    <t>All Phenos</t>
  </si>
  <si>
    <t>DPT</t>
  </si>
  <si>
    <t>MFI:469</t>
  </si>
  <si>
    <t>CD158a/h FITC</t>
  </si>
  <si>
    <t>Lymphs/nonT/NK/16+56/CD158a</t>
  </si>
  <si>
    <t>MFI:8</t>
  </si>
  <si>
    <t>CD32 APC</t>
  </si>
  <si>
    <t>Lin-DR+/14-/11c+ (nodim)/1c-/16-/CD32</t>
  </si>
  <si>
    <t>P7 Mono:1287</t>
  </si>
  <si>
    <t>11c+DR-</t>
  </si>
  <si>
    <t>Monocytes</t>
  </si>
  <si>
    <t>P4:5290</t>
  </si>
  <si>
    <t>CD2+158b-</t>
  </si>
  <si>
    <t>56+16-</t>
  </si>
  <si>
    <t>P1:10321</t>
  </si>
  <si>
    <t>27+95+127-</t>
  </si>
  <si>
    <t>CD8</t>
  </si>
  <si>
    <t>16+56</t>
  </si>
  <si>
    <t>P5 gd:1927</t>
  </si>
  <si>
    <t>28-R5+</t>
  </si>
  <si>
    <t>Vg9+/Vd2Low</t>
  </si>
  <si>
    <t>P4:82</t>
  </si>
  <si>
    <t>2-314+334+337-158a+158b+R7-</t>
  </si>
  <si>
    <t>P1:773</t>
  </si>
  <si>
    <t>27+28+31+57-95-127-244-RA-</t>
  </si>
  <si>
    <t>MFI:457</t>
  </si>
  <si>
    <t>CD2 Cy55 PE</t>
  </si>
  <si>
    <t>Lymphs/nonT/NK/16+56/2</t>
  </si>
  <si>
    <t>P1:22213</t>
  </si>
  <si>
    <t>28+31+95+127-244-</t>
  </si>
  <si>
    <t>CD3 T/VD1</t>
  </si>
  <si>
    <t>11c+ (nodim)/1c-/16+</t>
  </si>
  <si>
    <t>P4:6227</t>
  </si>
  <si>
    <t>CD2+314-R7+</t>
  </si>
  <si>
    <t>P4:3799</t>
  </si>
  <si>
    <t>CD2-314+158a+158b+</t>
  </si>
  <si>
    <t>P5 gd:524</t>
  </si>
  <si>
    <t>8-</t>
  </si>
  <si>
    <t>P5 gd:1625</t>
  </si>
  <si>
    <t>27-R7-</t>
  </si>
  <si>
    <t>0.7 clustering</t>
  </si>
  <si>
    <t>11042023_c_rc</t>
  </si>
  <si>
    <t>0.90 clustering</t>
  </si>
  <si>
    <t>11042023_c_rc2</t>
  </si>
  <si>
    <t>Change</t>
  </si>
  <si>
    <t>Baseline (const)</t>
  </si>
  <si>
    <t>Run ID</t>
  </si>
  <si>
    <t>07042023</t>
  </si>
  <si>
    <t>08042023</t>
  </si>
  <si>
    <t>10042023</t>
  </si>
  <si>
    <t>Baseline</t>
  </si>
  <si>
    <t>Multivar TV Score</t>
  </si>
  <si>
    <t>-</t>
  </si>
  <si>
    <t>MV tv Score (neg mae)</t>
  </si>
  <si>
    <t>11042023_c_rc3</t>
  </si>
  <si>
    <t>importance_mean_total</t>
  </si>
  <si>
    <t>relative_importance</t>
  </si>
  <si>
    <t>MFI:160</t>
  </si>
  <si>
    <t>CD20 BV605</t>
  </si>
  <si>
    <t>Lymphs/B cells/CD10-/CD95+/IgA-IgG-/IgM+/20+</t>
  </si>
  <si>
    <t>P7:107</t>
  </si>
  <si>
    <t>32+64-</t>
  </si>
  <si>
    <t>P1:13393</t>
  </si>
  <si>
    <t>27+31+95+244+RA+</t>
  </si>
  <si>
    <t>Feature</t>
  </si>
  <si>
    <t>Marker</t>
  </si>
  <si>
    <t>Parent</t>
  </si>
  <si>
    <t>importance_mean_1</t>
  </si>
  <si>
    <t>importance_mean_2</t>
  </si>
  <si>
    <t>EN tt Score (neg mae)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</si>
</sst>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0" fontId="0" fillId="0" borderId="0" xfId="0" quotePrefix="1"/>
    <xf numFmtId="0" fontId="0" fillId="0" borderId="1" xfId="0" quotePrefix="1" applyBorder="1"/>
    <xf numFmtId="0" fontId="0" fillId="0" borderId="1" xfId="0" applyBorder="1"/>
    <xf numFmtId="164" fontId="0" fillId="0" borderId="1" xfId="1" applyNumberFormat="1" applyFont="1" applyBorder="1"/>
    <xf numFmtId="165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1" xfId="0" applyNumberFormat="1" applyBorder="1"/>
    <xf numFmtId="11" fontId="0" fillId="0" borderId="0" xfId="0" applyNumberForma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9D7B-13BB-444F-963C-59F1EA0F6590}">
  <dimension ref="B4:M24"/>
  <sheetViews>
    <sheetView tabSelected="1" workbookViewId="0">
      <selection activeCell="H5" sqref="H5"/>
    </sheetView>
  </sheetViews>
  <sheetFormatPr baseColWidth="10" defaultRowHeight="16" x14ac:dyDescent="0.2"/>
  <cols>
    <col min="2" max="2" width="16.6640625" bestFit="1" customWidth="1"/>
    <col min="3" max="3" width="14.33203125" bestFit="1" customWidth="1"/>
    <col min="4" max="5" width="11.6640625" bestFit="1" customWidth="1"/>
    <col min="6" max="7" width="14.5" bestFit="1" customWidth="1"/>
    <col min="8" max="8" width="19.5" bestFit="1" customWidth="1"/>
    <col min="9" max="9" width="13.5" bestFit="1" customWidth="1"/>
    <col min="10" max="10" width="20.1640625" bestFit="1" customWidth="1"/>
    <col min="11" max="11" width="13.5" bestFit="1" customWidth="1"/>
    <col min="12" max="12" width="14.5" bestFit="1" customWidth="1"/>
    <col min="13" max="13" width="13.5" bestFit="1" customWidth="1"/>
  </cols>
  <sheetData>
    <row r="4" spans="2:11" ht="31" customHeight="1" x14ac:dyDescent="0.2">
      <c r="B4" s="9" t="s">
        <v>64</v>
      </c>
      <c r="C4" s="9" t="s">
        <v>6</v>
      </c>
      <c r="D4" s="9" t="s">
        <v>7</v>
      </c>
      <c r="E4" s="9" t="s">
        <v>10</v>
      </c>
      <c r="F4" s="9" t="s">
        <v>8</v>
      </c>
      <c r="G4" s="9" t="s">
        <v>9</v>
      </c>
      <c r="H4" s="9" t="s">
        <v>87</v>
      </c>
      <c r="I4" s="9" t="s">
        <v>62</v>
      </c>
      <c r="J4" s="9" t="s">
        <v>71</v>
      </c>
      <c r="K4" s="9" t="s">
        <v>62</v>
      </c>
    </row>
    <row r="5" spans="2:11" x14ac:dyDescent="0.2">
      <c r="B5" s="2" t="s">
        <v>63</v>
      </c>
      <c r="C5" s="2" t="s">
        <v>18</v>
      </c>
      <c r="D5" s="2" t="s">
        <v>11</v>
      </c>
      <c r="E5" s="2" t="s">
        <v>15</v>
      </c>
      <c r="F5" s="2" t="b">
        <v>1</v>
      </c>
      <c r="G5" s="2" t="b">
        <v>1</v>
      </c>
      <c r="H5" s="2">
        <v>-0.22090000000000001</v>
      </c>
      <c r="I5" s="3">
        <f t="shared" ref="I5:I15" si="0">-1*(H5-$H$5)/$H$5</f>
        <v>0</v>
      </c>
      <c r="J5" s="8">
        <v>-0.22076642799999999</v>
      </c>
      <c r="K5" s="8" t="s">
        <v>70</v>
      </c>
    </row>
    <row r="6" spans="2:11" x14ac:dyDescent="0.2">
      <c r="B6" s="2" t="s">
        <v>17</v>
      </c>
      <c r="C6" s="2" t="s">
        <v>18</v>
      </c>
      <c r="D6" s="2" t="s">
        <v>11</v>
      </c>
      <c r="E6" s="2" t="s">
        <v>15</v>
      </c>
      <c r="F6" s="2" t="b">
        <v>0</v>
      </c>
      <c r="G6" s="2" t="b">
        <v>1</v>
      </c>
      <c r="H6" s="2">
        <v>-0.21809999999999999</v>
      </c>
      <c r="I6" s="3">
        <f t="shared" si="0"/>
        <v>1.2675418741512108E-2</v>
      </c>
      <c r="J6" s="8" t="s">
        <v>70</v>
      </c>
      <c r="K6" s="8" t="s">
        <v>70</v>
      </c>
    </row>
    <row r="7" spans="2:11" x14ac:dyDescent="0.2">
      <c r="B7" s="2" t="s">
        <v>0</v>
      </c>
      <c r="C7" s="2" t="s">
        <v>18</v>
      </c>
      <c r="D7" s="2" t="s">
        <v>11</v>
      </c>
      <c r="E7" s="2" t="s">
        <v>15</v>
      </c>
      <c r="F7" s="2" t="b">
        <v>1</v>
      </c>
      <c r="G7" s="2" t="b">
        <v>1</v>
      </c>
      <c r="H7" s="2">
        <v>-0.21809999999999999</v>
      </c>
      <c r="I7" s="3">
        <f t="shared" si="0"/>
        <v>1.2675418741512108E-2</v>
      </c>
      <c r="J7" s="8" t="s">
        <v>70</v>
      </c>
      <c r="K7" s="8" t="s">
        <v>70</v>
      </c>
    </row>
    <row r="8" spans="2:11" x14ac:dyDescent="0.2">
      <c r="B8" s="2" t="s">
        <v>59</v>
      </c>
      <c r="C8" s="2" t="s">
        <v>58</v>
      </c>
      <c r="D8" s="2" t="s">
        <v>13</v>
      </c>
      <c r="E8" s="2" t="s">
        <v>15</v>
      </c>
      <c r="F8" s="2" t="b">
        <v>1</v>
      </c>
      <c r="G8" s="2" t="b">
        <v>1</v>
      </c>
      <c r="H8" s="2">
        <v>-0.21779999999999999</v>
      </c>
      <c r="I8" s="3">
        <f t="shared" si="0"/>
        <v>1.4033499320959797E-2</v>
      </c>
      <c r="J8" s="8" t="s">
        <v>70</v>
      </c>
      <c r="K8" s="8" t="s">
        <v>70</v>
      </c>
    </row>
    <row r="9" spans="2:11" x14ac:dyDescent="0.2">
      <c r="B9" s="2" t="s">
        <v>61</v>
      </c>
      <c r="C9" s="2" t="s">
        <v>60</v>
      </c>
      <c r="D9" s="2" t="s">
        <v>13</v>
      </c>
      <c r="E9" s="2" t="s">
        <v>15</v>
      </c>
      <c r="F9" s="2" t="b">
        <v>1</v>
      </c>
      <c r="G9" s="2" t="b">
        <v>1</v>
      </c>
      <c r="H9" s="2">
        <v>-0.21679999999999999</v>
      </c>
      <c r="I9" s="3">
        <f t="shared" si="0"/>
        <v>1.8560434585785514E-2</v>
      </c>
      <c r="J9" s="8">
        <v>-0.19502774912589299</v>
      </c>
      <c r="K9" s="3">
        <f>($J$5-J9)/$J$5</f>
        <v>0.11658783043818147</v>
      </c>
    </row>
    <row r="10" spans="2:11" x14ac:dyDescent="0.2">
      <c r="B10" s="2" t="s">
        <v>1</v>
      </c>
      <c r="C10" s="2" t="s">
        <v>12</v>
      </c>
      <c r="D10" s="2" t="s">
        <v>13</v>
      </c>
      <c r="E10" s="2" t="s">
        <v>15</v>
      </c>
      <c r="F10" s="2" t="b">
        <v>1</v>
      </c>
      <c r="G10" s="2" t="b">
        <v>1</v>
      </c>
      <c r="H10" s="2">
        <v>-0.217</v>
      </c>
      <c r="I10" s="3">
        <f t="shared" si="0"/>
        <v>1.7655047532820347E-2</v>
      </c>
      <c r="J10" s="8">
        <v>-0.20350452999999999</v>
      </c>
      <c r="K10" s="3">
        <f>($J$5-J10)/$J$5</f>
        <v>7.8190774550195644E-2</v>
      </c>
    </row>
    <row r="11" spans="2:11" x14ac:dyDescent="0.2">
      <c r="B11" s="2" t="s">
        <v>2</v>
      </c>
      <c r="C11" s="2" t="s">
        <v>12</v>
      </c>
      <c r="D11" s="2" t="s">
        <v>11</v>
      </c>
      <c r="E11" s="2" t="s">
        <v>15</v>
      </c>
      <c r="F11" s="2" t="b">
        <v>1</v>
      </c>
      <c r="G11" s="2" t="b">
        <v>1</v>
      </c>
      <c r="H11" s="2">
        <v>-0.21729999999999999</v>
      </c>
      <c r="I11" s="3">
        <f t="shared" si="0"/>
        <v>1.6296966953372655E-2</v>
      </c>
      <c r="J11" s="8" t="s">
        <v>70</v>
      </c>
      <c r="K11" s="8" t="s">
        <v>70</v>
      </c>
    </row>
    <row r="12" spans="2:11" x14ac:dyDescent="0.2">
      <c r="B12" s="2" t="s">
        <v>72</v>
      </c>
      <c r="C12" s="2" t="s">
        <v>60</v>
      </c>
      <c r="D12" s="2" t="s">
        <v>13</v>
      </c>
      <c r="E12" s="2" t="s">
        <v>14</v>
      </c>
      <c r="F12" s="2" t="b">
        <v>1</v>
      </c>
      <c r="G12" s="2" t="b">
        <v>1</v>
      </c>
      <c r="H12" s="2">
        <v>-0.21679999999999999</v>
      </c>
      <c r="I12" s="3">
        <f t="shared" si="0"/>
        <v>1.8560434585785514E-2</v>
      </c>
      <c r="J12" s="8">
        <v>-0.19504492079197</v>
      </c>
      <c r="K12" s="3">
        <f>($J$5-J12)/$J$5</f>
        <v>0.11651004838484766</v>
      </c>
    </row>
    <row r="13" spans="2:11" x14ac:dyDescent="0.2">
      <c r="B13" s="2" t="s">
        <v>3</v>
      </c>
      <c r="C13" s="2" t="s">
        <v>12</v>
      </c>
      <c r="D13" s="2" t="s">
        <v>13</v>
      </c>
      <c r="E13" s="2" t="s">
        <v>14</v>
      </c>
      <c r="F13" s="2" t="b">
        <v>1</v>
      </c>
      <c r="G13" s="2" t="b">
        <v>1</v>
      </c>
      <c r="H13" s="2">
        <v>-0.21679999999999999</v>
      </c>
      <c r="I13" s="3">
        <f t="shared" si="0"/>
        <v>1.8560434585785514E-2</v>
      </c>
      <c r="J13" s="8">
        <v>-0.20845554799999999</v>
      </c>
      <c r="K13" s="3">
        <f>($J$5-J13)/$J$5</f>
        <v>5.5764275897963962E-2</v>
      </c>
    </row>
    <row r="14" spans="2:11" x14ac:dyDescent="0.2">
      <c r="B14" s="2" t="s">
        <v>4</v>
      </c>
      <c r="C14" s="2" t="s">
        <v>12</v>
      </c>
      <c r="D14" s="2" t="s">
        <v>11</v>
      </c>
      <c r="E14" s="2" t="s">
        <v>14</v>
      </c>
      <c r="F14" s="2" t="b">
        <v>0</v>
      </c>
      <c r="G14" s="2" t="b">
        <v>1</v>
      </c>
      <c r="H14" s="2">
        <v>-0.21729999999999999</v>
      </c>
      <c r="I14" s="3">
        <f t="shared" si="0"/>
        <v>1.6296966953372655E-2</v>
      </c>
      <c r="J14" s="8" t="s">
        <v>70</v>
      </c>
      <c r="K14" s="8" t="s">
        <v>70</v>
      </c>
    </row>
    <row r="15" spans="2:11" x14ac:dyDescent="0.2">
      <c r="B15" s="2" t="s">
        <v>5</v>
      </c>
      <c r="C15" s="2" t="s">
        <v>12</v>
      </c>
      <c r="D15" s="2" t="s">
        <v>11</v>
      </c>
      <c r="E15" s="2" t="s">
        <v>16</v>
      </c>
      <c r="F15" s="2" t="b">
        <v>1</v>
      </c>
      <c r="G15" s="2" t="b">
        <v>1</v>
      </c>
      <c r="H15" s="2">
        <v>-0.21690000000000001</v>
      </c>
      <c r="I15" s="3">
        <f t="shared" si="0"/>
        <v>1.8107741059302868E-2</v>
      </c>
      <c r="J15" s="8">
        <v>-0.204749653</v>
      </c>
      <c r="K15" s="3">
        <f>($J$5-J15)/$J$5</f>
        <v>7.2550772982565917E-2</v>
      </c>
    </row>
    <row r="18" spans="2:13" x14ac:dyDescent="0.2">
      <c r="B18" s="1" t="str" cm="1">
        <f t="array" ref="B18:M24">TRANSPOSE(B4:H15)</f>
        <v>Run ID</v>
      </c>
      <c r="C18" s="1" t="str">
        <v>Baseline (const)</v>
      </c>
      <c r="D18" s="1" t="str">
        <v>11042023_rc</v>
      </c>
      <c r="E18" s="1" t="str">
        <v>06042023_rc</v>
      </c>
      <c r="F18" s="1" t="str">
        <v>11042023_c_rc</v>
      </c>
      <c r="G18" s="1" t="str">
        <v>11042023_c_rc2</v>
      </c>
      <c r="H18" s="1" t="str">
        <v>07042023_c</v>
      </c>
      <c r="I18" s="1" t="str">
        <v>07042023_c_rc</v>
      </c>
      <c r="J18" s="1" t="str">
        <v>11042023_c_rc3</v>
      </c>
      <c r="K18" s="1" t="str">
        <v>08042023_c_rc</v>
      </c>
      <c r="L18" s="1" t="str">
        <v>08042023_c_rc2</v>
      </c>
      <c r="M18" s="1" t="str">
        <v>10042023_c_rc</v>
      </c>
    </row>
    <row r="19" spans="2:13" x14ac:dyDescent="0.2">
      <c r="B19" s="2" t="str">
        <v>Dataset</v>
      </c>
      <c r="C19" s="2" t="str">
        <v>All Phenos</v>
      </c>
      <c r="D19" s="2" t="str">
        <v>All Phenos</v>
      </c>
      <c r="E19" s="2" t="str">
        <v>All Phenos</v>
      </c>
      <c r="F19" s="2" t="str">
        <v>0.7 clustering</v>
      </c>
      <c r="G19" s="2" t="str">
        <v>0.90 clustering</v>
      </c>
      <c r="H19" s="2" t="str">
        <v>0.95 clustering</v>
      </c>
      <c r="I19" s="2" t="str">
        <v>0.95 clustering</v>
      </c>
      <c r="J19" s="2" t="str">
        <v>0.90 clustering</v>
      </c>
      <c r="K19" s="2" t="str">
        <v>0.95 clustering</v>
      </c>
      <c r="L19" s="2" t="str">
        <v>0.95 clustering</v>
      </c>
      <c r="M19" s="2" t="str">
        <v>0.95 clustering</v>
      </c>
    </row>
    <row r="20" spans="2:13" x14ac:dyDescent="0.2">
      <c r="B20" s="2" t="str">
        <v>Filtering</v>
      </c>
      <c r="C20" s="2" t="str">
        <v>N/A</v>
      </c>
      <c r="D20" s="2" t="str">
        <v>N/A</v>
      </c>
      <c r="E20" s="2" t="str">
        <v>N/A</v>
      </c>
      <c r="F20" s="2" t="str">
        <v>&lt;10 NANs</v>
      </c>
      <c r="G20" s="2" t="str">
        <v>&lt;10 NANs</v>
      </c>
      <c r="H20" s="2" t="str">
        <v>&lt;10 NANs</v>
      </c>
      <c r="I20" s="2" t="str">
        <v>N/A</v>
      </c>
      <c r="J20" s="2" t="str">
        <v>&lt;10 NANs</v>
      </c>
      <c r="K20" s="2" t="str">
        <v>&lt;10 NANs</v>
      </c>
      <c r="L20" s="2" t="str">
        <v>N/A</v>
      </c>
      <c r="M20" s="2" t="str">
        <v>N/A</v>
      </c>
    </row>
    <row r="21" spans="2:13" x14ac:dyDescent="0.2">
      <c r="B21" s="2" t="str">
        <v>Imputation</v>
      </c>
      <c r="C21" s="2" t="str">
        <v>Mean</v>
      </c>
      <c r="D21" s="2" t="str">
        <v>Mean</v>
      </c>
      <c r="E21" s="2" t="str">
        <v>Mean</v>
      </c>
      <c r="F21" s="2" t="str">
        <v>Mean</v>
      </c>
      <c r="G21" s="2" t="str">
        <v>Mean</v>
      </c>
      <c r="H21" s="2" t="str">
        <v>Mean</v>
      </c>
      <c r="I21" s="2" t="str">
        <v>Mean</v>
      </c>
      <c r="J21" s="2" t="str">
        <v>Median</v>
      </c>
      <c r="K21" s="2" t="str">
        <v>Median</v>
      </c>
      <c r="L21" s="2" t="str">
        <v>Median</v>
      </c>
      <c r="M21" s="2" t="str">
        <v>knn, 2</v>
      </c>
    </row>
    <row r="22" spans="2:13" x14ac:dyDescent="0.2">
      <c r="B22" s="2" t="str">
        <v xml:space="preserve">Standardisation </v>
      </c>
      <c r="C22" s="2" t="b">
        <v>1</v>
      </c>
      <c r="D22" s="2" t="b">
        <v>0</v>
      </c>
      <c r="E22" s="2" t="b">
        <v>1</v>
      </c>
      <c r="F22" s="2" t="b">
        <v>1</v>
      </c>
      <c r="G22" s="2" t="b">
        <v>1</v>
      </c>
      <c r="H22" s="2" t="b">
        <v>1</v>
      </c>
      <c r="I22" s="2" t="b">
        <v>1</v>
      </c>
      <c r="J22" s="2" t="b">
        <v>1</v>
      </c>
      <c r="K22" s="2" t="b">
        <v>1</v>
      </c>
      <c r="L22" s="2" t="b">
        <v>0</v>
      </c>
      <c r="M22" s="2" t="b">
        <v>1</v>
      </c>
    </row>
    <row r="23" spans="2:13" x14ac:dyDescent="0.2">
      <c r="B23" s="2" t="str">
        <v>Normalisation</v>
      </c>
      <c r="C23" s="2" t="b">
        <v>1</v>
      </c>
      <c r="D23" s="2" t="b">
        <v>1</v>
      </c>
      <c r="E23" s="2" t="b">
        <v>1</v>
      </c>
      <c r="F23" s="2" t="b">
        <v>1</v>
      </c>
      <c r="G23" s="2" t="b">
        <v>1</v>
      </c>
      <c r="H23" s="2" t="b">
        <v>1</v>
      </c>
      <c r="I23" s="2" t="b">
        <v>1</v>
      </c>
      <c r="J23" s="2" t="b">
        <v>1</v>
      </c>
      <c r="K23" s="2" t="b">
        <v>1</v>
      </c>
      <c r="L23" s="2" t="b">
        <v>1</v>
      </c>
      <c r="M23" s="2" t="b">
        <v>1</v>
      </c>
    </row>
    <row r="24" spans="2:13" x14ac:dyDescent="0.2">
      <c r="B24" s="2" t="str">
        <v>EN tt Score (neg mae)</v>
      </c>
      <c r="C24" s="2">
        <v>-0.22090000000000001</v>
      </c>
      <c r="D24" s="2">
        <v>-0.21809999999999999</v>
      </c>
      <c r="E24" s="2">
        <v>-0.21809999999999999</v>
      </c>
      <c r="F24" s="2">
        <v>-0.21779999999999999</v>
      </c>
      <c r="G24" s="2">
        <v>-0.21679999999999999</v>
      </c>
      <c r="H24" s="2">
        <v>-0.217</v>
      </c>
      <c r="I24" s="2">
        <v>-0.21729999999999999</v>
      </c>
      <c r="J24" s="2">
        <v>-0.21679999999999999</v>
      </c>
      <c r="K24" s="2">
        <v>-0.21679999999999999</v>
      </c>
      <c r="L24" s="2">
        <v>-0.21729999999999999</v>
      </c>
      <c r="M24" s="2">
        <v>-0.21690000000000001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B363-3045-2342-BB6F-F7727EF95F33}">
  <dimension ref="A1:G18"/>
  <sheetViews>
    <sheetView workbookViewId="0">
      <selection sqref="A1:G18"/>
    </sheetView>
  </sheetViews>
  <sheetFormatPr baseColWidth="10" defaultRowHeight="16" x14ac:dyDescent="0.2"/>
  <cols>
    <col min="1" max="1" width="12.83203125" bestFit="1" customWidth="1"/>
    <col min="2" max="2" width="27.83203125" bestFit="1" customWidth="1"/>
    <col min="3" max="3" width="42.6640625" bestFit="1" customWidth="1"/>
    <col min="4" max="5" width="18.1640625" bestFit="1" customWidth="1"/>
    <col min="6" max="6" width="21.1640625" bestFit="1" customWidth="1"/>
    <col min="7" max="7" width="17.83203125" bestFit="1" customWidth="1"/>
    <col min="8" max="8" width="27.83203125" bestFit="1" customWidth="1"/>
    <col min="9" max="9" width="42.6640625" bestFit="1" customWidth="1"/>
  </cols>
  <sheetData>
    <row r="1" spans="1:7" x14ac:dyDescent="0.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73</v>
      </c>
      <c r="G1" t="s">
        <v>74</v>
      </c>
    </row>
    <row r="2" spans="1:7" x14ac:dyDescent="0.2">
      <c r="A2" t="s">
        <v>20</v>
      </c>
      <c r="B2" t="s">
        <v>21</v>
      </c>
      <c r="C2" t="s">
        <v>22</v>
      </c>
      <c r="D2" s="11">
        <v>2.1866480158678699E-2</v>
      </c>
      <c r="E2" s="11">
        <v>1.37840434008098E-2</v>
      </c>
      <c r="F2" s="11">
        <v>3.5650523559488501E-2</v>
      </c>
      <c r="G2" s="12">
        <v>1</v>
      </c>
    </row>
    <row r="3" spans="1:7" x14ac:dyDescent="0.2">
      <c r="A3" t="s">
        <v>46</v>
      </c>
      <c r="B3" t="s">
        <v>47</v>
      </c>
      <c r="C3" t="s">
        <v>19</v>
      </c>
      <c r="D3" s="11">
        <v>1.03901108566565E-2</v>
      </c>
      <c r="E3" s="11">
        <v>1.8165863962514E-2</v>
      </c>
      <c r="F3" s="11">
        <v>2.85559748191705E-2</v>
      </c>
      <c r="G3" s="12">
        <v>0.80099734780950305</v>
      </c>
    </row>
    <row r="4" spans="1:7" x14ac:dyDescent="0.2">
      <c r="A4" t="s">
        <v>56</v>
      </c>
      <c r="B4" t="s">
        <v>57</v>
      </c>
      <c r="C4" t="s">
        <v>38</v>
      </c>
      <c r="D4" s="11">
        <v>1.18692470491119E-2</v>
      </c>
      <c r="E4" s="11">
        <v>8.8774876311529007E-3</v>
      </c>
      <c r="F4" s="11">
        <v>2.0746734680264799E-2</v>
      </c>
      <c r="G4" s="12">
        <v>0.58194754547280603</v>
      </c>
    </row>
    <row r="5" spans="1:7" x14ac:dyDescent="0.2">
      <c r="A5" t="s">
        <v>75</v>
      </c>
      <c r="B5" t="s">
        <v>76</v>
      </c>
      <c r="C5" t="s">
        <v>77</v>
      </c>
      <c r="D5" s="11">
        <v>1.21156011075578E-2</v>
      </c>
      <c r="E5" s="11">
        <v>7.7990328220791999E-3</v>
      </c>
      <c r="F5" s="11">
        <v>1.9914633929637E-2</v>
      </c>
      <c r="G5" s="12">
        <v>0.55860705373390396</v>
      </c>
    </row>
    <row r="6" spans="1:7" x14ac:dyDescent="0.2">
      <c r="A6" t="s">
        <v>23</v>
      </c>
      <c r="B6" t="s">
        <v>24</v>
      </c>
      <c r="C6" t="s">
        <v>25</v>
      </c>
      <c r="D6" s="11">
        <v>1.1781234134518301E-2</v>
      </c>
      <c r="E6" s="11">
        <v>1.2136333120779999E-3</v>
      </c>
      <c r="F6" s="11">
        <v>1.29948674465963E-2</v>
      </c>
      <c r="G6" s="12">
        <v>0.36450705765687602</v>
      </c>
    </row>
    <row r="7" spans="1:7" x14ac:dyDescent="0.2">
      <c r="A7" t="s">
        <v>26</v>
      </c>
      <c r="B7" t="s">
        <v>27</v>
      </c>
      <c r="C7" t="s">
        <v>28</v>
      </c>
      <c r="D7" s="11">
        <v>1.03665909710696E-2</v>
      </c>
      <c r="E7" s="11">
        <v>1.6077873022027E-3</v>
      </c>
      <c r="F7" s="11">
        <v>1.19743782732723E-2</v>
      </c>
      <c r="G7" s="12">
        <v>0.33588225579046999</v>
      </c>
    </row>
    <row r="8" spans="1:7" x14ac:dyDescent="0.2">
      <c r="A8" t="s">
        <v>50</v>
      </c>
      <c r="B8" t="s">
        <v>51</v>
      </c>
      <c r="C8" t="s">
        <v>31</v>
      </c>
      <c r="D8" s="11">
        <v>2.6897828181806E-3</v>
      </c>
      <c r="E8" s="11">
        <v>9.0456727916603998E-3</v>
      </c>
      <c r="F8" s="11">
        <v>1.1735455609840999E-2</v>
      </c>
      <c r="G8" s="12">
        <v>0.32918045622130998</v>
      </c>
    </row>
    <row r="9" spans="1:7" x14ac:dyDescent="0.2">
      <c r="A9" t="s">
        <v>39</v>
      </c>
      <c r="B9" t="s">
        <v>40</v>
      </c>
      <c r="C9" t="s">
        <v>35</v>
      </c>
      <c r="D9" s="11">
        <v>6.9268326991133999E-3</v>
      </c>
      <c r="E9" s="11">
        <v>3.2335035392368999E-3</v>
      </c>
      <c r="F9" s="11">
        <v>1.01603362383503E-2</v>
      </c>
      <c r="G9" s="12">
        <v>0.284998233515313</v>
      </c>
    </row>
    <row r="10" spans="1:7" x14ac:dyDescent="0.2">
      <c r="A10" t="s">
        <v>41</v>
      </c>
      <c r="B10" t="s">
        <v>42</v>
      </c>
      <c r="C10" t="s">
        <v>34</v>
      </c>
      <c r="D10" s="11">
        <v>7.3216528083481997E-3</v>
      </c>
      <c r="E10" s="11">
        <v>7.645211237504E-4</v>
      </c>
      <c r="F10" s="11">
        <v>8.0861739320986E-3</v>
      </c>
      <c r="G10" s="12">
        <v>0.226817817096165</v>
      </c>
    </row>
    <row r="11" spans="1:7" x14ac:dyDescent="0.2">
      <c r="A11" t="s">
        <v>78</v>
      </c>
      <c r="B11" t="s">
        <v>79</v>
      </c>
      <c r="C11" t="s">
        <v>49</v>
      </c>
      <c r="D11" s="11">
        <v>7.3203303553300003E-4</v>
      </c>
      <c r="E11" s="11">
        <v>6.2231287821423002E-3</v>
      </c>
      <c r="F11" s="11">
        <v>6.9551618176753004E-3</v>
      </c>
      <c r="G11" s="12">
        <v>0.19509283800753999</v>
      </c>
    </row>
    <row r="12" spans="1:7" x14ac:dyDescent="0.2">
      <c r="A12" t="s">
        <v>54</v>
      </c>
      <c r="B12" t="s">
        <v>55</v>
      </c>
      <c r="C12" t="s">
        <v>48</v>
      </c>
      <c r="D12" s="11">
        <v>6.5262832233468002E-3</v>
      </c>
      <c r="E12" s="11">
        <v>3.7984362484059998E-4</v>
      </c>
      <c r="F12" s="11">
        <v>6.9061268481873999E-3</v>
      </c>
      <c r="G12" s="12">
        <v>0.193717403242716</v>
      </c>
    </row>
    <row r="13" spans="1:7" x14ac:dyDescent="0.2">
      <c r="A13" t="s">
        <v>80</v>
      </c>
      <c r="B13" t="s">
        <v>81</v>
      </c>
      <c r="C13" t="s">
        <v>34</v>
      </c>
      <c r="D13" s="11">
        <v>3.2342217042755001E-3</v>
      </c>
      <c r="E13" s="11">
        <v>2.7235813200457999E-3</v>
      </c>
      <c r="F13" s="11">
        <v>5.95780302432129E-3</v>
      </c>
      <c r="G13" s="12">
        <v>0.16711684512514199</v>
      </c>
    </row>
    <row r="14" spans="1:7" x14ac:dyDescent="0.2">
      <c r="A14" t="s">
        <v>32</v>
      </c>
      <c r="B14" t="s">
        <v>33</v>
      </c>
      <c r="C14" t="s">
        <v>34</v>
      </c>
      <c r="D14" s="11">
        <v>3.8230323616268999E-3</v>
      </c>
      <c r="E14" s="11">
        <v>1.2854370302372001E-3</v>
      </c>
      <c r="F14" s="11">
        <v>5.1084693918641002E-3</v>
      </c>
      <c r="G14" s="12">
        <v>0.14329296969060801</v>
      </c>
    </row>
    <row r="15" spans="1:7" x14ac:dyDescent="0.2">
      <c r="A15" t="s">
        <v>29</v>
      </c>
      <c r="B15" t="s">
        <v>30</v>
      </c>
      <c r="C15" t="s">
        <v>31</v>
      </c>
      <c r="D15" s="11">
        <v>7.9938446540126998E-3</v>
      </c>
      <c r="E15" s="11">
        <v>-3.0893799672008998E-3</v>
      </c>
      <c r="F15" s="11">
        <v>4.9044646868118E-3</v>
      </c>
      <c r="G15" s="12">
        <v>0.137570621610309</v>
      </c>
    </row>
    <row r="16" spans="1:7" x14ac:dyDescent="0.2">
      <c r="A16" t="s">
        <v>36</v>
      </c>
      <c r="B16" t="s">
        <v>37</v>
      </c>
      <c r="C16" t="s">
        <v>38</v>
      </c>
      <c r="D16" s="11">
        <v>9.4930903120700005E-4</v>
      </c>
      <c r="E16" s="11">
        <v>1.325755983275E-4</v>
      </c>
      <c r="F16" s="11">
        <v>1.0818846295345E-3</v>
      </c>
      <c r="G16" s="12">
        <v>3.0346949259502601E-2</v>
      </c>
    </row>
    <row r="17" spans="1:7" x14ac:dyDescent="0.2">
      <c r="A17" t="s">
        <v>43</v>
      </c>
      <c r="B17" t="s">
        <v>44</v>
      </c>
      <c r="C17" t="s">
        <v>45</v>
      </c>
      <c r="D17" s="11">
        <v>2.4488227651418E-3</v>
      </c>
      <c r="E17" s="11">
        <v>-1.8189618431337E-3</v>
      </c>
      <c r="F17" s="11">
        <v>6.2986092200809996E-4</v>
      </c>
      <c r="G17" s="12">
        <v>1.7667648581852598E-2</v>
      </c>
    </row>
    <row r="18" spans="1:7" x14ac:dyDescent="0.2">
      <c r="A18" t="s">
        <v>52</v>
      </c>
      <c r="B18" t="s">
        <v>53</v>
      </c>
      <c r="C18" t="s">
        <v>35</v>
      </c>
      <c r="D18" s="11">
        <v>0</v>
      </c>
      <c r="E18" s="11">
        <v>2.955973717352E-4</v>
      </c>
      <c r="F18" s="11">
        <v>2.955973717352E-4</v>
      </c>
      <c r="G18" s="12">
        <v>8.2915296108330393E-3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E15C-004B-E046-B67F-319644289368}">
  <dimension ref="B3:G8"/>
  <sheetViews>
    <sheetView workbookViewId="0">
      <selection activeCell="I15" sqref="I15"/>
    </sheetView>
  </sheetViews>
  <sheetFormatPr baseColWidth="10" defaultRowHeight="16" x14ac:dyDescent="0.2"/>
  <cols>
    <col min="1" max="1" width="3.5" customWidth="1"/>
    <col min="2" max="2" width="14.5" bestFit="1" customWidth="1"/>
    <col min="4" max="4" width="12.83203125" bestFit="1" customWidth="1"/>
    <col min="5" max="5" width="15.6640625" bestFit="1" customWidth="1"/>
  </cols>
  <sheetData>
    <row r="3" spans="2:7" x14ac:dyDescent="0.2">
      <c r="B3" t="s">
        <v>64</v>
      </c>
      <c r="D3" t="s">
        <v>68</v>
      </c>
      <c r="E3" t="s">
        <v>69</v>
      </c>
      <c r="F3" t="s">
        <v>62</v>
      </c>
    </row>
    <row r="4" spans="2:7" x14ac:dyDescent="0.2">
      <c r="B4" s="5" t="s">
        <v>65</v>
      </c>
      <c r="C4" s="5"/>
      <c r="D4" s="6">
        <v>-0.22076642774196101</v>
      </c>
      <c r="E4" s="10">
        <v>-0.203504529529107</v>
      </c>
      <c r="F4" s="7">
        <f t="shared" ref="F4:F8" si="0">(D4-E4)/D4</f>
        <v>7.8190775605746901E-2</v>
      </c>
      <c r="G4" s="4"/>
    </row>
    <row r="5" spans="2:7" x14ac:dyDescent="0.2">
      <c r="B5" s="5" t="s">
        <v>66</v>
      </c>
      <c r="C5" s="5"/>
      <c r="D5" s="6">
        <v>-0.22076642774196101</v>
      </c>
      <c r="E5" s="10">
        <v>-0.20845554762353399</v>
      </c>
      <c r="F5" s="7">
        <f t="shared" si="0"/>
        <v>5.576427649957888E-2</v>
      </c>
      <c r="G5" s="4"/>
    </row>
    <row r="6" spans="2:7" x14ac:dyDescent="0.2">
      <c r="B6" s="5" t="s">
        <v>67</v>
      </c>
      <c r="C6" s="5"/>
      <c r="D6" s="6">
        <v>-0.22076642774196101</v>
      </c>
      <c r="E6" s="10">
        <v>-0.20474965314377999</v>
      </c>
      <c r="F6" s="7">
        <f t="shared" si="0"/>
        <v>7.2550771247256604E-2</v>
      </c>
      <c r="G6" s="4"/>
    </row>
    <row r="7" spans="2:7" x14ac:dyDescent="0.2">
      <c r="B7" s="6" t="s">
        <v>61</v>
      </c>
      <c r="C7" s="6"/>
      <c r="D7" s="6">
        <v>-0.22076642774196101</v>
      </c>
      <c r="E7" s="10">
        <v>-0.19502774912589299</v>
      </c>
      <c r="F7" s="7">
        <f t="shared" si="0"/>
        <v>0.1165878294056206</v>
      </c>
    </row>
    <row r="8" spans="2:7" x14ac:dyDescent="0.2">
      <c r="B8" s="6" t="s">
        <v>72</v>
      </c>
      <c r="C8" s="6"/>
      <c r="D8" s="6">
        <v>-0.22076642774196101</v>
      </c>
      <c r="E8" s="10">
        <v>-0.19504492079197</v>
      </c>
      <c r="F8" s="7">
        <f t="shared" si="0"/>
        <v>0.11651004735219588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Robustness Summary</vt:lpstr>
      <vt:lpstr>Feature Summary</vt:lpstr>
      <vt:lpstr>TV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2023-04-11T09:22:34Z</dcterms:created>
  <dcterms:modified xsi:type="dcterms:W3CDTF">2023-04-21T14:52:44Z</dcterms:modified>
</cp:coreProperties>
</file>