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Chris\Documents\Excel_Analytic_Projects\0x0A-Sales_Report_Analysis\"/>
    </mc:Choice>
  </mc:AlternateContent>
  <xr:revisionPtr revIDLastSave="0" documentId="8_{BBD9D097-C457-4F7D-BC78-DFCA7D3CF873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Sheet1!$A$1:$K$172</definedName>
  </definedNames>
  <calcPr calcId="191029" concurrentCalc="0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2" i="1"/>
  <c r="H2" i="1"/>
</calcChain>
</file>

<file path=xl/sharedStrings.xml><?xml version="1.0" encoding="utf-8"?>
<sst xmlns="http://schemas.openxmlformats.org/spreadsheetml/2006/main" count="878" uniqueCount="55">
  <si>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</si>
  <si>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</si>
  <si>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</si>
  <si>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</si>
  <si>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</si>
  <si>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</si>
  <si>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</si>
  <si>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</si>
  <si>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</si>
  <si>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</si>
  <si>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</si>
  <si>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</si>
  <si>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</si>
  <si>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</si>
  <si>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</si>
  <si>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</si>
  <si>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</si>
  <si>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</si>
  <si>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</si>
  <si>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</si>
  <si>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</si>
  <si>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</si>
  <si>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</si>
  <si>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</si>
  <si>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</si>
  <si>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</si>
  <si>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</si>
  <si>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</si>
  <si>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</si>
  <si>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</si>
  <si>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</si>
  <si>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</si>
  <si>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</si>
  <si>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</si>
  <si>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</si>
  <si>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</si>
  <si>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 for items &lt; $50. 20% for items &gt; $50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</si>
  <si>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</si>
  <si>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</si>
  <si>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</si>
  <si>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</si>
  <si>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</si>
  <si>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</si>
  <si>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</si>
  <si>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</si>
  <si>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</si>
  <si>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</si>
  <si>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Sum of All Items</t>
  </si>
  <si>
    <t>Sum of Items &gt; $50</t>
  </si>
  <si>
    <t>Sum of Items &lt;= $50</t>
  </si>
  <si>
    <t>Row Labels</t>
  </si>
  <si>
    <t>Grand Total</t>
  </si>
  <si>
    <t>Sum of Commision 10% for items &lt; $50. 20% for items &gt; $50</t>
  </si>
  <si>
    <t>Commissions</t>
  </si>
  <si>
    <t>By - Chris Nzoka-okoye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</si>
</sst>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5" fillId="0" borderId="0" xfId="0" applyFont="1" applyAlignment="1">
      <alignment wrapText="1"/>
    </xf>
    <xf numFmtId="44" fontId="5" fillId="0" borderId="0" xfId="44" applyFont="1" applyAlignment="1">
      <alignment wrapText="1"/>
    </xf>
    <xf numFmtId="44" fontId="0" fillId="0" borderId="0" xfId="44" applyFont="1"/>
    <xf numFmtId="44" fontId="0" fillId="0" borderId="0" xfId="0" applyNumberFormat="1"/>
    <xf numFmtId="14" fontId="5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5" fillId="0" borderId="0" xfId="0" applyFont="1"/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3">
    <dxf>
      <numFmt numFmtId="34" formatCode="_(&quot;$&quot;* #,##0.00_);_(&quot;$&quot;* \(#,##0.00\);_(&quot;$&quot;* &quot;-&quot;??_);_(@_)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[Sales_report_analysis.xlsx]Sheet2!PivotTable1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716E-4C7B-8651-65A0331437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716E-4C7B-8651-65A0331437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716E-4C7B-8651-65A0331437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716E-4C7B-8651-65A0331437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_("$"* #,##0.00_);_("$"* \(#,##0.00\);_("$"* "-"??_);_(@_)</c:formatCode>
                <c:ptCount val="4"/>
                <c:pt idx="0">
                  <c:v>396.75000000000011</c:v>
                </c:pt>
                <c:pt idx="1">
                  <c:v>193.81000000000009</c:v>
                </c:pt>
                <c:pt idx="2">
                  <c:v>209.45000000000007</c:v>
                </c:pt>
                <c:pt idx="3">
                  <c:v>432.7700000000001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E-4C7B-8651-65A03314371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138112</xdr:colOff>
      <xdr:row>8</xdr:row>
      <xdr:rowOff>152400</xdr:rowOff>
    </xdr:from>
    <xdr:to>
      <xdr:col>1</xdr:col>
      <xdr:colOff>3786187</xdr:colOff>
      <xdr:row>22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C853EA-CC8D-2665-BC50-806929344953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 Nzoka-okoye" refreshedDate="44781.399588773151" createdVersion="8" refreshedVersion="8" minRefreshableVersion="3" recordCount="171" xr:uid="{3675CC66-88F0-4B98-8127-4179703B8E1F}">
  <cacheSource type="worksheet">
    <worksheetSource ref="A1:K172" sheet="Sheet1"/>
  </cacheSource>
  <cacheFields count="11">
    <cacheField name="Month" numFmtId="14">
      <sharedItems count="12">
        <s v="Jan"/>
        <s v="Feb"/>
        <s v="Mar"/>
        <s v="April"/>
        <s v="May"/>
        <s v="June"/>
        <s v="July"/>
        <s v="Aug"/>
        <s v="Sept"/>
        <s v="Oct"/>
        <s v="Nov"/>
        <s v="Dec"/>
      </sharedItems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 count="9">
        <n v="40.100000000000009"/>
        <n v="4.9000000000000004"/>
        <n v="2.9999999999999991"/>
        <n v="158"/>
        <n v="5"/>
        <n v="42"/>
        <n v="3"/>
        <n v="64"/>
        <n v="35"/>
      </sharedItems>
    </cacheField>
    <cacheField name="Commision 10% for items &lt; $50. 20% for items &gt; $50" numFmtId="0">
      <sharedItems containsSemiMixedTypes="0" containsString="0" containsNumber="1" minValue="0.29999999999999993" maxValue="31.6" count="9">
        <n v="8.0200000000000014"/>
        <n v="0.49000000000000005"/>
        <n v="0.29999999999999993"/>
        <n v="31.6"/>
        <n v="0.5"/>
        <n v="8.4"/>
        <n v="0.30000000000000004"/>
        <n v="12.8"/>
        <n v="7"/>
      </sharedItems>
    </cacheField>
    <cacheField name="First Name" numFmtId="0">
      <sharedItems count="4">
        <s v="Chalie"/>
        <s v="Juan"/>
        <s v="Doug"/>
        <s v="Hellen"/>
      </sharedItems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x v="0"/>
    <n v="1001"/>
    <n v="9822"/>
    <s v="Pool Cover"/>
    <n v="58.3"/>
    <n v="98.4"/>
    <x v="0"/>
    <x v="0"/>
    <x v="0"/>
    <x v="0"/>
    <s v="NM"/>
  </r>
  <r>
    <x v="0"/>
    <n v="1002"/>
    <n v="2877"/>
    <s v="Net"/>
    <n v="11.4"/>
    <n v="16.3"/>
    <x v="1"/>
    <x v="1"/>
    <x v="1"/>
    <x v="1"/>
    <s v="CA"/>
  </r>
  <r>
    <x v="0"/>
    <n v="1003"/>
    <n v="2499"/>
    <s v="8 ft Hose"/>
    <n v="6.2"/>
    <n v="9.1999999999999993"/>
    <x v="2"/>
    <x v="2"/>
    <x v="2"/>
    <x v="2"/>
    <s v="AZ"/>
  </r>
  <r>
    <x v="0"/>
    <n v="1004"/>
    <n v="8722"/>
    <s v="Water Pump"/>
    <n v="344"/>
    <n v="502"/>
    <x v="3"/>
    <x v="3"/>
    <x v="0"/>
    <x v="0"/>
    <s v="AZ"/>
  </r>
  <r>
    <x v="0"/>
    <n v="1005"/>
    <n v="1109"/>
    <s v="Chlorine Test Kit"/>
    <n v="3"/>
    <n v="8"/>
    <x v="4"/>
    <x v="4"/>
    <x v="2"/>
    <x v="2"/>
    <s v="AZ"/>
  </r>
  <r>
    <x v="0"/>
    <n v="1006"/>
    <n v="9822"/>
    <s v="Pool Cover"/>
    <n v="58.3"/>
    <n v="98.4"/>
    <x v="0"/>
    <x v="0"/>
    <x v="2"/>
    <x v="2"/>
    <s v="AZ"/>
  </r>
  <r>
    <x v="0"/>
    <n v="1007"/>
    <n v="1109"/>
    <s v="Chlorine Test Kit"/>
    <n v="3"/>
    <n v="8"/>
    <x v="4"/>
    <x v="4"/>
    <x v="3"/>
    <x v="3"/>
    <s v="NM"/>
  </r>
  <r>
    <x v="0"/>
    <n v="1008"/>
    <n v="2877"/>
    <s v="Net"/>
    <n v="11.4"/>
    <n v="16.3"/>
    <x v="1"/>
    <x v="1"/>
    <x v="2"/>
    <x v="2"/>
    <s v="NM"/>
  </r>
  <r>
    <x v="0"/>
    <n v="1009"/>
    <n v="1109"/>
    <s v="Chlorine Test Kit"/>
    <n v="3"/>
    <n v="8"/>
    <x v="4"/>
    <x v="4"/>
    <x v="2"/>
    <x v="2"/>
    <s v="AZ"/>
  </r>
  <r>
    <x v="0"/>
    <n v="1010"/>
    <n v="2877"/>
    <s v="Net"/>
    <n v="11.4"/>
    <n v="16.3"/>
    <x v="1"/>
    <x v="1"/>
    <x v="1"/>
    <x v="1"/>
    <s v="CO"/>
  </r>
  <r>
    <x v="0"/>
    <n v="1011"/>
    <n v="2877"/>
    <s v="Net"/>
    <n v="11.4"/>
    <n v="16.3"/>
    <x v="1"/>
    <x v="1"/>
    <x v="1"/>
    <x v="1"/>
    <s v="AZ"/>
  </r>
  <r>
    <x v="0"/>
    <n v="1012"/>
    <n v="4421"/>
    <s v="Skimmer"/>
    <n v="45"/>
    <n v="87"/>
    <x v="5"/>
    <x v="5"/>
    <x v="2"/>
    <x v="2"/>
    <s v="NM"/>
  </r>
  <r>
    <x v="0"/>
    <n v="1013"/>
    <n v="9212"/>
    <s v="1 Gal Muratic Acid"/>
    <n v="4"/>
    <n v="7"/>
    <x v="6"/>
    <x v="6"/>
    <x v="3"/>
    <x v="3"/>
    <s v="CO"/>
  </r>
  <r>
    <x v="0"/>
    <n v="1014"/>
    <n v="8722"/>
    <s v="Water Pump"/>
    <n v="344"/>
    <n v="502"/>
    <x v="3"/>
    <x v="3"/>
    <x v="0"/>
    <x v="0"/>
    <s v="CA"/>
  </r>
  <r>
    <x v="0"/>
    <n v="1015"/>
    <n v="2877"/>
    <s v="Net"/>
    <n v="11.4"/>
    <n v="16.3"/>
    <x v="1"/>
    <x v="1"/>
    <x v="3"/>
    <x v="3"/>
    <s v="AZ"/>
  </r>
  <r>
    <x v="0"/>
    <n v="1016"/>
    <n v="2499"/>
    <s v="8 ft Hose"/>
    <n v="6.2"/>
    <n v="9.1999999999999993"/>
    <x v="2"/>
    <x v="2"/>
    <x v="2"/>
    <x v="2"/>
    <s v="CA"/>
  </r>
  <r>
    <x v="1"/>
    <n v="1017"/>
    <n v="2242"/>
    <s v="AutoVac"/>
    <n v="60"/>
    <n v="124"/>
    <x v="7"/>
    <x v="7"/>
    <x v="1"/>
    <x v="1"/>
    <s v="NM"/>
  </r>
  <r>
    <x v="1"/>
    <n v="1018"/>
    <n v="1109"/>
    <s v="Chlorine Test Kit"/>
    <n v="3"/>
    <n v="8"/>
    <x v="4"/>
    <x v="4"/>
    <x v="2"/>
    <x v="2"/>
    <s v="CA"/>
  </r>
  <r>
    <x v="1"/>
    <n v="1019"/>
    <n v="2499"/>
    <s v="8 ft Hose"/>
    <n v="6.2"/>
    <n v="9.1999999999999993"/>
    <x v="2"/>
    <x v="2"/>
    <x v="2"/>
    <x v="2"/>
    <s v="CO"/>
  </r>
  <r>
    <x v="1"/>
    <n v="1020"/>
    <n v="2499"/>
    <s v="8 ft Hose"/>
    <n v="6.2"/>
    <n v="9.1999999999999993"/>
    <x v="2"/>
    <x v="2"/>
    <x v="2"/>
    <x v="2"/>
    <s v="NV"/>
  </r>
  <r>
    <x v="1"/>
    <n v="1021"/>
    <n v="1109"/>
    <s v="Chlorine Test Kit"/>
    <n v="3"/>
    <n v="8"/>
    <x v="4"/>
    <x v="4"/>
    <x v="1"/>
    <x v="1"/>
    <s v="CO"/>
  </r>
  <r>
    <x v="1"/>
    <n v="1022"/>
    <n v="2877"/>
    <s v="Net"/>
    <n v="11.4"/>
    <n v="16.3"/>
    <x v="1"/>
    <x v="1"/>
    <x v="2"/>
    <x v="2"/>
    <s v="UT"/>
  </r>
  <r>
    <x v="1"/>
    <n v="1023"/>
    <n v="1109"/>
    <s v="Chlorine Test Kit"/>
    <n v="3"/>
    <n v="8"/>
    <x v="4"/>
    <x v="4"/>
    <x v="3"/>
    <x v="3"/>
    <s v="NM"/>
  </r>
  <r>
    <x v="1"/>
    <n v="1024"/>
    <n v="9212"/>
    <s v="1 Gal Muratic Acid"/>
    <n v="4"/>
    <n v="7"/>
    <x v="6"/>
    <x v="6"/>
    <x v="1"/>
    <x v="1"/>
    <s v="UT"/>
  </r>
  <r>
    <x v="1"/>
    <n v="1025"/>
    <n v="2877"/>
    <s v="Net"/>
    <n v="11.4"/>
    <n v="16.3"/>
    <x v="1"/>
    <x v="1"/>
    <x v="3"/>
    <x v="3"/>
    <s v="NV"/>
  </r>
  <r>
    <x v="1"/>
    <n v="1026"/>
    <n v="6119"/>
    <s v="Algea Killer 8 oz"/>
    <n v="9"/>
    <n v="14"/>
    <x v="4"/>
    <x v="4"/>
    <x v="3"/>
    <x v="3"/>
    <s v="NM"/>
  </r>
  <r>
    <x v="1"/>
    <n v="1027"/>
    <n v="6119"/>
    <s v="Algea Killer 8 oz"/>
    <n v="9"/>
    <n v="14"/>
    <x v="4"/>
    <x v="4"/>
    <x v="0"/>
    <x v="0"/>
    <s v="NV"/>
  </r>
  <r>
    <x v="1"/>
    <n v="1028"/>
    <n v="8722"/>
    <s v="Water Pump"/>
    <n v="344"/>
    <n v="502"/>
    <x v="3"/>
    <x v="3"/>
    <x v="0"/>
    <x v="0"/>
    <s v="AZ"/>
  </r>
  <r>
    <x v="1"/>
    <n v="1029"/>
    <n v="2499"/>
    <s v="8 ft Hose"/>
    <n v="6.2"/>
    <n v="9.1999999999999993"/>
    <x v="2"/>
    <x v="2"/>
    <x v="1"/>
    <x v="1"/>
    <s v="AZ"/>
  </r>
  <r>
    <x v="1"/>
    <n v="1030"/>
    <n v="4421"/>
    <s v="Skimmer"/>
    <n v="45"/>
    <n v="87"/>
    <x v="5"/>
    <x v="5"/>
    <x v="1"/>
    <x v="1"/>
    <s v="NV"/>
  </r>
  <r>
    <x v="1"/>
    <n v="1031"/>
    <n v="1109"/>
    <s v="Chlorine Test Kit"/>
    <n v="3"/>
    <n v="8"/>
    <x v="4"/>
    <x v="4"/>
    <x v="1"/>
    <x v="1"/>
    <s v="CA"/>
  </r>
  <r>
    <x v="1"/>
    <n v="1032"/>
    <n v="2877"/>
    <s v="Net"/>
    <n v="11.4"/>
    <n v="16.3"/>
    <x v="1"/>
    <x v="1"/>
    <x v="0"/>
    <x v="0"/>
    <s v="AZ"/>
  </r>
  <r>
    <x v="1"/>
    <n v="1033"/>
    <n v="9822"/>
    <s v="Pool Cover"/>
    <n v="58.3"/>
    <n v="98.4"/>
    <x v="0"/>
    <x v="0"/>
    <x v="1"/>
    <x v="1"/>
    <s v="CA"/>
  </r>
  <r>
    <x v="1"/>
    <n v="1034"/>
    <n v="2877"/>
    <s v="Net"/>
    <n v="11.4"/>
    <n v="16.3"/>
    <x v="1"/>
    <x v="1"/>
    <x v="1"/>
    <x v="1"/>
    <s v="CO"/>
  </r>
  <r>
    <x v="2"/>
    <n v="1035"/>
    <n v="2499"/>
    <s v="8 ft Hose"/>
    <n v="6.2"/>
    <n v="9.1999999999999993"/>
    <x v="2"/>
    <x v="2"/>
    <x v="3"/>
    <x v="3"/>
    <s v="CA"/>
  </r>
  <r>
    <x v="2"/>
    <n v="1036"/>
    <n v="2499"/>
    <s v="8 ft Hose"/>
    <n v="6.2"/>
    <n v="9.1999999999999993"/>
    <x v="2"/>
    <x v="2"/>
    <x v="1"/>
    <x v="1"/>
    <s v="NV"/>
  </r>
  <r>
    <x v="2"/>
    <n v="1037"/>
    <n v="6622"/>
    <s v="5 Gal Chlorine"/>
    <n v="42"/>
    <n v="77"/>
    <x v="8"/>
    <x v="8"/>
    <x v="1"/>
    <x v="1"/>
    <s v="NV"/>
  </r>
  <r>
    <x v="2"/>
    <n v="1038"/>
    <n v="2499"/>
    <s v="8 ft Hose"/>
    <n v="6.2"/>
    <n v="9.1999999999999993"/>
    <x v="2"/>
    <x v="2"/>
    <x v="1"/>
    <x v="1"/>
    <s v="NV"/>
  </r>
  <r>
    <x v="2"/>
    <n v="1039"/>
    <n v="2877"/>
    <s v="Net"/>
    <n v="11.4"/>
    <n v="16.3"/>
    <x v="1"/>
    <x v="1"/>
    <x v="1"/>
    <x v="1"/>
    <s v="CA"/>
  </r>
  <r>
    <x v="2"/>
    <n v="1040"/>
    <n v="1109"/>
    <s v="Chlorine Test Kit"/>
    <n v="3"/>
    <n v="8"/>
    <x v="4"/>
    <x v="4"/>
    <x v="1"/>
    <x v="1"/>
    <s v="AZ"/>
  </r>
  <r>
    <x v="2"/>
    <n v="1041"/>
    <n v="2499"/>
    <s v="8 ft Hose"/>
    <n v="6.2"/>
    <n v="9.1999999999999993"/>
    <x v="2"/>
    <x v="2"/>
    <x v="0"/>
    <x v="0"/>
    <s v="NM"/>
  </r>
  <r>
    <x v="2"/>
    <n v="1042"/>
    <n v="8722"/>
    <s v="Water Pump"/>
    <n v="344"/>
    <n v="502"/>
    <x v="3"/>
    <x v="3"/>
    <x v="2"/>
    <x v="2"/>
    <s v="NM"/>
  </r>
  <r>
    <x v="2"/>
    <n v="1043"/>
    <n v="2242"/>
    <s v="AutoVac"/>
    <n v="60"/>
    <n v="124"/>
    <x v="7"/>
    <x v="7"/>
    <x v="2"/>
    <x v="2"/>
    <s v="CA"/>
  </r>
  <r>
    <x v="2"/>
    <n v="1044"/>
    <n v="2877"/>
    <s v="Net"/>
    <n v="11.4"/>
    <n v="16.3"/>
    <x v="1"/>
    <x v="1"/>
    <x v="2"/>
    <x v="2"/>
    <s v="CA"/>
  </r>
  <r>
    <x v="2"/>
    <n v="1045"/>
    <n v="8722"/>
    <s v="Water Pump"/>
    <n v="344"/>
    <n v="502"/>
    <x v="3"/>
    <x v="3"/>
    <x v="3"/>
    <x v="3"/>
    <s v="AZ"/>
  </r>
  <r>
    <x v="2"/>
    <n v="1046"/>
    <n v="6119"/>
    <s v="Algea Killer 8 oz"/>
    <n v="9"/>
    <n v="14"/>
    <x v="4"/>
    <x v="4"/>
    <x v="1"/>
    <x v="1"/>
    <s v="UT"/>
  </r>
  <r>
    <x v="2"/>
    <n v="1047"/>
    <n v="6622"/>
    <s v="5 Gal Chlorine"/>
    <n v="42"/>
    <n v="77"/>
    <x v="8"/>
    <x v="8"/>
    <x v="3"/>
    <x v="3"/>
    <s v="AZ"/>
  </r>
  <r>
    <x v="2"/>
    <n v="1048"/>
    <n v="8722"/>
    <s v="Water Pump"/>
    <n v="344"/>
    <n v="502"/>
    <x v="3"/>
    <x v="3"/>
    <x v="0"/>
    <x v="0"/>
    <s v="AZ"/>
  </r>
  <r>
    <x v="3"/>
    <n v="1049"/>
    <n v="2499"/>
    <s v="8 ft Hose"/>
    <n v="6.2"/>
    <n v="9.1999999999999993"/>
    <x v="2"/>
    <x v="2"/>
    <x v="0"/>
    <x v="0"/>
    <s v="CO"/>
  </r>
  <r>
    <x v="3"/>
    <n v="1050"/>
    <n v="2877"/>
    <s v="Net"/>
    <n v="11.4"/>
    <n v="16.3"/>
    <x v="1"/>
    <x v="1"/>
    <x v="0"/>
    <x v="0"/>
    <s v="AZ"/>
  </r>
  <r>
    <x v="3"/>
    <n v="1051"/>
    <n v="6119"/>
    <s v="Algea Killer 8 oz"/>
    <n v="9"/>
    <n v="14"/>
    <x v="4"/>
    <x v="4"/>
    <x v="2"/>
    <x v="2"/>
    <s v="UT"/>
  </r>
  <r>
    <x v="3"/>
    <n v="1052"/>
    <n v="6622"/>
    <s v="5 Gal Chlorine"/>
    <n v="42"/>
    <n v="77"/>
    <x v="8"/>
    <x v="8"/>
    <x v="2"/>
    <x v="2"/>
    <s v="AZ"/>
  </r>
  <r>
    <x v="3"/>
    <n v="1053"/>
    <n v="2242"/>
    <s v="AutoVac"/>
    <n v="60"/>
    <n v="124"/>
    <x v="7"/>
    <x v="7"/>
    <x v="0"/>
    <x v="0"/>
    <s v="CA"/>
  </r>
  <r>
    <x v="3"/>
    <n v="1054"/>
    <n v="4421"/>
    <s v="Skimmer"/>
    <n v="45"/>
    <n v="87"/>
    <x v="5"/>
    <x v="5"/>
    <x v="2"/>
    <x v="2"/>
    <s v="NV"/>
  </r>
  <r>
    <x v="3"/>
    <n v="1055"/>
    <n v="6119"/>
    <s v="Algea Killer 8 oz"/>
    <n v="9"/>
    <n v="14"/>
    <x v="4"/>
    <x v="4"/>
    <x v="1"/>
    <x v="1"/>
    <s v="NV"/>
  </r>
  <r>
    <x v="3"/>
    <n v="1056"/>
    <n v="1109"/>
    <s v="Chlorine Test Kit"/>
    <n v="3"/>
    <n v="8"/>
    <x v="4"/>
    <x v="4"/>
    <x v="2"/>
    <x v="2"/>
    <s v="CA"/>
  </r>
  <r>
    <x v="3"/>
    <n v="1057"/>
    <n v="2499"/>
    <s v="8 ft Hose"/>
    <n v="6.2"/>
    <n v="9.1999999999999993"/>
    <x v="2"/>
    <x v="2"/>
    <x v="1"/>
    <x v="1"/>
    <s v="CA"/>
  </r>
  <r>
    <x v="3"/>
    <n v="1058"/>
    <n v="6119"/>
    <s v="Algea Killer 8 oz"/>
    <n v="9"/>
    <n v="14"/>
    <x v="4"/>
    <x v="4"/>
    <x v="3"/>
    <x v="3"/>
    <s v="AZ"/>
  </r>
  <r>
    <x v="3"/>
    <n v="1059"/>
    <n v="2242"/>
    <s v="AutoVac"/>
    <n v="60"/>
    <n v="124"/>
    <x v="7"/>
    <x v="7"/>
    <x v="2"/>
    <x v="2"/>
    <s v="AZ"/>
  </r>
  <r>
    <x v="3"/>
    <n v="1060"/>
    <n v="6119"/>
    <s v="Algea Killer 8 oz"/>
    <n v="9"/>
    <n v="14"/>
    <x v="4"/>
    <x v="4"/>
    <x v="2"/>
    <x v="2"/>
    <s v="NV"/>
  </r>
  <r>
    <x v="4"/>
    <n v="1061"/>
    <n v="1109"/>
    <s v="Chlorine Test Kit"/>
    <n v="3"/>
    <n v="8"/>
    <x v="4"/>
    <x v="4"/>
    <x v="2"/>
    <x v="2"/>
    <s v="NV"/>
  </r>
  <r>
    <x v="4"/>
    <n v="1062"/>
    <n v="2499"/>
    <s v="8 ft Hose"/>
    <n v="6.2"/>
    <n v="9.1999999999999993"/>
    <x v="2"/>
    <x v="2"/>
    <x v="0"/>
    <x v="0"/>
    <s v="AZ"/>
  </r>
  <r>
    <x v="4"/>
    <n v="1063"/>
    <n v="1109"/>
    <s v="Chlorine Test Kit"/>
    <n v="3"/>
    <n v="8"/>
    <x v="4"/>
    <x v="4"/>
    <x v="2"/>
    <x v="2"/>
    <s v="CA"/>
  </r>
  <r>
    <x v="4"/>
    <n v="1064"/>
    <n v="2499"/>
    <s v="8 ft Hose"/>
    <n v="6.2"/>
    <n v="9.1999999999999993"/>
    <x v="2"/>
    <x v="2"/>
    <x v="3"/>
    <x v="3"/>
    <s v="AZ"/>
  </r>
  <r>
    <x v="4"/>
    <n v="1065"/>
    <n v="2499"/>
    <s v="8 ft Hose"/>
    <n v="6.2"/>
    <n v="9.1999999999999993"/>
    <x v="2"/>
    <x v="2"/>
    <x v="2"/>
    <x v="2"/>
    <s v="NM"/>
  </r>
  <r>
    <x v="4"/>
    <n v="1066"/>
    <n v="2877"/>
    <s v="Net"/>
    <n v="11.4"/>
    <n v="16.3"/>
    <x v="1"/>
    <x v="1"/>
    <x v="2"/>
    <x v="2"/>
    <s v="NV"/>
  </r>
  <r>
    <x v="4"/>
    <n v="1067"/>
    <n v="2877"/>
    <s v="Net"/>
    <n v="11.4"/>
    <n v="16.3"/>
    <x v="1"/>
    <x v="1"/>
    <x v="2"/>
    <x v="2"/>
    <s v="UT"/>
  </r>
  <r>
    <x v="4"/>
    <n v="1068"/>
    <n v="6119"/>
    <s v="Algea Killer 8 oz"/>
    <n v="9"/>
    <n v="14"/>
    <x v="4"/>
    <x v="4"/>
    <x v="1"/>
    <x v="1"/>
    <s v="CA"/>
  </r>
  <r>
    <x v="4"/>
    <n v="1069"/>
    <n v="1109"/>
    <s v="Chlorine Test Kit"/>
    <n v="3"/>
    <n v="8"/>
    <x v="4"/>
    <x v="4"/>
    <x v="2"/>
    <x v="2"/>
    <s v="AZ"/>
  </r>
  <r>
    <x v="4"/>
    <n v="1070"/>
    <n v="2499"/>
    <s v="8 ft Hose"/>
    <n v="6.2"/>
    <n v="9.1999999999999993"/>
    <x v="2"/>
    <x v="2"/>
    <x v="3"/>
    <x v="3"/>
    <s v="AZ"/>
  </r>
  <r>
    <x v="4"/>
    <n v="1071"/>
    <n v="1109"/>
    <s v="Chlorine Test Kit"/>
    <n v="3"/>
    <n v="8"/>
    <x v="4"/>
    <x v="4"/>
    <x v="0"/>
    <x v="0"/>
    <s v="AZ"/>
  </r>
  <r>
    <x v="4"/>
    <n v="1072"/>
    <n v="1109"/>
    <s v="Chlorine Test Kit"/>
    <n v="3"/>
    <n v="8"/>
    <x v="4"/>
    <x v="4"/>
    <x v="2"/>
    <x v="2"/>
    <s v="NV"/>
  </r>
  <r>
    <x v="4"/>
    <n v="1073"/>
    <n v="6622"/>
    <s v="5 Gal Chlorine"/>
    <n v="42"/>
    <n v="77"/>
    <x v="8"/>
    <x v="8"/>
    <x v="2"/>
    <x v="2"/>
    <s v="CA"/>
  </r>
  <r>
    <x v="4"/>
    <n v="1074"/>
    <n v="2877"/>
    <s v="Net"/>
    <n v="11.4"/>
    <n v="16.3"/>
    <x v="1"/>
    <x v="1"/>
    <x v="2"/>
    <x v="2"/>
    <s v="AZ"/>
  </r>
  <r>
    <x v="4"/>
    <n v="1075"/>
    <n v="1109"/>
    <s v="Chlorine Test Kit"/>
    <n v="3"/>
    <n v="8"/>
    <x v="4"/>
    <x v="4"/>
    <x v="3"/>
    <x v="3"/>
    <s v="CA"/>
  </r>
  <r>
    <x v="4"/>
    <n v="1076"/>
    <n v="1109"/>
    <s v="Chlorine Test Kit"/>
    <n v="3"/>
    <n v="8"/>
    <x v="4"/>
    <x v="4"/>
    <x v="1"/>
    <x v="1"/>
    <s v="AZ"/>
  </r>
  <r>
    <x v="4"/>
    <n v="1077"/>
    <n v="9822"/>
    <s v="Pool Cover"/>
    <n v="58.3"/>
    <n v="98.4"/>
    <x v="0"/>
    <x v="0"/>
    <x v="3"/>
    <x v="3"/>
    <s v="AZ"/>
  </r>
  <r>
    <x v="4"/>
    <n v="1078"/>
    <n v="2877"/>
    <s v="Net"/>
    <n v="11.4"/>
    <n v="16.3"/>
    <x v="1"/>
    <x v="1"/>
    <x v="1"/>
    <x v="1"/>
    <s v="NV"/>
  </r>
  <r>
    <x v="5"/>
    <n v="1079"/>
    <n v="2877"/>
    <s v="Net"/>
    <n v="11.4"/>
    <n v="16.3"/>
    <x v="1"/>
    <x v="1"/>
    <x v="1"/>
    <x v="1"/>
    <s v="NM"/>
  </r>
  <r>
    <x v="5"/>
    <n v="1080"/>
    <n v="4421"/>
    <s v="Skimmer"/>
    <n v="45"/>
    <n v="87"/>
    <x v="5"/>
    <x v="5"/>
    <x v="2"/>
    <x v="2"/>
    <s v="CA"/>
  </r>
  <r>
    <x v="5"/>
    <n v="1081"/>
    <n v="6119"/>
    <s v="Algea Killer 8 oz"/>
    <n v="9"/>
    <n v="14"/>
    <x v="4"/>
    <x v="4"/>
    <x v="2"/>
    <x v="2"/>
    <s v="UT"/>
  </r>
  <r>
    <x v="5"/>
    <n v="1082"/>
    <n v="1109"/>
    <s v="Chlorine Test Kit"/>
    <n v="3"/>
    <n v="8"/>
    <x v="4"/>
    <x v="4"/>
    <x v="0"/>
    <x v="0"/>
    <s v="CA"/>
  </r>
  <r>
    <x v="5"/>
    <n v="1083"/>
    <n v="1109"/>
    <s v="Chlorine Test Kit"/>
    <n v="3"/>
    <n v="8"/>
    <x v="4"/>
    <x v="4"/>
    <x v="0"/>
    <x v="0"/>
    <s v="NV"/>
  </r>
  <r>
    <x v="5"/>
    <n v="1084"/>
    <n v="6119"/>
    <s v="Algea Killer 8 oz"/>
    <n v="9"/>
    <n v="14"/>
    <x v="4"/>
    <x v="4"/>
    <x v="0"/>
    <x v="0"/>
    <s v="AZ"/>
  </r>
  <r>
    <x v="5"/>
    <n v="1085"/>
    <n v="9822"/>
    <s v="Pool Cover"/>
    <n v="58.3"/>
    <n v="98.4"/>
    <x v="0"/>
    <x v="0"/>
    <x v="2"/>
    <x v="2"/>
    <s v="NV"/>
  </r>
  <r>
    <x v="5"/>
    <n v="1086"/>
    <n v="1109"/>
    <s v="Chlorine Test Kit"/>
    <n v="3"/>
    <n v="8"/>
    <x v="4"/>
    <x v="4"/>
    <x v="3"/>
    <x v="3"/>
    <s v="AZ"/>
  </r>
  <r>
    <x v="5"/>
    <n v="1087"/>
    <n v="2499"/>
    <s v="8 ft Hose"/>
    <n v="6.2"/>
    <n v="9.1999999999999993"/>
    <x v="2"/>
    <x v="2"/>
    <x v="0"/>
    <x v="0"/>
    <s v="CA"/>
  </r>
  <r>
    <x v="5"/>
    <n v="1088"/>
    <n v="2499"/>
    <s v="8 ft Hose"/>
    <n v="6.2"/>
    <n v="9.1999999999999993"/>
    <x v="2"/>
    <x v="2"/>
    <x v="0"/>
    <x v="0"/>
    <s v="NM"/>
  </r>
  <r>
    <x v="5"/>
    <n v="1089"/>
    <n v="6119"/>
    <s v="Algea Killer 8 oz"/>
    <n v="9"/>
    <n v="14"/>
    <x v="4"/>
    <x v="4"/>
    <x v="2"/>
    <x v="2"/>
    <s v="NV"/>
  </r>
  <r>
    <x v="5"/>
    <n v="1090"/>
    <n v="2877"/>
    <s v="Net"/>
    <n v="11.4"/>
    <n v="16.3"/>
    <x v="1"/>
    <x v="1"/>
    <x v="0"/>
    <x v="0"/>
    <s v="CA"/>
  </r>
  <r>
    <x v="5"/>
    <n v="1091"/>
    <n v="2877"/>
    <s v="Net"/>
    <n v="11.4"/>
    <n v="16.3"/>
    <x v="1"/>
    <x v="1"/>
    <x v="3"/>
    <x v="3"/>
    <s v="NV"/>
  </r>
  <r>
    <x v="5"/>
    <n v="1092"/>
    <n v="2877"/>
    <s v="Net"/>
    <n v="11.4"/>
    <n v="16.3"/>
    <x v="1"/>
    <x v="1"/>
    <x v="2"/>
    <x v="2"/>
    <s v="CA"/>
  </r>
  <r>
    <x v="5"/>
    <n v="1093"/>
    <n v="6119"/>
    <s v="Algea Killer 8 oz"/>
    <n v="9"/>
    <n v="14"/>
    <x v="4"/>
    <x v="4"/>
    <x v="1"/>
    <x v="1"/>
    <s v="AZ"/>
  </r>
  <r>
    <x v="5"/>
    <n v="1094"/>
    <n v="6119"/>
    <s v="Algea Killer 8 oz"/>
    <n v="9"/>
    <n v="14"/>
    <x v="4"/>
    <x v="4"/>
    <x v="2"/>
    <x v="2"/>
    <s v="CA"/>
  </r>
  <r>
    <x v="5"/>
    <n v="1095"/>
    <n v="2499"/>
    <s v="8 ft Hose"/>
    <n v="6.2"/>
    <n v="9.1999999999999993"/>
    <x v="2"/>
    <x v="2"/>
    <x v="3"/>
    <x v="3"/>
    <s v="AZ"/>
  </r>
  <r>
    <x v="5"/>
    <n v="1096"/>
    <n v="6119"/>
    <s v="Algea Killer 8 oz"/>
    <n v="9"/>
    <n v="14"/>
    <x v="4"/>
    <x v="4"/>
    <x v="2"/>
    <x v="2"/>
    <s v="AZ"/>
  </r>
  <r>
    <x v="5"/>
    <n v="1097"/>
    <n v="9212"/>
    <s v="1 Gal Muratic Acid"/>
    <n v="4"/>
    <n v="7"/>
    <x v="6"/>
    <x v="6"/>
    <x v="3"/>
    <x v="3"/>
    <s v="NV"/>
  </r>
  <r>
    <x v="5"/>
    <n v="1098"/>
    <n v="2877"/>
    <s v="Net"/>
    <n v="11.4"/>
    <n v="16.3"/>
    <x v="1"/>
    <x v="1"/>
    <x v="1"/>
    <x v="1"/>
    <s v="NM"/>
  </r>
  <r>
    <x v="6"/>
    <n v="1099"/>
    <n v="2877"/>
    <s v="Net"/>
    <n v="11.4"/>
    <n v="16.3"/>
    <x v="1"/>
    <x v="1"/>
    <x v="2"/>
    <x v="2"/>
    <s v="CA"/>
  </r>
  <r>
    <x v="6"/>
    <n v="1100"/>
    <n v="6119"/>
    <s v="Algea Killer 8 oz"/>
    <n v="9"/>
    <n v="14"/>
    <x v="4"/>
    <x v="4"/>
    <x v="0"/>
    <x v="0"/>
    <s v="UT"/>
  </r>
  <r>
    <x v="6"/>
    <n v="1101"/>
    <n v="2499"/>
    <s v="8 ft Hose"/>
    <n v="6.2"/>
    <n v="9.1999999999999993"/>
    <x v="2"/>
    <x v="2"/>
    <x v="2"/>
    <x v="2"/>
    <s v="CA"/>
  </r>
  <r>
    <x v="6"/>
    <n v="1102"/>
    <n v="2242"/>
    <s v="AutoVac"/>
    <n v="60"/>
    <n v="124"/>
    <x v="7"/>
    <x v="7"/>
    <x v="1"/>
    <x v="1"/>
    <s v="NV"/>
  </r>
  <r>
    <x v="6"/>
    <n v="1103"/>
    <n v="2877"/>
    <s v="Net"/>
    <n v="11.4"/>
    <n v="16.3"/>
    <x v="1"/>
    <x v="1"/>
    <x v="1"/>
    <x v="1"/>
    <s v="AZ"/>
  </r>
  <r>
    <x v="6"/>
    <n v="1104"/>
    <n v="2877"/>
    <s v="Net"/>
    <n v="11.4"/>
    <n v="16.3"/>
    <x v="1"/>
    <x v="1"/>
    <x v="2"/>
    <x v="2"/>
    <s v="NV"/>
  </r>
  <r>
    <x v="6"/>
    <n v="1105"/>
    <n v="2499"/>
    <s v="8 ft Hose"/>
    <n v="6.2"/>
    <n v="9.1999999999999993"/>
    <x v="2"/>
    <x v="2"/>
    <x v="1"/>
    <x v="1"/>
    <s v="AZ"/>
  </r>
  <r>
    <x v="6"/>
    <n v="1106"/>
    <n v="9822"/>
    <s v="Pool Cover"/>
    <n v="58.3"/>
    <n v="98.4"/>
    <x v="0"/>
    <x v="0"/>
    <x v="1"/>
    <x v="1"/>
    <s v="CA"/>
  </r>
  <r>
    <x v="6"/>
    <n v="1107"/>
    <n v="1109"/>
    <s v="Chlorine Test Kit"/>
    <n v="3"/>
    <n v="8"/>
    <x v="4"/>
    <x v="4"/>
    <x v="3"/>
    <x v="3"/>
    <s v="NM"/>
  </r>
  <r>
    <x v="6"/>
    <n v="1108"/>
    <n v="9822"/>
    <s v="Pool Cover"/>
    <n v="58.3"/>
    <n v="98.4"/>
    <x v="0"/>
    <x v="0"/>
    <x v="2"/>
    <x v="2"/>
    <s v="NV"/>
  </r>
  <r>
    <x v="6"/>
    <n v="1109"/>
    <n v="8722"/>
    <s v="Water Pump"/>
    <n v="344"/>
    <n v="502"/>
    <x v="3"/>
    <x v="3"/>
    <x v="1"/>
    <x v="1"/>
    <s v="CA"/>
  </r>
  <r>
    <x v="6"/>
    <n v="1110"/>
    <n v="8722"/>
    <s v="Water Pump"/>
    <n v="344"/>
    <n v="502"/>
    <x v="3"/>
    <x v="3"/>
    <x v="3"/>
    <x v="3"/>
    <s v="NV"/>
  </r>
  <r>
    <x v="6"/>
    <n v="1111"/>
    <n v="6622"/>
    <s v="5 Gal Chlorine"/>
    <n v="42"/>
    <n v="77"/>
    <x v="8"/>
    <x v="8"/>
    <x v="3"/>
    <x v="3"/>
    <s v="CA"/>
  </r>
  <r>
    <x v="6"/>
    <n v="1112"/>
    <n v="6622"/>
    <s v="5 Gal Chlorine"/>
    <n v="42"/>
    <n v="77"/>
    <x v="8"/>
    <x v="8"/>
    <x v="2"/>
    <x v="2"/>
    <s v="AZ"/>
  </r>
  <r>
    <x v="6"/>
    <n v="1113"/>
    <n v="9822"/>
    <s v="Pool Cover"/>
    <n v="58.3"/>
    <n v="98.4"/>
    <x v="0"/>
    <x v="0"/>
    <x v="0"/>
    <x v="0"/>
    <s v="CA"/>
  </r>
  <r>
    <x v="6"/>
    <n v="1114"/>
    <n v="2242"/>
    <s v="AutoVac"/>
    <n v="60"/>
    <n v="124"/>
    <x v="7"/>
    <x v="7"/>
    <x v="1"/>
    <x v="1"/>
    <s v="AZ"/>
  </r>
  <r>
    <x v="6"/>
    <n v="1115"/>
    <n v="8722"/>
    <s v="Water Pump"/>
    <n v="344"/>
    <n v="502"/>
    <x v="3"/>
    <x v="3"/>
    <x v="0"/>
    <x v="0"/>
    <s v="AZ"/>
  </r>
  <r>
    <x v="6"/>
    <n v="1116"/>
    <n v="6622"/>
    <s v="5 Gal Chlorine"/>
    <n v="42"/>
    <n v="77"/>
    <x v="8"/>
    <x v="8"/>
    <x v="2"/>
    <x v="2"/>
    <s v="NV"/>
  </r>
  <r>
    <x v="6"/>
    <n v="1117"/>
    <n v="8722"/>
    <s v="Water Pump"/>
    <n v="344"/>
    <n v="502"/>
    <x v="3"/>
    <x v="3"/>
    <x v="3"/>
    <x v="3"/>
    <s v="NM"/>
  </r>
  <r>
    <x v="6"/>
    <n v="1118"/>
    <n v="9822"/>
    <s v="Pool Cover"/>
    <n v="58.3"/>
    <n v="98.4"/>
    <x v="0"/>
    <x v="0"/>
    <x v="1"/>
    <x v="1"/>
    <s v="CA"/>
  </r>
  <r>
    <x v="6"/>
    <n v="1119"/>
    <n v="2242"/>
    <s v="AutoVac"/>
    <n v="60"/>
    <n v="124"/>
    <x v="7"/>
    <x v="7"/>
    <x v="0"/>
    <x v="0"/>
    <s v="UT"/>
  </r>
  <r>
    <x v="6"/>
    <n v="1120"/>
    <n v="2242"/>
    <s v="AutoVac"/>
    <n v="60"/>
    <n v="124"/>
    <x v="7"/>
    <x v="7"/>
    <x v="2"/>
    <x v="2"/>
    <s v="CA"/>
  </r>
  <r>
    <x v="6"/>
    <n v="1121"/>
    <n v="4421"/>
    <s v="Skimmer"/>
    <n v="45"/>
    <n v="87"/>
    <x v="5"/>
    <x v="5"/>
    <x v="2"/>
    <x v="2"/>
    <s v="NV"/>
  </r>
  <r>
    <x v="6"/>
    <n v="1122"/>
    <n v="8722"/>
    <s v="Water Pump"/>
    <n v="344"/>
    <n v="502"/>
    <x v="3"/>
    <x v="3"/>
    <x v="2"/>
    <x v="2"/>
    <s v="AZ"/>
  </r>
  <r>
    <x v="6"/>
    <n v="1123"/>
    <n v="9822"/>
    <s v="Pool Cover"/>
    <n v="58.3"/>
    <n v="98.4"/>
    <x v="0"/>
    <x v="0"/>
    <x v="2"/>
    <x v="2"/>
    <s v="NV"/>
  </r>
  <r>
    <x v="6"/>
    <n v="1124"/>
    <n v="4421"/>
    <s v="Skimmer"/>
    <n v="45"/>
    <n v="87"/>
    <x v="5"/>
    <x v="5"/>
    <x v="2"/>
    <x v="2"/>
    <s v="AZ"/>
  </r>
  <r>
    <x v="7"/>
    <n v="1125"/>
    <n v="2242"/>
    <s v="AutoVac"/>
    <n v="60"/>
    <n v="124"/>
    <x v="7"/>
    <x v="7"/>
    <x v="2"/>
    <x v="2"/>
    <s v="CA"/>
  </r>
  <r>
    <x v="7"/>
    <n v="1126"/>
    <n v="9212"/>
    <s v="1 Gal Muratic Acid"/>
    <n v="4"/>
    <n v="7"/>
    <x v="6"/>
    <x v="6"/>
    <x v="2"/>
    <x v="2"/>
    <s v="NM"/>
  </r>
  <r>
    <x v="7"/>
    <n v="1127"/>
    <n v="8722"/>
    <s v="Water Pump"/>
    <n v="344"/>
    <n v="502"/>
    <x v="3"/>
    <x v="3"/>
    <x v="0"/>
    <x v="0"/>
    <s v="NV"/>
  </r>
  <r>
    <x v="7"/>
    <n v="1128"/>
    <n v="6622"/>
    <s v="5 Gal Chlorine"/>
    <n v="42"/>
    <n v="77"/>
    <x v="8"/>
    <x v="8"/>
    <x v="1"/>
    <x v="1"/>
    <s v="CA"/>
  </r>
  <r>
    <x v="7"/>
    <n v="1129"/>
    <n v="9822"/>
    <s v="Pool Cover"/>
    <n v="58.3"/>
    <n v="98.4"/>
    <x v="0"/>
    <x v="0"/>
    <x v="3"/>
    <x v="3"/>
    <s v="NV"/>
  </r>
  <r>
    <x v="7"/>
    <n v="1130"/>
    <n v="4421"/>
    <s v="Skimmer"/>
    <n v="45"/>
    <n v="87"/>
    <x v="5"/>
    <x v="5"/>
    <x v="3"/>
    <x v="3"/>
    <s v="CA"/>
  </r>
  <r>
    <x v="7"/>
    <n v="1131"/>
    <n v="9212"/>
    <s v="1 Gal Muratic Acid"/>
    <n v="4"/>
    <n v="7"/>
    <x v="6"/>
    <x v="6"/>
    <x v="3"/>
    <x v="3"/>
    <s v="AZ"/>
  </r>
  <r>
    <x v="7"/>
    <n v="1132"/>
    <n v="9212"/>
    <s v="1 Gal Muratic Acid"/>
    <n v="4"/>
    <n v="7"/>
    <x v="6"/>
    <x v="6"/>
    <x v="3"/>
    <x v="3"/>
    <s v="CA"/>
  </r>
  <r>
    <x v="7"/>
    <n v="1133"/>
    <n v="9822"/>
    <s v="Pool Cover"/>
    <n v="58.3"/>
    <n v="98.4"/>
    <x v="0"/>
    <x v="0"/>
    <x v="0"/>
    <x v="0"/>
    <s v="AZ"/>
  </r>
  <r>
    <x v="7"/>
    <n v="1134"/>
    <n v="9822"/>
    <s v="Pool Cover"/>
    <n v="58.3"/>
    <n v="98.4"/>
    <x v="0"/>
    <x v="0"/>
    <x v="2"/>
    <x v="2"/>
    <s v="AZ"/>
  </r>
  <r>
    <x v="7"/>
    <n v="1135"/>
    <n v="8722"/>
    <s v="Water Pump"/>
    <n v="344"/>
    <n v="502"/>
    <x v="3"/>
    <x v="3"/>
    <x v="0"/>
    <x v="0"/>
    <s v="NV"/>
  </r>
  <r>
    <x v="7"/>
    <n v="1136"/>
    <n v="2242"/>
    <s v="AutoVac"/>
    <n v="60"/>
    <n v="124"/>
    <x v="7"/>
    <x v="7"/>
    <x v="2"/>
    <x v="2"/>
    <s v="NM"/>
  </r>
  <r>
    <x v="7"/>
    <n v="1137"/>
    <n v="9822"/>
    <s v="Pool Cover"/>
    <n v="58.3"/>
    <n v="98.4"/>
    <x v="0"/>
    <x v="0"/>
    <x v="1"/>
    <x v="1"/>
    <s v="CA"/>
  </r>
  <r>
    <x v="7"/>
    <n v="1138"/>
    <n v="8722"/>
    <s v="Water Pump"/>
    <n v="344"/>
    <n v="502"/>
    <x v="3"/>
    <x v="3"/>
    <x v="0"/>
    <x v="0"/>
    <s v="UT"/>
  </r>
  <r>
    <x v="7"/>
    <n v="1139"/>
    <n v="4421"/>
    <s v="Skimmer"/>
    <n v="45"/>
    <n v="87"/>
    <x v="5"/>
    <x v="5"/>
    <x v="2"/>
    <x v="2"/>
    <s v="CA"/>
  </r>
  <r>
    <x v="7"/>
    <n v="1140"/>
    <n v="4421"/>
    <s v="Skimmer"/>
    <n v="45"/>
    <n v="87"/>
    <x v="5"/>
    <x v="5"/>
    <x v="1"/>
    <x v="1"/>
    <s v="NV"/>
  </r>
  <r>
    <x v="7"/>
    <n v="1141"/>
    <n v="9212"/>
    <s v="1 Gal Muratic Acid"/>
    <n v="4"/>
    <n v="7"/>
    <x v="6"/>
    <x v="6"/>
    <x v="1"/>
    <x v="1"/>
    <s v="AZ"/>
  </r>
  <r>
    <x v="8"/>
    <n v="1142"/>
    <n v="2242"/>
    <s v="AutoVac"/>
    <n v="60"/>
    <n v="124"/>
    <x v="7"/>
    <x v="7"/>
    <x v="1"/>
    <x v="1"/>
    <s v="NV"/>
  </r>
  <r>
    <x v="8"/>
    <n v="1143"/>
    <n v="9822"/>
    <s v="Pool Cover"/>
    <n v="58.3"/>
    <n v="98.4"/>
    <x v="0"/>
    <x v="0"/>
    <x v="3"/>
    <x v="3"/>
    <s v="AZ"/>
  </r>
  <r>
    <x v="8"/>
    <n v="1144"/>
    <n v="2242"/>
    <s v="AutoVac"/>
    <n v="60"/>
    <n v="124"/>
    <x v="7"/>
    <x v="7"/>
    <x v="3"/>
    <x v="3"/>
    <s v="CA"/>
  </r>
  <r>
    <x v="8"/>
    <n v="1145"/>
    <n v="4421"/>
    <s v="Skimmer"/>
    <n v="45"/>
    <n v="87"/>
    <x v="5"/>
    <x v="5"/>
    <x v="3"/>
    <x v="3"/>
    <s v="NM"/>
  </r>
  <r>
    <x v="8"/>
    <n v="1146"/>
    <n v="8722"/>
    <s v="Water Pump"/>
    <n v="344"/>
    <n v="502"/>
    <x v="3"/>
    <x v="3"/>
    <x v="3"/>
    <x v="3"/>
    <s v="NV"/>
  </r>
  <r>
    <x v="8"/>
    <n v="1147"/>
    <n v="9822"/>
    <s v="Pool Cover"/>
    <n v="58.3"/>
    <n v="98.4"/>
    <x v="0"/>
    <x v="0"/>
    <x v="0"/>
    <x v="0"/>
    <s v="CA"/>
  </r>
  <r>
    <x v="8"/>
    <n v="1148"/>
    <n v="9212"/>
    <s v="1 Gal Muratic Acid"/>
    <n v="4"/>
    <n v="7"/>
    <x v="6"/>
    <x v="6"/>
    <x v="2"/>
    <x v="2"/>
    <s v="AZ"/>
  </r>
  <r>
    <x v="8"/>
    <n v="1149"/>
    <n v="8722"/>
    <s v="Water Pump"/>
    <n v="344"/>
    <n v="502"/>
    <x v="3"/>
    <x v="3"/>
    <x v="0"/>
    <x v="0"/>
    <s v="AZ"/>
  </r>
  <r>
    <x v="9"/>
    <n v="1150"/>
    <n v="2242"/>
    <s v="AutoVac"/>
    <n v="60"/>
    <n v="124"/>
    <x v="7"/>
    <x v="7"/>
    <x v="2"/>
    <x v="2"/>
    <s v="UT"/>
  </r>
  <r>
    <x v="9"/>
    <n v="1151"/>
    <n v="2242"/>
    <s v="AutoVac"/>
    <n v="60"/>
    <n v="124"/>
    <x v="7"/>
    <x v="7"/>
    <x v="1"/>
    <x v="1"/>
    <s v="CA"/>
  </r>
  <r>
    <x v="9"/>
    <n v="1152"/>
    <n v="4421"/>
    <s v="Skimmer"/>
    <n v="45"/>
    <n v="87"/>
    <x v="5"/>
    <x v="5"/>
    <x v="0"/>
    <x v="0"/>
    <s v="NV"/>
  </r>
  <r>
    <x v="9"/>
    <n v="1153"/>
    <n v="8722"/>
    <s v="Water Pump"/>
    <n v="344"/>
    <n v="502"/>
    <x v="3"/>
    <x v="3"/>
    <x v="2"/>
    <x v="2"/>
    <s v="AZ"/>
  </r>
  <r>
    <x v="9"/>
    <n v="1154"/>
    <n v="9822"/>
    <s v="Pool Cover"/>
    <n v="58.3"/>
    <n v="98.4"/>
    <x v="0"/>
    <x v="0"/>
    <x v="1"/>
    <x v="1"/>
    <s v="NV"/>
  </r>
  <r>
    <x v="9"/>
    <n v="1155"/>
    <n v="4421"/>
    <s v="Skimmer"/>
    <n v="45"/>
    <n v="87"/>
    <x v="5"/>
    <x v="5"/>
    <x v="2"/>
    <x v="2"/>
    <s v="AZ"/>
  </r>
  <r>
    <x v="9"/>
    <n v="1156"/>
    <n v="2242"/>
    <s v="AutoVac"/>
    <n v="60"/>
    <n v="124"/>
    <x v="7"/>
    <x v="7"/>
    <x v="2"/>
    <x v="2"/>
    <s v="CA"/>
  </r>
  <r>
    <x v="9"/>
    <n v="1157"/>
    <n v="9212"/>
    <s v="1 Gal Muratic Acid"/>
    <n v="4"/>
    <n v="7"/>
    <x v="6"/>
    <x v="6"/>
    <x v="2"/>
    <x v="2"/>
    <s v="NM"/>
  </r>
  <r>
    <x v="10"/>
    <n v="1158"/>
    <n v="8722"/>
    <s v="Water Pump"/>
    <n v="344"/>
    <n v="502"/>
    <x v="3"/>
    <x v="3"/>
    <x v="0"/>
    <x v="0"/>
    <s v="NV"/>
  </r>
  <r>
    <x v="10"/>
    <n v="1159"/>
    <n v="6622"/>
    <s v="5 Gal Chlorine"/>
    <n v="42"/>
    <n v="77"/>
    <x v="8"/>
    <x v="8"/>
    <x v="2"/>
    <x v="2"/>
    <s v="CA"/>
  </r>
  <r>
    <x v="10"/>
    <n v="1160"/>
    <n v="9822"/>
    <s v="Pool Cover"/>
    <n v="58.3"/>
    <n v="98.4"/>
    <x v="0"/>
    <x v="0"/>
    <x v="3"/>
    <x v="3"/>
    <s v="NV"/>
  </r>
  <r>
    <x v="10"/>
    <n v="1161"/>
    <n v="4421"/>
    <s v="Skimmer"/>
    <n v="45"/>
    <n v="87"/>
    <x v="5"/>
    <x v="5"/>
    <x v="1"/>
    <x v="1"/>
    <s v="CA"/>
  </r>
  <r>
    <x v="10"/>
    <n v="1162"/>
    <n v="9212"/>
    <s v="1 Gal Muratic Acid"/>
    <n v="4"/>
    <n v="7"/>
    <x v="6"/>
    <x v="6"/>
    <x v="0"/>
    <x v="0"/>
    <s v="AZ"/>
  </r>
  <r>
    <x v="10"/>
    <n v="1163"/>
    <n v="9212"/>
    <s v="1 Gal Muratic Acid"/>
    <n v="4"/>
    <n v="7"/>
    <x v="6"/>
    <x v="6"/>
    <x v="2"/>
    <x v="2"/>
    <s v="CA"/>
  </r>
  <r>
    <x v="10"/>
    <n v="1164"/>
    <n v="9822"/>
    <s v="Pool Cover"/>
    <n v="58.3"/>
    <n v="98.4"/>
    <x v="0"/>
    <x v="0"/>
    <x v="2"/>
    <x v="2"/>
    <s v="AZ"/>
  </r>
  <r>
    <x v="10"/>
    <n v="1165"/>
    <n v="9822"/>
    <s v="Pool Cover"/>
    <n v="58.3"/>
    <n v="98.4"/>
    <x v="0"/>
    <x v="0"/>
    <x v="2"/>
    <x v="2"/>
    <s v="AZ"/>
  </r>
  <r>
    <x v="10"/>
    <n v="1166"/>
    <n v="8722"/>
    <s v="Water Pump"/>
    <n v="344"/>
    <n v="502"/>
    <x v="3"/>
    <x v="3"/>
    <x v="2"/>
    <x v="2"/>
    <s v="NV"/>
  </r>
  <r>
    <x v="11"/>
    <n v="1167"/>
    <n v="2242"/>
    <s v="AutoVac"/>
    <n v="60"/>
    <n v="124"/>
    <x v="7"/>
    <x v="7"/>
    <x v="2"/>
    <x v="2"/>
    <s v="NM"/>
  </r>
  <r>
    <x v="11"/>
    <n v="1168"/>
    <n v="9822"/>
    <s v="Pool Cover"/>
    <n v="58.3"/>
    <n v="98.4"/>
    <x v="0"/>
    <x v="0"/>
    <x v="2"/>
    <x v="2"/>
    <s v="CA"/>
  </r>
  <r>
    <x v="11"/>
    <n v="1169"/>
    <n v="8722"/>
    <s v="Water Pump"/>
    <n v="344"/>
    <n v="502"/>
    <x v="3"/>
    <x v="3"/>
    <x v="2"/>
    <x v="2"/>
    <s v="UT"/>
  </r>
  <r>
    <x v="11"/>
    <n v="1170"/>
    <n v="4421"/>
    <s v="Skimmer"/>
    <n v="45"/>
    <n v="87"/>
    <x v="5"/>
    <x v="5"/>
    <x v="0"/>
    <x v="0"/>
    <s v="CA"/>
  </r>
  <r>
    <x v="11"/>
    <n v="1171"/>
    <n v="4421"/>
    <s v="Skimmer"/>
    <n v="45"/>
    <n v="87"/>
    <x v="5"/>
    <x v="5"/>
    <x v="1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4230B6-17C9-41F6-B4A7-9571179BFA89}" name="PivotTable1" cacheId="6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1">
    <pivotField showAll="0">
      <items count="13">
        <item x="0"/>
        <item x="3"/>
        <item x="1"/>
        <item x="2"/>
        <item x="4"/>
        <item x="7"/>
        <item x="9"/>
        <item x="10"/>
        <item x="11"/>
        <item x="5"/>
        <item x="6"/>
        <item x="8"/>
        <item t="default"/>
      </items>
    </pivotField>
    <pivotField numFmtId="164" showAll="0"/>
    <pivotField showAll="0"/>
    <pivotField showAll="0"/>
    <pivotField numFmtId="44" showAll="0"/>
    <pivotField numFmtId="44" showAll="0"/>
    <pivotField numFmtId="44" showAll="0">
      <items count="10">
        <item x="2"/>
        <item x="6"/>
        <item x="1"/>
        <item x="4"/>
        <item x="8"/>
        <item x="0"/>
        <item x="5"/>
        <item x="7"/>
        <item x="3"/>
        <item t="default"/>
      </items>
    </pivotField>
    <pivotField dataField="1" showAll="0">
      <items count="10">
        <item x="2"/>
        <item x="6"/>
        <item x="1"/>
        <item x="4"/>
        <item x="8"/>
        <item x="0"/>
        <item x="5"/>
        <item x="7"/>
        <item x="3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ommision 10% for items &lt; $50. 20% for items &gt; $50" fld="7" baseField="0" baseItem="0" numFmtId="44"/>
  </dataFields>
  <formats count="1">
    <format dxfId="0">
      <pivotArea outline="0" collapsedLevelsAreSubtotals="1" fieldPosition="0"/>
    </format>
  </format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tabSelected="1" workbookViewId="0"/>
  </sheetViews>
  <sheetFormatPr defaultColWidth="11" defaultRowHeight="15.75"/>
  <cols>
    <col min="4" max="4" width="18.375" customWidth="1"/>
    <col min="5" max="6" width="11" style="5"/>
    <col min="8" max="8" width="13.875" customWidth="1"/>
  </cols>
  <sheetData>
    <row r="1" spans="1:11" ht="63">
      <c r="A1" s="3" t="s">
        <v>22</v>
      </c>
      <c r="B1" s="3" t="s">
        <v>35</v>
      </c>
      <c r="C1" s="3" t="s">
        <v>0</v>
      </c>
      <c r="D1" s="3" t="s">
        <v>1</v>
      </c>
      <c r="E1" s="4" t="s">
        <v>2</v>
      </c>
      <c r="F1" s="4" t="s">
        <v>3</v>
      </c>
      <c r="G1" s="3" t="s">
        <v>4</v>
      </c>
      <c r="H1" s="3" t="s">
        <v>36</v>
      </c>
      <c r="I1" s="3" t="s">
        <v>45</v>
      </c>
      <c r="J1" s="3" t="s">
        <v>46</v>
      </c>
      <c r="K1" s="3" t="s">
        <v>15</v>
      </c>
    </row>
    <row r="2" spans="1:11">
      <c r="A2" s="1" t="s">
        <v>23</v>
      </c>
      <c r="B2" s="2">
        <v>1001</v>
      </c>
      <c r="C2">
        <v>9822</v>
      </c>
      <c r="D2" t="s">
        <v>5</v>
      </c>
      <c r="E2" s="5">
        <v>58.3</v>
      </c>
      <c r="F2" s="5">
        <v>98.4</v>
      </c>
      <c r="G2" s="6">
        <f>F2-E2</f>
        <v>40.100000000000009</v>
      </c>
      <c r="H2">
        <f>IF(F2&gt;50,G2*20%,G2*10%)</f>
        <v>8.0200000000000014</v>
      </c>
      <c r="I2" t="s">
        <v>37</v>
      </c>
      <c r="J2" t="s">
        <v>38</v>
      </c>
      <c r="K2" t="s">
        <v>19</v>
      </c>
    </row>
    <row r="3" spans="1:11">
      <c r="A3" s="1" t="s">
        <v>23</v>
      </c>
      <c r="B3" s="2">
        <v>1002</v>
      </c>
      <c r="C3">
        <v>2877</v>
      </c>
      <c r="D3" t="s">
        <v>11</v>
      </c>
      <c r="E3" s="5">
        <v>11.4</v>
      </c>
      <c r="F3" s="5">
        <v>16.3</v>
      </c>
      <c r="G3" s="6">
        <f>F3-E3</f>
        <v>4.9000000000000004</v>
      </c>
      <c r="H3">
        <f>IF(F3&gt;50,G3*20%,G3*10%)</f>
        <v>0.49000000000000005</v>
      </c>
      <c r="I3" t="s">
        <v>39</v>
      </c>
      <c r="J3" t="s">
        <v>40</v>
      </c>
      <c r="K3" t="s">
        <v>18</v>
      </c>
    </row>
    <row r="4" spans="1:11">
      <c r="A4" s="1" t="s">
        <v>23</v>
      </c>
      <c r="B4" s="2">
        <v>1003</v>
      </c>
      <c r="C4">
        <v>2499</v>
      </c>
      <c r="D4" t="s">
        <v>12</v>
      </c>
      <c r="E4" s="5">
        <v>6.2</v>
      </c>
      <c r="F4" s="5">
        <v>9.1999999999999993</v>
      </c>
      <c r="G4" s="6">
        <f>F4-E4</f>
        <v>2.9999999999999991</v>
      </c>
      <c r="H4">
        <f>IF(F4&gt;50,G4*20%,G4*10%)</f>
        <v>0.29999999999999993</v>
      </c>
      <c r="I4" t="s">
        <v>41</v>
      </c>
      <c r="J4" t="s">
        <v>42</v>
      </c>
      <c r="K4" t="s">
        <v>16</v>
      </c>
    </row>
    <row r="5" spans="1:11">
      <c r="A5" s="1" t="s">
        <v>23</v>
      </c>
      <c r="B5" s="2">
        <v>1004</v>
      </c>
      <c r="C5">
        <v>8722</v>
      </c>
      <c r="D5" t="s">
        <v>6</v>
      </c>
      <c r="E5" s="5">
        <v>344</v>
      </c>
      <c r="F5" s="5">
        <v>502</v>
      </c>
      <c r="G5" s="6">
        <f>F5-E5</f>
        <v>158</v>
      </c>
      <c r="H5">
        <f>IF(F5&gt;50,G5*20%,G5*10%)</f>
        <v>31.6</v>
      </c>
      <c r="I5" t="s">
        <v>37</v>
      </c>
      <c r="J5" t="s">
        <v>38</v>
      </c>
      <c r="K5" t="s">
        <v>16</v>
      </c>
    </row>
    <row r="6" spans="1:11">
      <c r="A6" s="1" t="s">
        <v>23</v>
      </c>
      <c r="B6" s="2">
        <v>1005</v>
      </c>
      <c r="C6">
        <v>1109</v>
      </c>
      <c r="D6" t="s">
        <v>14</v>
      </c>
      <c r="E6" s="5">
        <v>3</v>
      </c>
      <c r="F6" s="5">
        <v>8</v>
      </c>
      <c r="G6" s="6">
        <f>F6-E6</f>
        <v>5</v>
      </c>
      <c r="H6">
        <f>IF(F6&gt;50,G6*20%,G6*10%)</f>
        <v>0.5</v>
      </c>
      <c r="I6" t="s">
        <v>41</v>
      </c>
      <c r="J6" t="s">
        <v>42</v>
      </c>
      <c r="K6" t="s">
        <v>16</v>
      </c>
    </row>
    <row r="7" spans="1:11">
      <c r="A7" s="1" t="s">
        <v>23</v>
      </c>
      <c r="B7" s="2">
        <v>1006</v>
      </c>
      <c r="C7">
        <v>9822</v>
      </c>
      <c r="D7" t="s">
        <v>5</v>
      </c>
      <c r="E7" s="5">
        <v>58.3</v>
      </c>
      <c r="F7" s="5">
        <v>98.4</v>
      </c>
      <c r="G7" s="6">
        <f>F7-E7</f>
        <v>40.100000000000009</v>
      </c>
      <c r="H7">
        <f>IF(F7&gt;50,G7*20%,G7*10%)</f>
        <v>8.0200000000000014</v>
      </c>
      <c r="I7" t="s">
        <v>41</v>
      </c>
      <c r="J7" t="s">
        <v>42</v>
      </c>
      <c r="K7" t="s">
        <v>16</v>
      </c>
    </row>
    <row r="8" spans="1:11">
      <c r="A8" s="1" t="s">
        <v>23</v>
      </c>
      <c r="B8" s="2">
        <v>1007</v>
      </c>
      <c r="C8">
        <v>1109</v>
      </c>
      <c r="D8" t="s">
        <v>14</v>
      </c>
      <c r="E8" s="5">
        <v>3</v>
      </c>
      <c r="F8" s="5">
        <v>8</v>
      </c>
      <c r="G8" s="6">
        <f>F8-E8</f>
        <v>5</v>
      </c>
      <c r="H8">
        <f>IF(F8&gt;50,G8*20%,G8*10%)</f>
        <v>0.5</v>
      </c>
      <c r="I8" t="s">
        <v>43</v>
      </c>
      <c r="J8" t="s">
        <v>44</v>
      </c>
      <c r="K8" t="s">
        <v>19</v>
      </c>
    </row>
    <row r="9" spans="1:11">
      <c r="A9" s="1" t="s">
        <v>23</v>
      </c>
      <c r="B9" s="2">
        <v>1008</v>
      </c>
      <c r="C9">
        <v>2877</v>
      </c>
      <c r="D9" t="s">
        <v>11</v>
      </c>
      <c r="E9" s="5">
        <v>11.4</v>
      </c>
      <c r="F9" s="5">
        <v>16.3</v>
      </c>
      <c r="G9" s="6">
        <f>F9-E9</f>
        <v>4.9000000000000004</v>
      </c>
      <c r="H9">
        <f>IF(F9&gt;50,G9*20%,G9*10%)</f>
        <v>0.49000000000000005</v>
      </c>
      <c r="I9" t="s">
        <v>41</v>
      </c>
      <c r="J9" t="s">
        <v>42</v>
      </c>
      <c r="K9" t="s">
        <v>19</v>
      </c>
    </row>
    <row r="10" spans="1:11">
      <c r="A10" s="1" t="s">
        <v>23</v>
      </c>
      <c r="B10" s="2">
        <v>1009</v>
      </c>
      <c r="C10">
        <v>1109</v>
      </c>
      <c r="D10" t="s">
        <v>14</v>
      </c>
      <c r="E10" s="5">
        <v>3</v>
      </c>
      <c r="F10" s="5">
        <v>8</v>
      </c>
      <c r="G10" s="6">
        <f>F10-E10</f>
        <v>5</v>
      </c>
      <c r="H10">
        <f>IF(F10&gt;50,G10*20%,G10*10%)</f>
        <v>0.5</v>
      </c>
      <c r="I10" t="s">
        <v>41</v>
      </c>
      <c r="J10" t="s">
        <v>42</v>
      </c>
      <c r="K10" t="s">
        <v>16</v>
      </c>
    </row>
    <row r="11" spans="1:11">
      <c r="A11" s="1" t="s">
        <v>23</v>
      </c>
      <c r="B11" s="2">
        <v>1010</v>
      </c>
      <c r="C11">
        <v>2877</v>
      </c>
      <c r="D11" t="s">
        <v>11</v>
      </c>
      <c r="E11" s="5">
        <v>11.4</v>
      </c>
      <c r="F11" s="5">
        <v>16.3</v>
      </c>
      <c r="G11" s="6">
        <f>F11-E11</f>
        <v>4.9000000000000004</v>
      </c>
      <c r="H11">
        <f>IF(F11&gt;50,G11*20%,G11*10%)</f>
        <v>0.49000000000000005</v>
      </c>
      <c r="I11" t="s">
        <v>39</v>
      </c>
      <c r="J11" t="s">
        <v>40</v>
      </c>
      <c r="K11" t="s">
        <v>20</v>
      </c>
    </row>
    <row r="12" spans="1:11">
      <c r="A12" s="1" t="s">
        <v>23</v>
      </c>
      <c r="B12" s="2">
        <v>1011</v>
      </c>
      <c r="C12">
        <v>2877</v>
      </c>
      <c r="D12" t="s">
        <v>11</v>
      </c>
      <c r="E12" s="5">
        <v>11.4</v>
      </c>
      <c r="F12" s="5">
        <v>16.3</v>
      </c>
      <c r="G12" s="6">
        <f>F12-E12</f>
        <v>4.9000000000000004</v>
      </c>
      <c r="H12">
        <f>IF(F12&gt;50,G12*20%,G12*10%)</f>
        <v>0.49000000000000005</v>
      </c>
      <c r="I12" t="s">
        <v>39</v>
      </c>
      <c r="J12" t="s">
        <v>40</v>
      </c>
      <c r="K12" t="s">
        <v>16</v>
      </c>
    </row>
    <row r="13" spans="1:11">
      <c r="A13" s="1" t="s">
        <v>23</v>
      </c>
      <c r="B13" s="2">
        <v>1012</v>
      </c>
      <c r="C13">
        <v>4421</v>
      </c>
      <c r="D13" t="s">
        <v>9</v>
      </c>
      <c r="E13" s="5">
        <v>45</v>
      </c>
      <c r="F13" s="5">
        <v>87</v>
      </c>
      <c r="G13" s="6">
        <f>F13-E13</f>
        <v>42</v>
      </c>
      <c r="H13">
        <f>IF(F13&gt;50,G13*20%,G13*10%)</f>
        <v>8.4</v>
      </c>
      <c r="I13" t="s">
        <v>41</v>
      </c>
      <c r="J13" t="s">
        <v>42</v>
      </c>
      <c r="K13" t="s">
        <v>19</v>
      </c>
    </row>
    <row r="14" spans="1:11">
      <c r="A14" s="1" t="s">
        <v>23</v>
      </c>
      <c r="B14" s="2">
        <v>1013</v>
      </c>
      <c r="C14">
        <v>9212</v>
      </c>
      <c r="D14" t="s">
        <v>10</v>
      </c>
      <c r="E14" s="5">
        <v>4</v>
      </c>
      <c r="F14" s="5">
        <v>7</v>
      </c>
      <c r="G14" s="6">
        <f>F14-E14</f>
        <v>3</v>
      </c>
      <c r="H14">
        <f>IF(F14&gt;50,G14*20%,G14*10%)</f>
        <v>0.30000000000000004</v>
      </c>
      <c r="I14" t="s">
        <v>43</v>
      </c>
      <c r="J14" t="s">
        <v>44</v>
      </c>
      <c r="K14" t="s">
        <v>20</v>
      </c>
    </row>
    <row r="15" spans="1:11">
      <c r="A15" s="1" t="s">
        <v>23</v>
      </c>
      <c r="B15" s="2">
        <v>1014</v>
      </c>
      <c r="C15">
        <v>8722</v>
      </c>
      <c r="D15" t="s">
        <v>6</v>
      </c>
      <c r="E15" s="5">
        <v>344</v>
      </c>
      <c r="F15" s="5">
        <v>502</v>
      </c>
      <c r="G15" s="6">
        <f>F15-E15</f>
        <v>158</v>
      </c>
      <c r="H15">
        <f>IF(F15&gt;50,G15*20%,G15*10%)</f>
        <v>31.6</v>
      </c>
      <c r="I15" t="s">
        <v>37</v>
      </c>
      <c r="J15" t="s">
        <v>38</v>
      </c>
      <c r="K15" t="s">
        <v>18</v>
      </c>
    </row>
    <row r="16" spans="1:11">
      <c r="A16" s="1" t="s">
        <v>23</v>
      </c>
      <c r="B16" s="2">
        <v>1015</v>
      </c>
      <c r="C16">
        <v>2877</v>
      </c>
      <c r="D16" t="s">
        <v>11</v>
      </c>
      <c r="E16" s="5">
        <v>11.4</v>
      </c>
      <c r="F16" s="5">
        <v>16.3</v>
      </c>
      <c r="G16" s="6">
        <f>F16-E16</f>
        <v>4.9000000000000004</v>
      </c>
      <c r="H16">
        <f>IF(F16&gt;50,G16*20%,G16*10%)</f>
        <v>0.49000000000000005</v>
      </c>
      <c r="I16" t="s">
        <v>43</v>
      </c>
      <c r="J16" t="s">
        <v>44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 s="5">
        <v>6.2</v>
      </c>
      <c r="F17" s="5">
        <v>9.1999999999999993</v>
      </c>
      <c r="G17" s="6">
        <f>F17-E17</f>
        <v>2.9999999999999991</v>
      </c>
      <c r="H17">
        <f>IF(F17&gt;50,G17*20%,G17*10%)</f>
        <v>0.29999999999999993</v>
      </c>
      <c r="I17" t="s">
        <v>41</v>
      </c>
      <c r="J17" t="s">
        <v>42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 s="5">
        <v>60</v>
      </c>
      <c r="F18" s="5">
        <v>124</v>
      </c>
      <c r="G18" s="6">
        <f>F18-E18</f>
        <v>64</v>
      </c>
      <c r="H18">
        <f>IF(F18&gt;50,G18*20%,G18*10%)</f>
        <v>12.8</v>
      </c>
      <c r="I18" t="s">
        <v>39</v>
      </c>
      <c r="J18" t="s">
        <v>40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 s="5">
        <v>3</v>
      </c>
      <c r="F19" s="5">
        <v>8</v>
      </c>
      <c r="G19" s="6">
        <f>F19-E19</f>
        <v>5</v>
      </c>
      <c r="H19">
        <f>IF(F19&gt;50,G19*20%,G19*10%)</f>
        <v>0.5</v>
      </c>
      <c r="I19" t="s">
        <v>41</v>
      </c>
      <c r="J19" t="s">
        <v>42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 s="5">
        <v>6.2</v>
      </c>
      <c r="F20" s="5">
        <v>9.1999999999999993</v>
      </c>
      <c r="G20" s="6">
        <f>F20-E20</f>
        <v>2.9999999999999991</v>
      </c>
      <c r="H20">
        <f>IF(F20&gt;50,G20*20%,G20*10%)</f>
        <v>0.29999999999999993</v>
      </c>
      <c r="I20" t="s">
        <v>41</v>
      </c>
      <c r="J20" t="s">
        <v>42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 s="5">
        <v>6.2</v>
      </c>
      <c r="F21" s="5">
        <v>9.1999999999999993</v>
      </c>
      <c r="G21" s="6">
        <f>F21-E21</f>
        <v>2.9999999999999991</v>
      </c>
      <c r="H21">
        <f>IF(F21&gt;50,G21*20%,G21*10%)</f>
        <v>0.29999999999999993</v>
      </c>
      <c r="I21" t="s">
        <v>41</v>
      </c>
      <c r="J21" t="s">
        <v>42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 s="5">
        <v>3</v>
      </c>
      <c r="F22" s="5">
        <v>8</v>
      </c>
      <c r="G22" s="6">
        <f>F22-E22</f>
        <v>5</v>
      </c>
      <c r="H22">
        <f>IF(F22&gt;50,G22*20%,G22*10%)</f>
        <v>0.5</v>
      </c>
      <c r="I22" t="s">
        <v>39</v>
      </c>
      <c r="J22" t="s">
        <v>40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 s="5">
        <v>11.4</v>
      </c>
      <c r="F23" s="5">
        <v>16.3</v>
      </c>
      <c r="G23" s="6">
        <f>F23-E23</f>
        <v>4.9000000000000004</v>
      </c>
      <c r="H23">
        <f>IF(F23&gt;50,G23*20%,G23*10%)</f>
        <v>0.49000000000000005</v>
      </c>
      <c r="I23" t="s">
        <v>41</v>
      </c>
      <c r="J23" t="s">
        <v>42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 s="5">
        <v>3</v>
      </c>
      <c r="F24" s="5">
        <v>8</v>
      </c>
      <c r="G24" s="6">
        <f>F24-E24</f>
        <v>5</v>
      </c>
      <c r="H24">
        <f>IF(F24&gt;50,G24*20%,G24*10%)</f>
        <v>0.5</v>
      </c>
      <c r="I24" t="s">
        <v>43</v>
      </c>
      <c r="J24" t="s">
        <v>44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 s="5">
        <v>4</v>
      </c>
      <c r="F25" s="5">
        <v>7</v>
      </c>
      <c r="G25" s="6">
        <f>F25-E25</f>
        <v>3</v>
      </c>
      <c r="H25">
        <f>IF(F25&gt;50,G25*20%,G25*10%)</f>
        <v>0.30000000000000004</v>
      </c>
      <c r="I25" t="s">
        <v>39</v>
      </c>
      <c r="J25" t="s">
        <v>40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 s="5">
        <v>11.4</v>
      </c>
      <c r="F26" s="5">
        <v>16.3</v>
      </c>
      <c r="G26" s="6">
        <f>F26-E26</f>
        <v>4.9000000000000004</v>
      </c>
      <c r="H26">
        <f>IF(F26&gt;50,G26*20%,G26*10%)</f>
        <v>0.49000000000000005</v>
      </c>
      <c r="I26" t="s">
        <v>43</v>
      </c>
      <c r="J26" t="s">
        <v>44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 s="5">
        <v>9</v>
      </c>
      <c r="F27" s="5">
        <v>14</v>
      </c>
      <c r="G27" s="6">
        <f>F27-E27</f>
        <v>5</v>
      </c>
      <c r="H27">
        <f>IF(F27&gt;50,G27*20%,G27*10%)</f>
        <v>0.5</v>
      </c>
      <c r="I27" t="s">
        <v>43</v>
      </c>
      <c r="J27" t="s">
        <v>44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 s="5">
        <v>9</v>
      </c>
      <c r="F28" s="5">
        <v>14</v>
      </c>
      <c r="G28" s="6">
        <f>F28-E28</f>
        <v>5</v>
      </c>
      <c r="H28">
        <f>IF(F28&gt;50,G28*20%,G28*10%)</f>
        <v>0.5</v>
      </c>
      <c r="I28" t="s">
        <v>37</v>
      </c>
      <c r="J28" t="s">
        <v>38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 s="5">
        <v>344</v>
      </c>
      <c r="F29" s="5">
        <v>502</v>
      </c>
      <c r="G29" s="6">
        <f>F29-E29</f>
        <v>158</v>
      </c>
      <c r="H29">
        <f>IF(F29&gt;50,G29*20%,G29*10%)</f>
        <v>31.6</v>
      </c>
      <c r="I29" t="s">
        <v>37</v>
      </c>
      <c r="J29" t="s">
        <v>38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 s="5">
        <v>6.2</v>
      </c>
      <c r="F30" s="5">
        <v>9.1999999999999993</v>
      </c>
      <c r="G30" s="6">
        <f>F30-E30</f>
        <v>2.9999999999999991</v>
      </c>
      <c r="H30">
        <f>IF(F30&gt;50,G30*20%,G30*10%)</f>
        <v>0.29999999999999993</v>
      </c>
      <c r="I30" t="s">
        <v>39</v>
      </c>
      <c r="J30" t="s">
        <v>40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 s="5">
        <v>45</v>
      </c>
      <c r="F31" s="5">
        <v>87</v>
      </c>
      <c r="G31" s="6">
        <f>F31-E31</f>
        <v>42</v>
      </c>
      <c r="H31">
        <f>IF(F31&gt;50,G31*20%,G31*10%)</f>
        <v>8.4</v>
      </c>
      <c r="I31" t="s">
        <v>39</v>
      </c>
      <c r="J31" t="s">
        <v>40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 s="5">
        <v>3</v>
      </c>
      <c r="F32" s="5">
        <v>8</v>
      </c>
      <c r="G32" s="6">
        <f>F32-E32</f>
        <v>5</v>
      </c>
      <c r="H32">
        <f>IF(F32&gt;50,G32*20%,G32*10%)</f>
        <v>0.5</v>
      </c>
      <c r="I32" t="s">
        <v>39</v>
      </c>
      <c r="J32" t="s">
        <v>40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5">
        <v>11.4</v>
      </c>
      <c r="F33" s="5">
        <v>16.3</v>
      </c>
      <c r="G33" s="6">
        <f>F33-E33</f>
        <v>4.9000000000000004</v>
      </c>
      <c r="H33">
        <f>IF(F33&gt;50,G33*20%,G33*10%)</f>
        <v>0.49000000000000005</v>
      </c>
      <c r="I33" t="s">
        <v>37</v>
      </c>
      <c r="J33" t="s">
        <v>38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5">
        <v>58.3</v>
      </c>
      <c r="F34" s="5">
        <v>98.4</v>
      </c>
      <c r="G34" s="6">
        <f>F34-E34</f>
        <v>40.100000000000009</v>
      </c>
      <c r="H34">
        <f>IF(F34&gt;50,G34*20%,G34*10%)</f>
        <v>8.0200000000000014</v>
      </c>
      <c r="I34" t="s">
        <v>39</v>
      </c>
      <c r="J34" t="s">
        <v>40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5">
        <v>11.4</v>
      </c>
      <c r="F35" s="5">
        <v>16.3</v>
      </c>
      <c r="G35" s="6">
        <f>F35-E35</f>
        <v>4.9000000000000004</v>
      </c>
      <c r="H35">
        <f>IF(F35&gt;50,G35*20%,G35*10%)</f>
        <v>0.49000000000000005</v>
      </c>
      <c r="I35" t="s">
        <v>39</v>
      </c>
      <c r="J35" t="s">
        <v>40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5">
        <v>6.2</v>
      </c>
      <c r="F36" s="5">
        <v>9.1999999999999993</v>
      </c>
      <c r="G36" s="6">
        <f>F36-E36</f>
        <v>2.9999999999999991</v>
      </c>
      <c r="H36">
        <f>IF(F36&gt;50,G36*20%,G36*10%)</f>
        <v>0.29999999999999993</v>
      </c>
      <c r="I36" t="s">
        <v>43</v>
      </c>
      <c r="J36" t="s">
        <v>44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5">
        <v>6.2</v>
      </c>
      <c r="F37" s="5">
        <v>9.1999999999999993</v>
      </c>
      <c r="G37" s="6">
        <f>F37-E37</f>
        <v>2.9999999999999991</v>
      </c>
      <c r="H37">
        <f>IF(F37&gt;50,G37*20%,G37*10%)</f>
        <v>0.29999999999999993</v>
      </c>
      <c r="I37" t="s">
        <v>39</v>
      </c>
      <c r="J37" t="s">
        <v>40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5">
        <v>42</v>
      </c>
      <c r="F38" s="5">
        <v>77</v>
      </c>
      <c r="G38" s="6">
        <f>F38-E38</f>
        <v>35</v>
      </c>
      <c r="H38">
        <f>IF(F38&gt;50,G38*20%,G38*10%)</f>
        <v>7</v>
      </c>
      <c r="I38" t="s">
        <v>39</v>
      </c>
      <c r="J38" t="s">
        <v>40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5">
        <v>6.2</v>
      </c>
      <c r="F39" s="5">
        <v>9.1999999999999993</v>
      </c>
      <c r="G39" s="6">
        <f>F39-E39</f>
        <v>2.9999999999999991</v>
      </c>
      <c r="H39">
        <f>IF(F39&gt;50,G39*20%,G39*10%)</f>
        <v>0.29999999999999993</v>
      </c>
      <c r="I39" t="s">
        <v>39</v>
      </c>
      <c r="J39" t="s">
        <v>40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5">
        <v>11.4</v>
      </c>
      <c r="F40" s="5">
        <v>16.3</v>
      </c>
      <c r="G40" s="6">
        <f>F40-E40</f>
        <v>4.9000000000000004</v>
      </c>
      <c r="H40">
        <f>IF(F40&gt;50,G40*20%,G40*10%)</f>
        <v>0.49000000000000005</v>
      </c>
      <c r="I40" t="s">
        <v>39</v>
      </c>
      <c r="J40" t="s">
        <v>40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5">
        <v>3</v>
      </c>
      <c r="F41" s="5">
        <v>8</v>
      </c>
      <c r="G41" s="6">
        <f>F41-E41</f>
        <v>5</v>
      </c>
      <c r="H41">
        <f>IF(F41&gt;50,G41*20%,G41*10%)</f>
        <v>0.5</v>
      </c>
      <c r="I41" t="s">
        <v>39</v>
      </c>
      <c r="J41" t="s">
        <v>40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5">
        <v>6.2</v>
      </c>
      <c r="F42" s="5">
        <v>9.1999999999999993</v>
      </c>
      <c r="G42" s="6">
        <f>F42-E42</f>
        <v>2.9999999999999991</v>
      </c>
      <c r="H42">
        <f>IF(F42&gt;50,G42*20%,G42*10%)</f>
        <v>0.29999999999999993</v>
      </c>
      <c r="I42" t="s">
        <v>37</v>
      </c>
      <c r="J42" t="s">
        <v>38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5">
        <v>344</v>
      </c>
      <c r="F43" s="5">
        <v>502</v>
      </c>
      <c r="G43" s="6">
        <f>F43-E43</f>
        <v>158</v>
      </c>
      <c r="H43">
        <f>IF(F43&gt;50,G43*20%,G43*10%)</f>
        <v>31.6</v>
      </c>
      <c r="I43" t="s">
        <v>41</v>
      </c>
      <c r="J43" t="s">
        <v>42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5">
        <v>60</v>
      </c>
      <c r="F44" s="5">
        <v>124</v>
      </c>
      <c r="G44" s="6">
        <f>F44-E44</f>
        <v>64</v>
      </c>
      <c r="H44">
        <f>IF(F44&gt;50,G44*20%,G44*10%)</f>
        <v>12.8</v>
      </c>
      <c r="I44" t="s">
        <v>41</v>
      </c>
      <c r="J44" t="s">
        <v>42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5">
        <v>11.4</v>
      </c>
      <c r="F45" s="5">
        <v>16.3</v>
      </c>
      <c r="G45" s="6">
        <f>F45-E45</f>
        <v>4.9000000000000004</v>
      </c>
      <c r="H45">
        <f>IF(F45&gt;50,G45*20%,G45*10%)</f>
        <v>0.49000000000000005</v>
      </c>
      <c r="I45" t="s">
        <v>41</v>
      </c>
      <c r="J45" t="s">
        <v>42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5">
        <v>344</v>
      </c>
      <c r="F46" s="5">
        <v>502</v>
      </c>
      <c r="G46" s="6">
        <f>F46-E46</f>
        <v>158</v>
      </c>
      <c r="H46">
        <f>IF(F46&gt;50,G46*20%,G46*10%)</f>
        <v>31.6</v>
      </c>
      <c r="I46" t="s">
        <v>43</v>
      </c>
      <c r="J46" t="s">
        <v>44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5">
        <v>9</v>
      </c>
      <c r="F47" s="5">
        <v>14</v>
      </c>
      <c r="G47" s="6">
        <f>F47-E47</f>
        <v>5</v>
      </c>
      <c r="H47">
        <f>IF(F47&gt;50,G47*20%,G47*10%)</f>
        <v>0.5</v>
      </c>
      <c r="I47" t="s">
        <v>39</v>
      </c>
      <c r="J47" t="s">
        <v>40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5">
        <v>42</v>
      </c>
      <c r="F48" s="5">
        <v>77</v>
      </c>
      <c r="G48" s="6">
        <f>F48-E48</f>
        <v>35</v>
      </c>
      <c r="H48">
        <f>IF(F48&gt;50,G48*20%,G48*10%)</f>
        <v>7</v>
      </c>
      <c r="I48" t="s">
        <v>43</v>
      </c>
      <c r="J48" t="s">
        <v>44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5">
        <v>344</v>
      </c>
      <c r="F49" s="5">
        <v>502</v>
      </c>
      <c r="G49" s="6">
        <f>F49-E49</f>
        <v>158</v>
      </c>
      <c r="H49">
        <f>IF(F49&gt;50,G49*20%,G49*10%)</f>
        <v>31.6</v>
      </c>
      <c r="I49" t="s">
        <v>37</v>
      </c>
      <c r="J49" t="s">
        <v>38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5">
        <v>6.2</v>
      </c>
      <c r="F50" s="5">
        <v>9.1999999999999993</v>
      </c>
      <c r="G50" s="6">
        <f>F50-E50</f>
        <v>2.9999999999999991</v>
      </c>
      <c r="H50">
        <f>IF(F50&gt;50,G50*20%,G50*10%)</f>
        <v>0.29999999999999993</v>
      </c>
      <c r="I50" t="s">
        <v>37</v>
      </c>
      <c r="J50" t="s">
        <v>38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5">
        <v>11.4</v>
      </c>
      <c r="F51" s="5">
        <v>16.3</v>
      </c>
      <c r="G51" s="6">
        <f>F51-E51</f>
        <v>4.9000000000000004</v>
      </c>
      <c r="H51">
        <f>IF(F51&gt;50,G51*20%,G51*10%)</f>
        <v>0.49000000000000005</v>
      </c>
      <c r="I51" t="s">
        <v>37</v>
      </c>
      <c r="J51" t="s">
        <v>38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5">
        <v>9</v>
      </c>
      <c r="F52" s="5">
        <v>14</v>
      </c>
      <c r="G52" s="6">
        <f>F52-E52</f>
        <v>5</v>
      </c>
      <c r="H52">
        <f>IF(F52&gt;50,G52*20%,G52*10%)</f>
        <v>0.5</v>
      </c>
      <c r="I52" t="s">
        <v>41</v>
      </c>
      <c r="J52" t="s">
        <v>42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5">
        <v>42</v>
      </c>
      <c r="F53" s="5">
        <v>77</v>
      </c>
      <c r="G53" s="6">
        <f>F53-E53</f>
        <v>35</v>
      </c>
      <c r="H53">
        <f>IF(F53&gt;50,G53*20%,G53*10%)</f>
        <v>7</v>
      </c>
      <c r="I53" t="s">
        <v>41</v>
      </c>
      <c r="J53" t="s">
        <v>42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5">
        <v>60</v>
      </c>
      <c r="F54" s="5">
        <v>124</v>
      </c>
      <c r="G54" s="6">
        <f>F54-E54</f>
        <v>64</v>
      </c>
      <c r="H54">
        <f>IF(F54&gt;50,G54*20%,G54*10%)</f>
        <v>12.8</v>
      </c>
      <c r="I54" t="s">
        <v>37</v>
      </c>
      <c r="J54" t="s">
        <v>38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5">
        <v>45</v>
      </c>
      <c r="F55" s="5">
        <v>87</v>
      </c>
      <c r="G55" s="6">
        <f>F55-E55</f>
        <v>42</v>
      </c>
      <c r="H55">
        <f>IF(F55&gt;50,G55*20%,G55*10%)</f>
        <v>8.4</v>
      </c>
      <c r="I55" t="s">
        <v>41</v>
      </c>
      <c r="J55" t="s">
        <v>42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5">
        <v>9</v>
      </c>
      <c r="F56" s="5">
        <v>14</v>
      </c>
      <c r="G56" s="6">
        <f>F56-E56</f>
        <v>5</v>
      </c>
      <c r="H56">
        <f>IF(F56&gt;50,G56*20%,G56*10%)</f>
        <v>0.5</v>
      </c>
      <c r="I56" t="s">
        <v>39</v>
      </c>
      <c r="J56" t="s">
        <v>40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5">
        <v>3</v>
      </c>
      <c r="F57" s="5">
        <v>8</v>
      </c>
      <c r="G57" s="6">
        <f>F57-E57</f>
        <v>5</v>
      </c>
      <c r="H57">
        <f>IF(F57&gt;50,G57*20%,G57*10%)</f>
        <v>0.5</v>
      </c>
      <c r="I57" t="s">
        <v>41</v>
      </c>
      <c r="J57" t="s">
        <v>42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5">
        <v>6.2</v>
      </c>
      <c r="F58" s="5">
        <v>9.1999999999999993</v>
      </c>
      <c r="G58" s="6">
        <f>F58-E58</f>
        <v>2.9999999999999991</v>
      </c>
      <c r="H58">
        <f>IF(F58&gt;50,G58*20%,G58*10%)</f>
        <v>0.29999999999999993</v>
      </c>
      <c r="I58" t="s">
        <v>39</v>
      </c>
      <c r="J58" t="s">
        <v>40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5">
        <v>9</v>
      </c>
      <c r="F59" s="5">
        <v>14</v>
      </c>
      <c r="G59" s="6">
        <f>F59-E59</f>
        <v>5</v>
      </c>
      <c r="H59">
        <f>IF(F59&gt;50,G59*20%,G59*10%)</f>
        <v>0.5</v>
      </c>
      <c r="I59" t="s">
        <v>43</v>
      </c>
      <c r="J59" t="s">
        <v>44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5">
        <v>60</v>
      </c>
      <c r="F60" s="5">
        <v>124</v>
      </c>
      <c r="G60" s="6">
        <f>F60-E60</f>
        <v>64</v>
      </c>
      <c r="H60">
        <f>IF(F60&gt;50,G60*20%,G60*10%)</f>
        <v>12.8</v>
      </c>
      <c r="I60" t="s">
        <v>41</v>
      </c>
      <c r="J60" t="s">
        <v>42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5">
        <v>9</v>
      </c>
      <c r="F61" s="5">
        <v>14</v>
      </c>
      <c r="G61" s="6">
        <f>F61-E61</f>
        <v>5</v>
      </c>
      <c r="H61">
        <f>IF(F61&gt;50,G61*20%,G61*10%)</f>
        <v>0.5</v>
      </c>
      <c r="I61" t="s">
        <v>41</v>
      </c>
      <c r="J61" t="s">
        <v>42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5">
        <v>3</v>
      </c>
      <c r="F62" s="5">
        <v>8</v>
      </c>
      <c r="G62" s="6">
        <f>F62-E62</f>
        <v>5</v>
      </c>
      <c r="H62">
        <f>IF(F62&gt;50,G62*20%,G62*10%)</f>
        <v>0.5</v>
      </c>
      <c r="I62" t="s">
        <v>41</v>
      </c>
      <c r="J62" t="s">
        <v>42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5">
        <v>6.2</v>
      </c>
      <c r="F63" s="5">
        <v>9.1999999999999993</v>
      </c>
      <c r="G63" s="6">
        <f>F63-E63</f>
        <v>2.9999999999999991</v>
      </c>
      <c r="H63">
        <f>IF(F63&gt;50,G63*20%,G63*10%)</f>
        <v>0.29999999999999993</v>
      </c>
      <c r="I63" t="s">
        <v>37</v>
      </c>
      <c r="J63" t="s">
        <v>38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5">
        <v>3</v>
      </c>
      <c r="F64" s="5">
        <v>8</v>
      </c>
      <c r="G64" s="6">
        <f>F64-E64</f>
        <v>5</v>
      </c>
      <c r="H64">
        <f>IF(F64&gt;50,G64*20%,G64*10%)</f>
        <v>0.5</v>
      </c>
      <c r="I64" t="s">
        <v>41</v>
      </c>
      <c r="J64" t="s">
        <v>42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5">
        <v>6.2</v>
      </c>
      <c r="F65" s="5">
        <v>9.1999999999999993</v>
      </c>
      <c r="G65" s="6">
        <f>F65-E65</f>
        <v>2.9999999999999991</v>
      </c>
      <c r="H65">
        <f>IF(F65&gt;50,G65*20%,G65*10%)</f>
        <v>0.29999999999999993</v>
      </c>
      <c r="I65" t="s">
        <v>43</v>
      </c>
      <c r="J65" t="s">
        <v>44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5">
        <v>6.2</v>
      </c>
      <c r="F66" s="5">
        <v>9.1999999999999993</v>
      </c>
      <c r="G66" s="6">
        <f>F66-E66</f>
        <v>2.9999999999999991</v>
      </c>
      <c r="H66">
        <f>IF(F66&gt;50,G66*20%,G66*10%)</f>
        <v>0.29999999999999993</v>
      </c>
      <c r="I66" t="s">
        <v>41</v>
      </c>
      <c r="J66" t="s">
        <v>42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5">
        <v>11.4</v>
      </c>
      <c r="F67" s="5">
        <v>16.3</v>
      </c>
      <c r="G67" s="6">
        <f>F67-E67</f>
        <v>4.9000000000000004</v>
      </c>
      <c r="H67">
        <f>IF(F67&gt;50,G67*20%,G67*10%)</f>
        <v>0.49000000000000005</v>
      </c>
      <c r="I67" t="s">
        <v>41</v>
      </c>
      <c r="J67" t="s">
        <v>42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5">
        <v>11.4</v>
      </c>
      <c r="F68" s="5">
        <v>16.3</v>
      </c>
      <c r="G68" s="6">
        <f>F68-E68</f>
        <v>4.9000000000000004</v>
      </c>
      <c r="H68">
        <f>IF(F68&gt;50,G68*20%,G68*10%)</f>
        <v>0.49000000000000005</v>
      </c>
      <c r="I68" t="s">
        <v>41</v>
      </c>
      <c r="J68" t="s">
        <v>42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5">
        <v>9</v>
      </c>
      <c r="F69" s="5">
        <v>14</v>
      </c>
      <c r="G69" s="6">
        <f>F69-E69</f>
        <v>5</v>
      </c>
      <c r="H69">
        <f>IF(F69&gt;50,G69*20%,G69*10%)</f>
        <v>0.5</v>
      </c>
      <c r="I69" t="s">
        <v>39</v>
      </c>
      <c r="J69" t="s">
        <v>40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5">
        <v>3</v>
      </c>
      <c r="F70" s="5">
        <v>8</v>
      </c>
      <c r="G70" s="6">
        <f>F70-E70</f>
        <v>5</v>
      </c>
      <c r="H70">
        <f>IF(F70&gt;50,G70*20%,G70*10%)</f>
        <v>0.5</v>
      </c>
      <c r="I70" t="s">
        <v>41</v>
      </c>
      <c r="J70" t="s">
        <v>42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5">
        <v>6.2</v>
      </c>
      <c r="F71" s="5">
        <v>9.1999999999999993</v>
      </c>
      <c r="G71" s="6">
        <f>F71-E71</f>
        <v>2.9999999999999991</v>
      </c>
      <c r="H71">
        <f>IF(F71&gt;50,G71*20%,G71*10%)</f>
        <v>0.29999999999999993</v>
      </c>
      <c r="I71" t="s">
        <v>43</v>
      </c>
      <c r="J71" t="s">
        <v>44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5">
        <v>3</v>
      </c>
      <c r="F72" s="5">
        <v>8</v>
      </c>
      <c r="G72" s="6">
        <f>F72-E72</f>
        <v>5</v>
      </c>
      <c r="H72">
        <f>IF(F72&gt;50,G72*20%,G72*10%)</f>
        <v>0.5</v>
      </c>
      <c r="I72" t="s">
        <v>37</v>
      </c>
      <c r="J72" t="s">
        <v>38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5">
        <v>3</v>
      </c>
      <c r="F73" s="5">
        <v>8</v>
      </c>
      <c r="G73" s="6">
        <f>F73-E73</f>
        <v>5</v>
      </c>
      <c r="H73">
        <f>IF(F73&gt;50,G73*20%,G73*10%)</f>
        <v>0.5</v>
      </c>
      <c r="I73" t="s">
        <v>41</v>
      </c>
      <c r="J73" t="s">
        <v>42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5">
        <v>42</v>
      </c>
      <c r="F74" s="5">
        <v>77</v>
      </c>
      <c r="G74" s="6">
        <f>F74-E74</f>
        <v>35</v>
      </c>
      <c r="H74">
        <f>IF(F74&gt;50,G74*20%,G74*10%)</f>
        <v>7</v>
      </c>
      <c r="I74" t="s">
        <v>41</v>
      </c>
      <c r="J74" t="s">
        <v>42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5">
        <v>11.4</v>
      </c>
      <c r="F75" s="5">
        <v>16.3</v>
      </c>
      <c r="G75" s="6">
        <f>F75-E75</f>
        <v>4.9000000000000004</v>
      </c>
      <c r="H75">
        <f>IF(F75&gt;50,G75*20%,G75*10%)</f>
        <v>0.49000000000000005</v>
      </c>
      <c r="I75" t="s">
        <v>41</v>
      </c>
      <c r="J75" t="s">
        <v>42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5">
        <v>3</v>
      </c>
      <c r="F76" s="5">
        <v>8</v>
      </c>
      <c r="G76" s="6">
        <f>F76-E76</f>
        <v>5</v>
      </c>
      <c r="H76">
        <f>IF(F76&gt;50,G76*20%,G76*10%)</f>
        <v>0.5</v>
      </c>
      <c r="I76" t="s">
        <v>43</v>
      </c>
      <c r="J76" t="s">
        <v>44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5">
        <v>3</v>
      </c>
      <c r="F77" s="5">
        <v>8</v>
      </c>
      <c r="G77" s="6">
        <f>F77-E77</f>
        <v>5</v>
      </c>
      <c r="H77">
        <f>IF(F77&gt;50,G77*20%,G77*10%)</f>
        <v>0.5</v>
      </c>
      <c r="I77" t="s">
        <v>39</v>
      </c>
      <c r="J77" t="s">
        <v>40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5">
        <v>58.3</v>
      </c>
      <c r="F78" s="5">
        <v>98.4</v>
      </c>
      <c r="G78" s="6">
        <f>F78-E78</f>
        <v>40.100000000000009</v>
      </c>
      <c r="H78">
        <f>IF(F78&gt;50,G78*20%,G78*10%)</f>
        <v>8.0200000000000014</v>
      </c>
      <c r="I78" t="s">
        <v>43</v>
      </c>
      <c r="J78" t="s">
        <v>44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5">
        <v>11.4</v>
      </c>
      <c r="F79" s="5">
        <v>16.3</v>
      </c>
      <c r="G79" s="6">
        <f>F79-E79</f>
        <v>4.9000000000000004</v>
      </c>
      <c r="H79">
        <f>IF(F79&gt;50,G79*20%,G79*10%)</f>
        <v>0.49000000000000005</v>
      </c>
      <c r="I79" t="s">
        <v>39</v>
      </c>
      <c r="J79" t="s">
        <v>40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5">
        <v>11.4</v>
      </c>
      <c r="F80" s="5">
        <v>16.3</v>
      </c>
      <c r="G80" s="6">
        <f>F80-E80</f>
        <v>4.9000000000000004</v>
      </c>
      <c r="H80">
        <f>IF(F80&gt;50,G80*20%,G80*10%)</f>
        <v>0.49000000000000005</v>
      </c>
      <c r="I80" t="s">
        <v>39</v>
      </c>
      <c r="J80" t="s">
        <v>40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5">
        <v>45</v>
      </c>
      <c r="F81" s="5">
        <v>87</v>
      </c>
      <c r="G81" s="6">
        <f>F81-E81</f>
        <v>42</v>
      </c>
      <c r="H81">
        <f>IF(F81&gt;50,G81*20%,G81*10%)</f>
        <v>8.4</v>
      </c>
      <c r="I81" t="s">
        <v>41</v>
      </c>
      <c r="J81" t="s">
        <v>42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5">
        <v>9</v>
      </c>
      <c r="F82" s="5">
        <v>14</v>
      </c>
      <c r="G82" s="6">
        <f>F82-E82</f>
        <v>5</v>
      </c>
      <c r="H82">
        <f>IF(F82&gt;50,G82*20%,G82*10%)</f>
        <v>0.5</v>
      </c>
      <c r="I82" t="s">
        <v>41</v>
      </c>
      <c r="J82" t="s">
        <v>42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5">
        <v>3</v>
      </c>
      <c r="F83" s="5">
        <v>8</v>
      </c>
      <c r="G83" s="6">
        <f>F83-E83</f>
        <v>5</v>
      </c>
      <c r="H83">
        <f>IF(F83&gt;50,G83*20%,G83*10%)</f>
        <v>0.5</v>
      </c>
      <c r="I83" t="s">
        <v>37</v>
      </c>
      <c r="J83" t="s">
        <v>38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5">
        <v>3</v>
      </c>
      <c r="F84" s="5">
        <v>8</v>
      </c>
      <c r="G84" s="6">
        <f>F84-E84</f>
        <v>5</v>
      </c>
      <c r="H84">
        <f>IF(F84&gt;50,G84*20%,G84*10%)</f>
        <v>0.5</v>
      </c>
      <c r="I84" t="s">
        <v>37</v>
      </c>
      <c r="J84" t="s">
        <v>38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5">
        <v>9</v>
      </c>
      <c r="F85" s="5">
        <v>14</v>
      </c>
      <c r="G85" s="6">
        <f>F85-E85</f>
        <v>5</v>
      </c>
      <c r="H85">
        <f>IF(F85&gt;50,G85*20%,G85*10%)</f>
        <v>0.5</v>
      </c>
      <c r="I85" t="s">
        <v>37</v>
      </c>
      <c r="J85" t="s">
        <v>38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5">
        <v>58.3</v>
      </c>
      <c r="F86" s="5">
        <v>98.4</v>
      </c>
      <c r="G86" s="6">
        <f>F86-E86</f>
        <v>40.100000000000009</v>
      </c>
      <c r="H86">
        <f>IF(F86&gt;50,G86*20%,G86*10%)</f>
        <v>8.0200000000000014</v>
      </c>
      <c r="I86" t="s">
        <v>41</v>
      </c>
      <c r="J86" t="s">
        <v>42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5">
        <v>3</v>
      </c>
      <c r="F87" s="5">
        <v>8</v>
      </c>
      <c r="G87" s="6">
        <f>F87-E87</f>
        <v>5</v>
      </c>
      <c r="H87">
        <f>IF(F87&gt;50,G87*20%,G87*10%)</f>
        <v>0.5</v>
      </c>
      <c r="I87" t="s">
        <v>43</v>
      </c>
      <c r="J87" t="s">
        <v>44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5">
        <v>6.2</v>
      </c>
      <c r="F88" s="5">
        <v>9.1999999999999993</v>
      </c>
      <c r="G88" s="6">
        <f>F88-E88</f>
        <v>2.9999999999999991</v>
      </c>
      <c r="H88">
        <f>IF(F88&gt;50,G88*20%,G88*10%)</f>
        <v>0.29999999999999993</v>
      </c>
      <c r="I88" t="s">
        <v>37</v>
      </c>
      <c r="J88" t="s">
        <v>38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5">
        <v>6.2</v>
      </c>
      <c r="F89" s="5">
        <v>9.1999999999999993</v>
      </c>
      <c r="G89" s="6">
        <f>F89-E89</f>
        <v>2.9999999999999991</v>
      </c>
      <c r="H89">
        <f>IF(F89&gt;50,G89*20%,G89*10%)</f>
        <v>0.29999999999999993</v>
      </c>
      <c r="I89" t="s">
        <v>37</v>
      </c>
      <c r="J89" t="s">
        <v>38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5">
        <v>9</v>
      </c>
      <c r="F90" s="5">
        <v>14</v>
      </c>
      <c r="G90" s="6">
        <f>F90-E90</f>
        <v>5</v>
      </c>
      <c r="H90">
        <f>IF(F90&gt;50,G90*20%,G90*10%)</f>
        <v>0.5</v>
      </c>
      <c r="I90" t="s">
        <v>41</v>
      </c>
      <c r="J90" t="s">
        <v>42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5">
        <v>11.4</v>
      </c>
      <c r="F91" s="5">
        <v>16.3</v>
      </c>
      <c r="G91" s="6">
        <f>F91-E91</f>
        <v>4.9000000000000004</v>
      </c>
      <c r="H91">
        <f>IF(F91&gt;50,G91*20%,G91*10%)</f>
        <v>0.49000000000000005</v>
      </c>
      <c r="I91" t="s">
        <v>37</v>
      </c>
      <c r="J91" t="s">
        <v>38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5">
        <v>11.4</v>
      </c>
      <c r="F92" s="5">
        <v>16.3</v>
      </c>
      <c r="G92" s="6">
        <f>F92-E92</f>
        <v>4.9000000000000004</v>
      </c>
      <c r="H92">
        <f>IF(F92&gt;50,G92*20%,G92*10%)</f>
        <v>0.49000000000000005</v>
      </c>
      <c r="I92" t="s">
        <v>43</v>
      </c>
      <c r="J92" t="s">
        <v>44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5">
        <v>11.4</v>
      </c>
      <c r="F93" s="5">
        <v>16.3</v>
      </c>
      <c r="G93" s="6">
        <f>F93-E93</f>
        <v>4.9000000000000004</v>
      </c>
      <c r="H93">
        <f>IF(F93&gt;50,G93*20%,G93*10%)</f>
        <v>0.49000000000000005</v>
      </c>
      <c r="I93" t="s">
        <v>41</v>
      </c>
      <c r="J93" t="s">
        <v>42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5">
        <v>9</v>
      </c>
      <c r="F94" s="5">
        <v>14</v>
      </c>
      <c r="G94" s="6">
        <f>F94-E94</f>
        <v>5</v>
      </c>
      <c r="H94">
        <f>IF(F94&gt;50,G94*20%,G94*10%)</f>
        <v>0.5</v>
      </c>
      <c r="I94" t="s">
        <v>39</v>
      </c>
      <c r="J94" t="s">
        <v>40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5">
        <v>9</v>
      </c>
      <c r="F95" s="5">
        <v>14</v>
      </c>
      <c r="G95" s="6">
        <f>F95-E95</f>
        <v>5</v>
      </c>
      <c r="H95">
        <f>IF(F95&gt;50,G95*20%,G95*10%)</f>
        <v>0.5</v>
      </c>
      <c r="I95" t="s">
        <v>41</v>
      </c>
      <c r="J95" t="s">
        <v>42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5">
        <v>6.2</v>
      </c>
      <c r="F96" s="5">
        <v>9.1999999999999993</v>
      </c>
      <c r="G96" s="6">
        <f>F96-E96</f>
        <v>2.9999999999999991</v>
      </c>
      <c r="H96">
        <f>IF(F96&gt;50,G96*20%,G96*10%)</f>
        <v>0.29999999999999993</v>
      </c>
      <c r="I96" t="s">
        <v>43</v>
      </c>
      <c r="J96" t="s">
        <v>44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5">
        <v>9</v>
      </c>
      <c r="F97" s="5">
        <v>14</v>
      </c>
      <c r="G97" s="6">
        <f>F97-E97</f>
        <v>5</v>
      </c>
      <c r="H97">
        <f>IF(F97&gt;50,G97*20%,G97*10%)</f>
        <v>0.5</v>
      </c>
      <c r="I97" t="s">
        <v>41</v>
      </c>
      <c r="J97" t="s">
        <v>42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5">
        <v>4</v>
      </c>
      <c r="F98" s="5">
        <v>7</v>
      </c>
      <c r="G98" s="6">
        <f>F98-E98</f>
        <v>3</v>
      </c>
      <c r="H98">
        <f>IF(F98&gt;50,G98*20%,G98*10%)</f>
        <v>0.30000000000000004</v>
      </c>
      <c r="I98" t="s">
        <v>43</v>
      </c>
      <c r="J98" t="s">
        <v>44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5">
        <v>11.4</v>
      </c>
      <c r="F99" s="5">
        <v>16.3</v>
      </c>
      <c r="G99" s="6">
        <f>F99-E99</f>
        <v>4.9000000000000004</v>
      </c>
      <c r="H99">
        <f>IF(F99&gt;50,G99*20%,G99*10%)</f>
        <v>0.49000000000000005</v>
      </c>
      <c r="I99" t="s">
        <v>39</v>
      </c>
      <c r="J99" t="s">
        <v>40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5">
        <v>11.4</v>
      </c>
      <c r="F100" s="5">
        <v>16.3</v>
      </c>
      <c r="G100" s="6">
        <f>F100-E100</f>
        <v>4.9000000000000004</v>
      </c>
      <c r="H100">
        <f>IF(F100&gt;50,G100*20%,G100*10%)</f>
        <v>0.49000000000000005</v>
      </c>
      <c r="I100" t="s">
        <v>41</v>
      </c>
      <c r="J100" t="s">
        <v>42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5">
        <v>9</v>
      </c>
      <c r="F101" s="5">
        <v>14</v>
      </c>
      <c r="G101" s="6">
        <f>F101-E101</f>
        <v>5</v>
      </c>
      <c r="H101">
        <f>IF(F101&gt;50,G101*20%,G101*10%)</f>
        <v>0.5</v>
      </c>
      <c r="I101" t="s">
        <v>37</v>
      </c>
      <c r="J101" t="s">
        <v>38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5">
        <v>6.2</v>
      </c>
      <c r="F102" s="5">
        <v>9.1999999999999993</v>
      </c>
      <c r="G102" s="6">
        <f>F102-E102</f>
        <v>2.9999999999999991</v>
      </c>
      <c r="H102">
        <f>IF(F102&gt;50,G102*20%,G102*10%)</f>
        <v>0.29999999999999993</v>
      </c>
      <c r="I102" t="s">
        <v>41</v>
      </c>
      <c r="J102" t="s">
        <v>42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5">
        <v>60</v>
      </c>
      <c r="F103" s="5">
        <v>124</v>
      </c>
      <c r="G103" s="6">
        <f>F103-E103</f>
        <v>64</v>
      </c>
      <c r="H103">
        <f>IF(F103&gt;50,G103*20%,G103*10%)</f>
        <v>12.8</v>
      </c>
      <c r="I103" t="s">
        <v>39</v>
      </c>
      <c r="J103" t="s">
        <v>40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5">
        <v>11.4</v>
      </c>
      <c r="F104" s="5">
        <v>16.3</v>
      </c>
      <c r="G104" s="6">
        <f>F104-E104</f>
        <v>4.9000000000000004</v>
      </c>
      <c r="H104">
        <f>IF(F104&gt;50,G104*20%,G104*10%)</f>
        <v>0.49000000000000005</v>
      </c>
      <c r="I104" t="s">
        <v>39</v>
      </c>
      <c r="J104" t="s">
        <v>40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5">
        <v>11.4</v>
      </c>
      <c r="F105" s="5">
        <v>16.3</v>
      </c>
      <c r="G105" s="6">
        <f>F105-E105</f>
        <v>4.9000000000000004</v>
      </c>
      <c r="H105">
        <f>IF(F105&gt;50,G105*20%,G105*10%)</f>
        <v>0.49000000000000005</v>
      </c>
      <c r="I105" t="s">
        <v>41</v>
      </c>
      <c r="J105" t="s">
        <v>42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5">
        <v>6.2</v>
      </c>
      <c r="F106" s="5">
        <v>9.1999999999999993</v>
      </c>
      <c r="G106" s="6">
        <f>F106-E106</f>
        <v>2.9999999999999991</v>
      </c>
      <c r="H106">
        <f>IF(F106&gt;50,G106*20%,G106*10%)</f>
        <v>0.29999999999999993</v>
      </c>
      <c r="I106" t="s">
        <v>39</v>
      </c>
      <c r="J106" t="s">
        <v>40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5">
        <v>58.3</v>
      </c>
      <c r="F107" s="5">
        <v>98.4</v>
      </c>
      <c r="G107" s="6">
        <f>F107-E107</f>
        <v>40.100000000000009</v>
      </c>
      <c r="H107">
        <f>IF(F107&gt;50,G107*20%,G107*10%)</f>
        <v>8.0200000000000014</v>
      </c>
      <c r="I107" t="s">
        <v>39</v>
      </c>
      <c r="J107" t="s">
        <v>40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5">
        <v>3</v>
      </c>
      <c r="F108" s="5">
        <v>8</v>
      </c>
      <c r="G108" s="6">
        <f>F108-E108</f>
        <v>5</v>
      </c>
      <c r="H108">
        <f>IF(F108&gt;50,G108*20%,G108*10%)</f>
        <v>0.5</v>
      </c>
      <c r="I108" t="s">
        <v>43</v>
      </c>
      <c r="J108" t="s">
        <v>44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5">
        <v>58.3</v>
      </c>
      <c r="F109" s="5">
        <v>98.4</v>
      </c>
      <c r="G109" s="6">
        <f>F109-E109</f>
        <v>40.100000000000009</v>
      </c>
      <c r="H109">
        <f>IF(F109&gt;50,G109*20%,G109*10%)</f>
        <v>8.0200000000000014</v>
      </c>
      <c r="I109" t="s">
        <v>41</v>
      </c>
      <c r="J109" t="s">
        <v>42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5">
        <v>344</v>
      </c>
      <c r="F110" s="5">
        <v>502</v>
      </c>
      <c r="G110" s="6">
        <f>F110-E110</f>
        <v>158</v>
      </c>
      <c r="H110">
        <f>IF(F110&gt;50,G110*20%,G110*10%)</f>
        <v>31.6</v>
      </c>
      <c r="I110" t="s">
        <v>39</v>
      </c>
      <c r="J110" t="s">
        <v>40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5">
        <v>344</v>
      </c>
      <c r="F111" s="5">
        <v>502</v>
      </c>
      <c r="G111" s="6">
        <f>F111-E111</f>
        <v>158</v>
      </c>
      <c r="H111">
        <f>IF(F111&gt;50,G111*20%,G111*10%)</f>
        <v>31.6</v>
      </c>
      <c r="I111" t="s">
        <v>43</v>
      </c>
      <c r="J111" t="s">
        <v>44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5">
        <v>42</v>
      </c>
      <c r="F112" s="5">
        <v>77</v>
      </c>
      <c r="G112" s="6">
        <f>F112-E112</f>
        <v>35</v>
      </c>
      <c r="H112">
        <f>IF(F112&gt;50,G112*20%,G112*10%)</f>
        <v>7</v>
      </c>
      <c r="I112" t="s">
        <v>43</v>
      </c>
      <c r="J112" t="s">
        <v>44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5">
        <v>42</v>
      </c>
      <c r="F113" s="5">
        <v>77</v>
      </c>
      <c r="G113" s="6">
        <f>F113-E113</f>
        <v>35</v>
      </c>
      <c r="H113">
        <f>IF(F113&gt;50,G113*20%,G113*10%)</f>
        <v>7</v>
      </c>
      <c r="I113" t="s">
        <v>41</v>
      </c>
      <c r="J113" t="s">
        <v>42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5">
        <v>58.3</v>
      </c>
      <c r="F114" s="5">
        <v>98.4</v>
      </c>
      <c r="G114" s="6">
        <f>F114-E114</f>
        <v>40.100000000000009</v>
      </c>
      <c r="H114">
        <f>IF(F114&gt;50,G114*20%,G114*10%)</f>
        <v>8.0200000000000014</v>
      </c>
      <c r="I114" t="s">
        <v>37</v>
      </c>
      <c r="J114" t="s">
        <v>38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5">
        <v>60</v>
      </c>
      <c r="F115" s="5">
        <v>124</v>
      </c>
      <c r="G115" s="6">
        <f>F115-E115</f>
        <v>64</v>
      </c>
      <c r="H115">
        <f>IF(F115&gt;50,G115*20%,G115*10%)</f>
        <v>12.8</v>
      </c>
      <c r="I115" t="s">
        <v>39</v>
      </c>
      <c r="J115" t="s">
        <v>40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5">
        <v>344</v>
      </c>
      <c r="F116" s="5">
        <v>502</v>
      </c>
      <c r="G116" s="6">
        <f>F116-E116</f>
        <v>158</v>
      </c>
      <c r="H116">
        <f>IF(F116&gt;50,G116*20%,G116*10%)</f>
        <v>31.6</v>
      </c>
      <c r="I116" t="s">
        <v>37</v>
      </c>
      <c r="J116" t="s">
        <v>38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5">
        <v>42</v>
      </c>
      <c r="F117" s="5">
        <v>77</v>
      </c>
      <c r="G117" s="6">
        <f>F117-E117</f>
        <v>35</v>
      </c>
      <c r="H117">
        <f>IF(F117&gt;50,G117*20%,G117*10%)</f>
        <v>7</v>
      </c>
      <c r="I117" t="s">
        <v>41</v>
      </c>
      <c r="J117" t="s">
        <v>42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5">
        <v>344</v>
      </c>
      <c r="F118" s="5">
        <v>502</v>
      </c>
      <c r="G118" s="6">
        <f>F118-E118</f>
        <v>158</v>
      </c>
      <c r="H118">
        <f>IF(F118&gt;50,G118*20%,G118*10%)</f>
        <v>31.6</v>
      </c>
      <c r="I118" t="s">
        <v>43</v>
      </c>
      <c r="J118" t="s">
        <v>44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5">
        <v>58.3</v>
      </c>
      <c r="F119" s="5">
        <v>98.4</v>
      </c>
      <c r="G119" s="6">
        <f>F119-E119</f>
        <v>40.100000000000009</v>
      </c>
      <c r="H119">
        <f>IF(F119&gt;50,G119*20%,G119*10%)</f>
        <v>8.0200000000000014</v>
      </c>
      <c r="I119" t="s">
        <v>39</v>
      </c>
      <c r="J119" t="s">
        <v>40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5">
        <v>60</v>
      </c>
      <c r="F120" s="5">
        <v>124</v>
      </c>
      <c r="G120" s="6">
        <f>F120-E120</f>
        <v>64</v>
      </c>
      <c r="H120">
        <f>IF(F120&gt;50,G120*20%,G120*10%)</f>
        <v>12.8</v>
      </c>
      <c r="I120" t="s">
        <v>37</v>
      </c>
      <c r="J120" t="s">
        <v>38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5">
        <v>60</v>
      </c>
      <c r="F121" s="5">
        <v>124</v>
      </c>
      <c r="G121" s="6">
        <f>F121-E121</f>
        <v>64</v>
      </c>
      <c r="H121">
        <f>IF(F121&gt;50,G121*20%,G121*10%)</f>
        <v>12.8</v>
      </c>
      <c r="I121" t="s">
        <v>41</v>
      </c>
      <c r="J121" t="s">
        <v>42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5">
        <v>45</v>
      </c>
      <c r="F122" s="5">
        <v>87</v>
      </c>
      <c r="G122" s="6">
        <f>F122-E122</f>
        <v>42</v>
      </c>
      <c r="H122">
        <f>IF(F122&gt;50,G122*20%,G122*10%)</f>
        <v>8.4</v>
      </c>
      <c r="I122" t="s">
        <v>41</v>
      </c>
      <c r="J122" t="s">
        <v>42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5">
        <v>344</v>
      </c>
      <c r="F123" s="5">
        <v>502</v>
      </c>
      <c r="G123" s="6">
        <f>F123-E123</f>
        <v>158</v>
      </c>
      <c r="H123">
        <f>IF(F123&gt;50,G123*20%,G123*10%)</f>
        <v>31.6</v>
      </c>
      <c r="I123" t="s">
        <v>41</v>
      </c>
      <c r="J123" t="s">
        <v>42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5">
        <v>58.3</v>
      </c>
      <c r="F124" s="5">
        <v>98.4</v>
      </c>
      <c r="G124" s="6">
        <f>F124-E124</f>
        <v>40.100000000000009</v>
      </c>
      <c r="H124">
        <f>IF(F124&gt;50,G124*20%,G124*10%)</f>
        <v>8.0200000000000014</v>
      </c>
      <c r="I124" t="s">
        <v>41</v>
      </c>
      <c r="J124" t="s">
        <v>42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5">
        <v>45</v>
      </c>
      <c r="F125" s="5">
        <v>87</v>
      </c>
      <c r="G125" s="6">
        <f>F125-E125</f>
        <v>42</v>
      </c>
      <c r="H125">
        <f>IF(F125&gt;50,G125*20%,G125*10%)</f>
        <v>8.4</v>
      </c>
      <c r="I125" t="s">
        <v>41</v>
      </c>
      <c r="J125" t="s">
        <v>42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5">
        <v>60</v>
      </c>
      <c r="F126" s="5">
        <v>124</v>
      </c>
      <c r="G126" s="6">
        <f>F126-E126</f>
        <v>64</v>
      </c>
      <c r="H126">
        <f>IF(F126&gt;50,G126*20%,G126*10%)</f>
        <v>12.8</v>
      </c>
      <c r="I126" t="s">
        <v>41</v>
      </c>
      <c r="J126" t="s">
        <v>42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5">
        <v>4</v>
      </c>
      <c r="F127" s="5">
        <v>7</v>
      </c>
      <c r="G127" s="6">
        <f>F127-E127</f>
        <v>3</v>
      </c>
      <c r="H127">
        <f>IF(F127&gt;50,G127*20%,G127*10%)</f>
        <v>0.30000000000000004</v>
      </c>
      <c r="I127" t="s">
        <v>41</v>
      </c>
      <c r="J127" t="s">
        <v>42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5">
        <v>344</v>
      </c>
      <c r="F128" s="5">
        <v>502</v>
      </c>
      <c r="G128" s="6">
        <f>F128-E128</f>
        <v>158</v>
      </c>
      <c r="H128">
        <f>IF(F128&gt;50,G128*20%,G128*10%)</f>
        <v>31.6</v>
      </c>
      <c r="I128" t="s">
        <v>37</v>
      </c>
      <c r="J128" t="s">
        <v>38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5">
        <v>42</v>
      </c>
      <c r="F129" s="5">
        <v>77</v>
      </c>
      <c r="G129" s="6">
        <f>F129-E129</f>
        <v>35</v>
      </c>
      <c r="H129">
        <f>IF(F129&gt;50,G129*20%,G129*10%)</f>
        <v>7</v>
      </c>
      <c r="I129" t="s">
        <v>39</v>
      </c>
      <c r="J129" t="s">
        <v>40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5">
        <v>58.3</v>
      </c>
      <c r="F130" s="5">
        <v>98.4</v>
      </c>
      <c r="G130" s="6">
        <f>F130-E130</f>
        <v>40.100000000000009</v>
      </c>
      <c r="H130">
        <f>IF(F130&gt;50,G130*20%,G130*10%)</f>
        <v>8.0200000000000014</v>
      </c>
      <c r="I130" t="s">
        <v>43</v>
      </c>
      <c r="J130" t="s">
        <v>44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5">
        <v>45</v>
      </c>
      <c r="F131" s="5">
        <v>87</v>
      </c>
      <c r="G131" s="6">
        <f>F131-E131</f>
        <v>42</v>
      </c>
      <c r="H131">
        <f>IF(F131&gt;50,G131*20%,G131*10%)</f>
        <v>8.4</v>
      </c>
      <c r="I131" t="s">
        <v>43</v>
      </c>
      <c r="J131" t="s">
        <v>44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5">
        <v>4</v>
      </c>
      <c r="F132" s="5">
        <v>7</v>
      </c>
      <c r="G132" s="6">
        <f>F132-E132</f>
        <v>3</v>
      </c>
      <c r="H132">
        <f>IF(F132&gt;50,G132*20%,G132*10%)</f>
        <v>0.30000000000000004</v>
      </c>
      <c r="I132" t="s">
        <v>43</v>
      </c>
      <c r="J132" t="s">
        <v>44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5">
        <v>4</v>
      </c>
      <c r="F133" s="5">
        <v>7</v>
      </c>
      <c r="G133" s="6">
        <f>F133-E133</f>
        <v>3</v>
      </c>
      <c r="H133">
        <f>IF(F133&gt;50,G133*20%,G133*10%)</f>
        <v>0.30000000000000004</v>
      </c>
      <c r="I133" t="s">
        <v>43</v>
      </c>
      <c r="J133" t="s">
        <v>44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5">
        <v>58.3</v>
      </c>
      <c r="F134" s="5">
        <v>98.4</v>
      </c>
      <c r="G134" s="6">
        <f>F134-E134</f>
        <v>40.100000000000009</v>
      </c>
      <c r="H134">
        <f>IF(F134&gt;50,G134*20%,G134*10%)</f>
        <v>8.0200000000000014</v>
      </c>
      <c r="I134" t="s">
        <v>37</v>
      </c>
      <c r="J134" t="s">
        <v>38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5">
        <v>58.3</v>
      </c>
      <c r="F135" s="5">
        <v>98.4</v>
      </c>
      <c r="G135" s="6">
        <f>F135-E135</f>
        <v>40.100000000000009</v>
      </c>
      <c r="H135">
        <f>IF(F135&gt;50,G135*20%,G135*10%)</f>
        <v>8.0200000000000014</v>
      </c>
      <c r="I135" t="s">
        <v>41</v>
      </c>
      <c r="J135" t="s">
        <v>42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5">
        <v>344</v>
      </c>
      <c r="F136" s="5">
        <v>502</v>
      </c>
      <c r="G136" s="6">
        <f>F136-E136</f>
        <v>158</v>
      </c>
      <c r="H136">
        <f>IF(F136&gt;50,G136*20%,G136*10%)</f>
        <v>31.6</v>
      </c>
      <c r="I136" t="s">
        <v>37</v>
      </c>
      <c r="J136" t="s">
        <v>38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5">
        <v>60</v>
      </c>
      <c r="F137" s="5">
        <v>124</v>
      </c>
      <c r="G137" s="6">
        <f>F137-E137</f>
        <v>64</v>
      </c>
      <c r="H137">
        <f>IF(F137&gt;50,G137*20%,G137*10%)</f>
        <v>12.8</v>
      </c>
      <c r="I137" t="s">
        <v>41</v>
      </c>
      <c r="J137" t="s">
        <v>42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5">
        <v>58.3</v>
      </c>
      <c r="F138" s="5">
        <v>98.4</v>
      </c>
      <c r="G138" s="6">
        <f>F138-E138</f>
        <v>40.100000000000009</v>
      </c>
      <c r="H138">
        <f>IF(F138&gt;50,G138*20%,G138*10%)</f>
        <v>8.0200000000000014</v>
      </c>
      <c r="I138" t="s">
        <v>39</v>
      </c>
      <c r="J138" t="s">
        <v>40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5">
        <v>344</v>
      </c>
      <c r="F139" s="5">
        <v>502</v>
      </c>
      <c r="G139" s="6">
        <f>F139-E139</f>
        <v>158</v>
      </c>
      <c r="H139">
        <f>IF(F139&gt;50,G139*20%,G139*10%)</f>
        <v>31.6</v>
      </c>
      <c r="I139" t="s">
        <v>37</v>
      </c>
      <c r="J139" t="s">
        <v>38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5">
        <v>45</v>
      </c>
      <c r="F140" s="5">
        <v>87</v>
      </c>
      <c r="G140" s="6">
        <f>F140-E140</f>
        <v>42</v>
      </c>
      <c r="H140">
        <f>IF(F140&gt;50,G140*20%,G140*10%)</f>
        <v>8.4</v>
      </c>
      <c r="I140" t="s">
        <v>41</v>
      </c>
      <c r="J140" t="s">
        <v>42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5">
        <v>45</v>
      </c>
      <c r="F141" s="5">
        <v>87</v>
      </c>
      <c r="G141" s="6">
        <f>F141-E141</f>
        <v>42</v>
      </c>
      <c r="H141">
        <f>IF(F141&gt;50,G141*20%,G141*10%)</f>
        <v>8.4</v>
      </c>
      <c r="I141" t="s">
        <v>39</v>
      </c>
      <c r="J141" t="s">
        <v>40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5">
        <v>4</v>
      </c>
      <c r="F142" s="5">
        <v>7</v>
      </c>
      <c r="G142" s="6">
        <f>F142-E142</f>
        <v>3</v>
      </c>
      <c r="H142">
        <f>IF(F142&gt;50,G142*20%,G142*10%)</f>
        <v>0.30000000000000004</v>
      </c>
      <c r="I142" t="s">
        <v>39</v>
      </c>
      <c r="J142" t="s">
        <v>40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5">
        <v>60</v>
      </c>
      <c r="F143" s="5">
        <v>124</v>
      </c>
      <c r="G143" s="6">
        <f>F143-E143</f>
        <v>64</v>
      </c>
      <c r="H143">
        <f>IF(F143&gt;50,G143*20%,G143*10%)</f>
        <v>12.8</v>
      </c>
      <c r="I143" t="s">
        <v>39</v>
      </c>
      <c r="J143" t="s">
        <v>40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5">
        <v>58.3</v>
      </c>
      <c r="F144" s="5">
        <v>98.4</v>
      </c>
      <c r="G144" s="6">
        <f>F144-E144</f>
        <v>40.100000000000009</v>
      </c>
      <c r="H144">
        <f>IF(F144&gt;50,G144*20%,G144*10%)</f>
        <v>8.0200000000000014</v>
      </c>
      <c r="I144" t="s">
        <v>43</v>
      </c>
      <c r="J144" t="s">
        <v>44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5">
        <v>60</v>
      </c>
      <c r="F145" s="5">
        <v>124</v>
      </c>
      <c r="G145" s="6">
        <f>F145-E145</f>
        <v>64</v>
      </c>
      <c r="H145">
        <f>IF(F145&gt;50,G145*20%,G145*10%)</f>
        <v>12.8</v>
      </c>
      <c r="I145" t="s">
        <v>43</v>
      </c>
      <c r="J145" t="s">
        <v>44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5">
        <v>45</v>
      </c>
      <c r="F146" s="5">
        <v>87</v>
      </c>
      <c r="G146" s="6">
        <f>F146-E146</f>
        <v>42</v>
      </c>
      <c r="H146">
        <f>IF(F146&gt;50,G146*20%,G146*10%)</f>
        <v>8.4</v>
      </c>
      <c r="I146" t="s">
        <v>43</v>
      </c>
      <c r="J146" t="s">
        <v>44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5">
        <v>344</v>
      </c>
      <c r="F147" s="5">
        <v>502</v>
      </c>
      <c r="G147" s="6">
        <f>F147-E147</f>
        <v>158</v>
      </c>
      <c r="H147">
        <f>IF(F147&gt;50,G147*20%,G147*10%)</f>
        <v>31.6</v>
      </c>
      <c r="I147" t="s">
        <v>43</v>
      </c>
      <c r="J147" t="s">
        <v>44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5">
        <v>58.3</v>
      </c>
      <c r="F148" s="5">
        <v>98.4</v>
      </c>
      <c r="G148" s="6">
        <f>F148-E148</f>
        <v>40.100000000000009</v>
      </c>
      <c r="H148">
        <f>IF(F148&gt;50,G148*20%,G148*10%)</f>
        <v>8.0200000000000014</v>
      </c>
      <c r="I148" t="s">
        <v>37</v>
      </c>
      <c r="J148" t="s">
        <v>38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5">
        <v>4</v>
      </c>
      <c r="F149" s="5">
        <v>7</v>
      </c>
      <c r="G149" s="6">
        <f>F149-E149</f>
        <v>3</v>
      </c>
      <c r="H149">
        <f>IF(F149&gt;50,G149*20%,G149*10%)</f>
        <v>0.30000000000000004</v>
      </c>
      <c r="I149" t="s">
        <v>41</v>
      </c>
      <c r="J149" t="s">
        <v>42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5">
        <v>344</v>
      </c>
      <c r="F150" s="5">
        <v>502</v>
      </c>
      <c r="G150" s="6">
        <f>F150-E150</f>
        <v>158</v>
      </c>
      <c r="H150">
        <f>IF(F150&gt;50,G150*20%,G150*10%)</f>
        <v>31.6</v>
      </c>
      <c r="I150" t="s">
        <v>37</v>
      </c>
      <c r="J150" t="s">
        <v>38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5">
        <v>60</v>
      </c>
      <c r="F151" s="5">
        <v>124</v>
      </c>
      <c r="G151" s="6">
        <f>F151-E151</f>
        <v>64</v>
      </c>
      <c r="H151">
        <f>IF(F151&gt;50,G151*20%,G151*10%)</f>
        <v>12.8</v>
      </c>
      <c r="I151" t="s">
        <v>41</v>
      </c>
      <c r="J151" t="s">
        <v>42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5">
        <v>60</v>
      </c>
      <c r="F152" s="5">
        <v>124</v>
      </c>
      <c r="G152" s="6">
        <f>F152-E152</f>
        <v>64</v>
      </c>
      <c r="H152">
        <f>IF(F152&gt;50,G152*20%,G152*10%)</f>
        <v>12.8</v>
      </c>
      <c r="I152" t="s">
        <v>39</v>
      </c>
      <c r="J152" t="s">
        <v>40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5">
        <v>45</v>
      </c>
      <c r="F153" s="5">
        <v>87</v>
      </c>
      <c r="G153" s="6">
        <f>F153-E153</f>
        <v>42</v>
      </c>
      <c r="H153">
        <f>IF(F153&gt;50,G153*20%,G153*10%)</f>
        <v>8.4</v>
      </c>
      <c r="I153" t="s">
        <v>37</v>
      </c>
      <c r="J153" t="s">
        <v>38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5">
        <v>344</v>
      </c>
      <c r="F154" s="5">
        <v>502</v>
      </c>
      <c r="G154" s="6">
        <f>F154-E154</f>
        <v>158</v>
      </c>
      <c r="H154">
        <f>IF(F154&gt;50,G154*20%,G154*10%)</f>
        <v>31.6</v>
      </c>
      <c r="I154" t="s">
        <v>41</v>
      </c>
      <c r="J154" t="s">
        <v>42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5">
        <v>58.3</v>
      </c>
      <c r="F155" s="5">
        <v>98.4</v>
      </c>
      <c r="G155" s="6">
        <f>F155-E155</f>
        <v>40.100000000000009</v>
      </c>
      <c r="H155">
        <f>IF(F155&gt;50,G155*20%,G155*10%)</f>
        <v>8.0200000000000014</v>
      </c>
      <c r="I155" t="s">
        <v>39</v>
      </c>
      <c r="J155" t="s">
        <v>40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5">
        <v>45</v>
      </c>
      <c r="F156" s="5">
        <v>87</v>
      </c>
      <c r="G156" s="6">
        <f>F156-E156</f>
        <v>42</v>
      </c>
      <c r="H156">
        <f>IF(F156&gt;50,G156*20%,G156*10%)</f>
        <v>8.4</v>
      </c>
      <c r="I156" t="s">
        <v>41</v>
      </c>
      <c r="J156" t="s">
        <v>42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5">
        <v>60</v>
      </c>
      <c r="F157" s="5">
        <v>124</v>
      </c>
      <c r="G157" s="6">
        <f>F157-E157</f>
        <v>64</v>
      </c>
      <c r="H157">
        <f>IF(F157&gt;50,G157*20%,G157*10%)</f>
        <v>12.8</v>
      </c>
      <c r="I157" t="s">
        <v>41</v>
      </c>
      <c r="J157" t="s">
        <v>42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5">
        <v>4</v>
      </c>
      <c r="F158" s="5">
        <v>7</v>
      </c>
      <c r="G158" s="6">
        <f>F158-E158</f>
        <v>3</v>
      </c>
      <c r="H158">
        <f>IF(F158&gt;50,G158*20%,G158*10%)</f>
        <v>0.30000000000000004</v>
      </c>
      <c r="I158" t="s">
        <v>41</v>
      </c>
      <c r="J158" t="s">
        <v>42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5">
        <v>344</v>
      </c>
      <c r="F159" s="5">
        <v>502</v>
      </c>
      <c r="G159" s="6">
        <f>F159-E159</f>
        <v>158</v>
      </c>
      <c r="H159">
        <f>IF(F159&gt;50,G159*20%,G159*10%)</f>
        <v>31.6</v>
      </c>
      <c r="I159" t="s">
        <v>37</v>
      </c>
      <c r="J159" t="s">
        <v>38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5">
        <v>42</v>
      </c>
      <c r="F160" s="5">
        <v>77</v>
      </c>
      <c r="G160" s="6">
        <f>F160-E160</f>
        <v>35</v>
      </c>
      <c r="H160">
        <f>IF(F160&gt;50,G160*20%,G160*10%)</f>
        <v>7</v>
      </c>
      <c r="I160" t="s">
        <v>41</v>
      </c>
      <c r="J160" t="s">
        <v>42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5">
        <v>58.3</v>
      </c>
      <c r="F161" s="5">
        <v>98.4</v>
      </c>
      <c r="G161" s="6">
        <f>F161-E161</f>
        <v>40.100000000000009</v>
      </c>
      <c r="H161">
        <f>IF(F161&gt;50,G161*20%,G161*10%)</f>
        <v>8.0200000000000014</v>
      </c>
      <c r="I161" t="s">
        <v>43</v>
      </c>
      <c r="J161" t="s">
        <v>44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5">
        <v>45</v>
      </c>
      <c r="F162" s="5">
        <v>87</v>
      </c>
      <c r="G162" s="6">
        <f>F162-E162</f>
        <v>42</v>
      </c>
      <c r="H162">
        <f>IF(F162&gt;50,G162*20%,G162*10%)</f>
        <v>8.4</v>
      </c>
      <c r="I162" t="s">
        <v>39</v>
      </c>
      <c r="J162" t="s">
        <v>40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5">
        <v>4</v>
      </c>
      <c r="F163" s="5">
        <v>7</v>
      </c>
      <c r="G163" s="6">
        <f>F163-E163</f>
        <v>3</v>
      </c>
      <c r="H163">
        <f>IF(F163&gt;50,G163*20%,G163*10%)</f>
        <v>0.30000000000000004</v>
      </c>
      <c r="I163" t="s">
        <v>37</v>
      </c>
      <c r="J163" t="s">
        <v>38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5">
        <v>4</v>
      </c>
      <c r="F164" s="5">
        <v>7</v>
      </c>
      <c r="G164" s="6">
        <f>F164-E164</f>
        <v>3</v>
      </c>
      <c r="H164">
        <f>IF(F164&gt;50,G164*20%,G164*10%)</f>
        <v>0.30000000000000004</v>
      </c>
      <c r="I164" t="s">
        <v>41</v>
      </c>
      <c r="J164" t="s">
        <v>42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5">
        <v>58.3</v>
      </c>
      <c r="F165" s="5">
        <v>98.4</v>
      </c>
      <c r="G165" s="6">
        <f>F165-E165</f>
        <v>40.100000000000009</v>
      </c>
      <c r="H165">
        <f>IF(F165&gt;50,G165*20%,G165*10%)</f>
        <v>8.0200000000000014</v>
      </c>
      <c r="I165" t="s">
        <v>41</v>
      </c>
      <c r="J165" t="s">
        <v>42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5">
        <v>58.3</v>
      </c>
      <c r="F166" s="5">
        <v>98.4</v>
      </c>
      <c r="G166" s="6">
        <f>F166-E166</f>
        <v>40.100000000000009</v>
      </c>
      <c r="H166">
        <f>IF(F166&gt;50,G166*20%,G166*10%)</f>
        <v>8.0200000000000014</v>
      </c>
      <c r="I166" t="s">
        <v>41</v>
      </c>
      <c r="J166" t="s">
        <v>42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5">
        <v>344</v>
      </c>
      <c r="F167" s="5">
        <v>502</v>
      </c>
      <c r="G167" s="6">
        <f>F167-E167</f>
        <v>158</v>
      </c>
      <c r="H167">
        <f>IF(F167&gt;50,G167*20%,G167*10%)</f>
        <v>31.6</v>
      </c>
      <c r="I167" t="s">
        <v>41</v>
      </c>
      <c r="J167" t="s">
        <v>42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5">
        <v>60</v>
      </c>
      <c r="F168" s="5">
        <v>124</v>
      </c>
      <c r="G168" s="6">
        <f>F168-E168</f>
        <v>64</v>
      </c>
      <c r="H168">
        <f>IF(F168&gt;50,G168*20%,G168*10%)</f>
        <v>12.8</v>
      </c>
      <c r="I168" t="s">
        <v>41</v>
      </c>
      <c r="J168" t="s">
        <v>42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5">
        <v>58.3</v>
      </c>
      <c r="F169" s="5">
        <v>98.4</v>
      </c>
      <c r="G169" s="6">
        <f>F169-E169</f>
        <v>40.100000000000009</v>
      </c>
      <c r="H169">
        <f>IF(F169&gt;50,G169*20%,G169*10%)</f>
        <v>8.0200000000000014</v>
      </c>
      <c r="I169" t="s">
        <v>41</v>
      </c>
      <c r="J169" t="s">
        <v>42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5">
        <v>344</v>
      </c>
      <c r="F170" s="5">
        <v>502</v>
      </c>
      <c r="G170" s="6">
        <f>F170-E170</f>
        <v>158</v>
      </c>
      <c r="H170">
        <f>IF(F170&gt;50,G170*20%,G170*10%)</f>
        <v>31.6</v>
      </c>
      <c r="I170" t="s">
        <v>41</v>
      </c>
      <c r="J170" t="s">
        <v>42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5">
        <v>45</v>
      </c>
      <c r="F171" s="5">
        <v>87</v>
      </c>
      <c r="G171" s="6">
        <f>F171-E171</f>
        <v>42</v>
      </c>
      <c r="H171">
        <f>IF(F171&gt;50,G171*20%,G171*10%)</f>
        <v>8.4</v>
      </c>
      <c r="I171" t="s">
        <v>37</v>
      </c>
      <c r="J171" t="s">
        <v>38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5">
        <v>45</v>
      </c>
      <c r="F172" s="5">
        <v>87</v>
      </c>
      <c r="G172" s="6">
        <f>F172-E172</f>
        <v>42</v>
      </c>
      <c r="H172">
        <f>IF(F172&gt;50,G172*20%,G172*10%)</f>
        <v>8.4</v>
      </c>
      <c r="I172" t="s">
        <v>39</v>
      </c>
      <c r="J172" t="s">
        <v>40</v>
      </c>
      <c r="K172" t="s">
        <v>17</v>
      </c>
    </row>
    <row r="174" spans="1:11">
      <c r="A174" s="7" t="s">
        <v>47</v>
      </c>
      <c r="F174" s="5">
        <f>SUM(F2:F172)</f>
        <v>17110.599999999995</v>
      </c>
    </row>
    <row r="175" spans="1:11">
      <c r="A175" s="7" t="s">
        <v>48</v>
      </c>
      <c r="F175" s="5">
        <f>SUMIF(F2:F172,"&gt;50")</f>
        <v>16088.399999999994</v>
      </c>
    </row>
    <row r="176" spans="1:11">
      <c r="A176" s="7" t="s">
        <v>49</v>
      </c>
      <c r="F176" s="5">
        <f>SUMIF(F2:F172,"&lt;=50")</f>
        <v>1022.1999999999997</v>
      </c>
    </row>
  </sheetData>
  <autoFilter ref="A1:K172" xr:uid="{00000000-0001-0000-0000-000000000000}"/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DE43-0A2E-46F8-916D-A65BC57C3541}">
  <dimension ref="A1:B8"/>
  <sheetViews>
    <sheetView workbookViewId="0"/>
  </sheetViews>
  <sheetFormatPr defaultRowHeight="15.75"/>
  <cols>
    <col min="1" max="1" width="12.125" bestFit="1" customWidth="1"/>
    <col min="2" max="2" width="50.875" bestFit="1" customWidth="1"/>
    <col min="3" max="3" width="9.5" bestFit="1" customWidth="1"/>
    <col min="4" max="4" width="7.375" bestFit="1" customWidth="1"/>
    <col min="5" max="5" width="6.875" bestFit="1" customWidth="1"/>
    <col min="6" max="6" width="10.375" bestFit="1" customWidth="1"/>
    <col min="7" max="8" width="50.875" bestFit="1" customWidth="1"/>
    <col min="9" max="9" width="16" bestFit="1" customWidth="1"/>
    <col min="10" max="10" width="55.625" bestFit="1" customWidth="1"/>
  </cols>
  <sheetData>
    <row r="1" spans="1:2">
      <c r="A1" s="10" t="s">
        <v>53</v>
      </c>
      <c r="B1" t="s">
        <v>54</v>
      </c>
    </row>
    <row r="3" spans="1:2">
      <c r="A3" s="8" t="s">
        <v>50</v>
      </c>
      <c r="B3" t="s">
        <v>52</v>
      </c>
    </row>
    <row r="4" spans="1:2">
      <c r="A4" s="9" t="s">
        <v>38</v>
      </c>
      <c r="B4" s="6">
        <v>396.75000000000011</v>
      </c>
    </row>
    <row r="5" spans="1:2">
      <c r="A5" s="9" t="s">
        <v>40</v>
      </c>
      <c r="B5" s="6">
        <v>193.81000000000009</v>
      </c>
    </row>
    <row r="6" spans="1:2">
      <c r="A6" s="9" t="s">
        <v>44</v>
      </c>
      <c r="B6" s="6">
        <v>209.45000000000007</v>
      </c>
    </row>
    <row r="7" spans="1:2">
      <c r="A7" s="9" t="s">
        <v>42</v>
      </c>
      <c r="B7" s="6">
        <v>432.7700000000001</v>
      </c>
    </row>
    <row r="8" spans="1:2">
      <c r="A8" s="9" t="s">
        <v>51</v>
      </c>
      <c r="B8" s="6">
        <v>1232.7800000000002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Chris Nzoka-okoye</cp:lastModifiedBy>
  <cp:lastPrinted>2022-08-08T08:56:22Z</cp:lastPrinted>
  <dcterms:created xsi:type="dcterms:W3CDTF">2014-06-11T22:14:31Z</dcterms:created>
  <dcterms:modified xsi:type="dcterms:W3CDTF">2022-08-08T08:58:07Z</dcterms:modified>
</cp:coreProperties>
</file>