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xcel jobs\Payroll Project\"/>
    </mc:Choice>
  </mc:AlternateContent>
  <xr:revisionPtr revIDLastSave="0" documentId="8_{75A95DB8-DF2A-4C85-B583-172174F0E0B1}" xr6:coauthVersionLast="37" xr6:coauthVersionMax="37" xr10:uidLastSave="{00000000-0000-0000-0000-000000000000}"/>
  <bookViews>
    <workbookView xWindow="0" yWindow="0" windowWidth="21600" windowHeight="9675" xr2:uid="{C4EB4E47-3859-4E7D-BBE7-F019450488CB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" i="1" l="1"/>
  <c r="Z4" i="1" s="1"/>
  <c r="AA4" i="1" s="1"/>
  <c r="AB4" i="1" s="1"/>
  <c r="T4" i="1"/>
  <c r="U4" i="1" s="1"/>
  <c r="V4" i="1" s="1"/>
  <c r="W4" i="1" s="1"/>
  <c r="R15" i="1"/>
  <c r="Q15" i="1"/>
  <c r="P15" i="1"/>
  <c r="R14" i="1"/>
  <c r="Q14" i="1"/>
  <c r="P14" i="1"/>
  <c r="R13" i="1"/>
  <c r="Q13" i="1"/>
  <c r="P13" i="1"/>
  <c r="R12" i="1"/>
  <c r="Q12" i="1"/>
  <c r="P12" i="1"/>
  <c r="R11" i="1"/>
  <c r="R18" i="1" s="1"/>
  <c r="Q11" i="1"/>
  <c r="Q18" i="1" s="1"/>
  <c r="P11" i="1"/>
  <c r="P18" i="1" s="1"/>
  <c r="R10" i="1"/>
  <c r="Q10" i="1"/>
  <c r="P10" i="1"/>
  <c r="R9" i="1"/>
  <c r="Q9" i="1"/>
  <c r="P9" i="1"/>
  <c r="R8" i="1"/>
  <c r="Q8" i="1"/>
  <c r="P8" i="1"/>
  <c r="R7" i="1"/>
  <c r="Q7" i="1"/>
  <c r="P7" i="1"/>
  <c r="R6" i="1"/>
  <c r="Q6" i="1"/>
  <c r="P6" i="1"/>
  <c r="R5" i="1"/>
  <c r="Q5" i="1"/>
  <c r="P5" i="1"/>
  <c r="O6" i="1"/>
  <c r="O7" i="1"/>
  <c r="O8" i="1"/>
  <c r="O9" i="1"/>
  <c r="O10" i="1"/>
  <c r="O11" i="1"/>
  <c r="O18" i="1" s="1"/>
  <c r="O12" i="1"/>
  <c r="O13" i="1"/>
  <c r="O14" i="1"/>
  <c r="O15" i="1"/>
  <c r="O5" i="1"/>
  <c r="N6" i="1"/>
  <c r="N7" i="1"/>
  <c r="N8" i="1"/>
  <c r="N9" i="1"/>
  <c r="N10" i="1"/>
  <c r="N11" i="1"/>
  <c r="N12" i="1"/>
  <c r="N13" i="1"/>
  <c r="N14" i="1"/>
  <c r="N15" i="1"/>
  <c r="N5" i="1"/>
  <c r="K5" i="1"/>
  <c r="U5" i="1" s="1"/>
  <c r="R17" i="1" l="1"/>
  <c r="P17" i="1"/>
  <c r="Q19" i="1"/>
  <c r="Q17" i="1"/>
  <c r="Z5" i="1"/>
  <c r="Q20" i="1"/>
  <c r="P20" i="1"/>
  <c r="P19" i="1"/>
  <c r="O20" i="1"/>
  <c r="O19" i="1"/>
  <c r="O17" i="1"/>
  <c r="R20" i="1"/>
  <c r="R19" i="1"/>
  <c r="O4" i="1"/>
  <c r="P4" i="1" s="1"/>
  <c r="Q4" i="1" s="1"/>
  <c r="R4" i="1" s="1"/>
  <c r="J5" i="1"/>
  <c r="T5" i="1" s="1"/>
  <c r="Y5" i="1" s="1"/>
  <c r="L5" i="1"/>
  <c r="V5" i="1" s="1"/>
  <c r="AA5" i="1" s="1"/>
  <c r="M5" i="1"/>
  <c r="W5" i="1" s="1"/>
  <c r="AB5" i="1" s="1"/>
  <c r="J6" i="1"/>
  <c r="T6" i="1" s="1"/>
  <c r="K6" i="1"/>
  <c r="U6" i="1" s="1"/>
  <c r="L6" i="1"/>
  <c r="V6" i="1" s="1"/>
  <c r="M6" i="1"/>
  <c r="W6" i="1" s="1"/>
  <c r="J7" i="1"/>
  <c r="T7" i="1" s="1"/>
  <c r="Y7" i="1" s="1"/>
  <c r="K7" i="1"/>
  <c r="U7" i="1" s="1"/>
  <c r="Z7" i="1" s="1"/>
  <c r="L7" i="1"/>
  <c r="V7" i="1" s="1"/>
  <c r="AA7" i="1" s="1"/>
  <c r="M7" i="1"/>
  <c r="W7" i="1" s="1"/>
  <c r="AB7" i="1" s="1"/>
  <c r="J8" i="1"/>
  <c r="T8" i="1" s="1"/>
  <c r="Y8" i="1" s="1"/>
  <c r="K8" i="1"/>
  <c r="U8" i="1" s="1"/>
  <c r="Z8" i="1" s="1"/>
  <c r="L8" i="1"/>
  <c r="V8" i="1" s="1"/>
  <c r="AA8" i="1" s="1"/>
  <c r="M8" i="1"/>
  <c r="W8" i="1" s="1"/>
  <c r="AB8" i="1" s="1"/>
  <c r="J9" i="1"/>
  <c r="T9" i="1" s="1"/>
  <c r="Y9" i="1" s="1"/>
  <c r="K9" i="1"/>
  <c r="U9" i="1" s="1"/>
  <c r="Z9" i="1" s="1"/>
  <c r="L9" i="1"/>
  <c r="V9" i="1" s="1"/>
  <c r="AA9" i="1" s="1"/>
  <c r="M9" i="1"/>
  <c r="W9" i="1" s="1"/>
  <c r="AB9" i="1" s="1"/>
  <c r="J10" i="1"/>
  <c r="T10" i="1" s="1"/>
  <c r="Y10" i="1" s="1"/>
  <c r="K10" i="1"/>
  <c r="U10" i="1" s="1"/>
  <c r="Z10" i="1" s="1"/>
  <c r="L10" i="1"/>
  <c r="V10" i="1" s="1"/>
  <c r="AA10" i="1" s="1"/>
  <c r="M10" i="1"/>
  <c r="W10" i="1" s="1"/>
  <c r="AB10" i="1" s="1"/>
  <c r="J11" i="1"/>
  <c r="T11" i="1" s="1"/>
  <c r="K11" i="1"/>
  <c r="U11" i="1" s="1"/>
  <c r="L11" i="1"/>
  <c r="V11" i="1" s="1"/>
  <c r="M11" i="1"/>
  <c r="W11" i="1" s="1"/>
  <c r="J12" i="1"/>
  <c r="T12" i="1" s="1"/>
  <c r="Y12" i="1" s="1"/>
  <c r="K12" i="1"/>
  <c r="U12" i="1" s="1"/>
  <c r="Z12" i="1" s="1"/>
  <c r="L12" i="1"/>
  <c r="V12" i="1" s="1"/>
  <c r="AA12" i="1" s="1"/>
  <c r="M12" i="1"/>
  <c r="W12" i="1" s="1"/>
  <c r="AB12" i="1" s="1"/>
  <c r="J13" i="1"/>
  <c r="T13" i="1" s="1"/>
  <c r="Y13" i="1" s="1"/>
  <c r="K13" i="1"/>
  <c r="U13" i="1" s="1"/>
  <c r="Z13" i="1" s="1"/>
  <c r="L13" i="1"/>
  <c r="V13" i="1" s="1"/>
  <c r="AA13" i="1" s="1"/>
  <c r="M13" i="1"/>
  <c r="W13" i="1" s="1"/>
  <c r="AB13" i="1" s="1"/>
  <c r="J14" i="1"/>
  <c r="T14" i="1" s="1"/>
  <c r="Y14" i="1" s="1"/>
  <c r="K14" i="1"/>
  <c r="U14" i="1" s="1"/>
  <c r="Z14" i="1" s="1"/>
  <c r="L14" i="1"/>
  <c r="V14" i="1" s="1"/>
  <c r="AA14" i="1" s="1"/>
  <c r="M14" i="1"/>
  <c r="W14" i="1" s="1"/>
  <c r="AB14" i="1" s="1"/>
  <c r="J15" i="1"/>
  <c r="T15" i="1" s="1"/>
  <c r="Y15" i="1" s="1"/>
  <c r="K15" i="1"/>
  <c r="U15" i="1" s="1"/>
  <c r="Z15" i="1" s="1"/>
  <c r="L15" i="1"/>
  <c r="V15" i="1" s="1"/>
  <c r="AA15" i="1" s="1"/>
  <c r="M15" i="1"/>
  <c r="W15" i="1" s="1"/>
  <c r="AB15" i="1" s="1"/>
  <c r="J4" i="1"/>
  <c r="K4" i="1" s="1"/>
  <c r="L4" i="1" s="1"/>
  <c r="M4" i="1" s="1"/>
  <c r="E4" i="1"/>
  <c r="F4" i="1" s="1"/>
  <c r="G4" i="1" s="1"/>
  <c r="H4" i="1" s="1"/>
  <c r="I6" i="1"/>
  <c r="S6" i="1" s="1"/>
  <c r="I7" i="1"/>
  <c r="S7" i="1" s="1"/>
  <c r="X7" i="1" s="1"/>
  <c r="I8" i="1"/>
  <c r="S8" i="1" s="1"/>
  <c r="X8" i="1" s="1"/>
  <c r="I9" i="1"/>
  <c r="S9" i="1" s="1"/>
  <c r="I10" i="1"/>
  <c r="S10" i="1" s="1"/>
  <c r="X10" i="1" s="1"/>
  <c r="I11" i="1"/>
  <c r="S11" i="1" s="1"/>
  <c r="S18" i="1" s="1"/>
  <c r="I12" i="1"/>
  <c r="S12" i="1" s="1"/>
  <c r="X12" i="1" s="1"/>
  <c r="I13" i="1"/>
  <c r="S13" i="1" s="1"/>
  <c r="I14" i="1"/>
  <c r="S14" i="1" s="1"/>
  <c r="X14" i="1" s="1"/>
  <c r="I15" i="1"/>
  <c r="S15" i="1" s="1"/>
  <c r="X15" i="1" s="1"/>
  <c r="I5" i="1"/>
  <c r="S5" i="1" s="1"/>
  <c r="X5" i="1" s="1"/>
  <c r="AC12" i="1" l="1"/>
  <c r="AC8" i="1"/>
  <c r="AC5" i="1"/>
  <c r="V20" i="1"/>
  <c r="V17" i="1"/>
  <c r="V19" i="1"/>
  <c r="AA6" i="1"/>
  <c r="AC15" i="1"/>
  <c r="AC7" i="1"/>
  <c r="U18" i="1"/>
  <c r="Z11" i="1"/>
  <c r="Z18" i="1" s="1"/>
  <c r="Z6" i="1"/>
  <c r="U20" i="1"/>
  <c r="U17" i="1"/>
  <c r="U19" i="1"/>
  <c r="T17" i="1"/>
  <c r="T19" i="1"/>
  <c r="T20" i="1"/>
  <c r="Y6" i="1"/>
  <c r="V18" i="1"/>
  <c r="AA11" i="1"/>
  <c r="AA18" i="1" s="1"/>
  <c r="AC14" i="1"/>
  <c r="AC10" i="1"/>
  <c r="S17" i="1"/>
  <c r="S20" i="1"/>
  <c r="S19" i="1"/>
  <c r="T18" i="1"/>
  <c r="Y11" i="1"/>
  <c r="Y18" i="1" s="1"/>
  <c r="AB11" i="1"/>
  <c r="AB18" i="1" s="1"/>
  <c r="W18" i="1"/>
  <c r="AB6" i="1"/>
  <c r="W17" i="1"/>
  <c r="W20" i="1"/>
  <c r="W19" i="1"/>
  <c r="X9" i="1"/>
  <c r="AC9" i="1" s="1"/>
  <c r="X13" i="1"/>
  <c r="AC13" i="1" s="1"/>
  <c r="X6" i="1"/>
  <c r="X11" i="1"/>
  <c r="C20" i="1"/>
  <c r="C19" i="1"/>
  <c r="C18" i="1"/>
  <c r="C17" i="1"/>
  <c r="N18" i="1"/>
  <c r="AB20" i="1" l="1"/>
  <c r="AB17" i="1"/>
  <c r="AB19" i="1"/>
  <c r="Y20" i="1"/>
  <c r="Y17" i="1"/>
  <c r="Y19" i="1"/>
  <c r="AA19" i="1"/>
  <c r="AA20" i="1"/>
  <c r="AA17" i="1"/>
  <c r="AC11" i="1"/>
  <c r="AC18" i="1" s="1"/>
  <c r="X18" i="1"/>
  <c r="AC6" i="1"/>
  <c r="X17" i="1"/>
  <c r="X19" i="1"/>
  <c r="X20" i="1"/>
  <c r="Z20" i="1"/>
  <c r="Z19" i="1"/>
  <c r="Z17" i="1"/>
  <c r="N17" i="1"/>
  <c r="N20" i="1"/>
  <c r="N19" i="1"/>
  <c r="AC20" i="1" l="1"/>
  <c r="AC17" i="1"/>
  <c r="AC19" i="1"/>
</calcChain>
</file>

<file path=xl/sharedStrings.xml><?xml version="1.0" encoding="utf-8"?>
<sst xmlns="http://schemas.openxmlformats.org/spreadsheetml/2006/main" count="41" uniqueCount="34">
  <si>
    <t>Employee Payroll</t>
  </si>
  <si>
    <t>Last Name</t>
  </si>
  <si>
    <t>fin</t>
  </si>
  <si>
    <t>Hours worked</t>
  </si>
  <si>
    <t>Wage $/hr</t>
  </si>
  <si>
    <t>Pay $</t>
  </si>
  <si>
    <t>Max</t>
  </si>
  <si>
    <t>Min</t>
  </si>
  <si>
    <t>Average</t>
  </si>
  <si>
    <t>Total</t>
  </si>
  <si>
    <t>By - Chris Nzoka-okoye</t>
  </si>
  <si>
    <t>Huy</t>
  </si>
  <si>
    <t>Gil</t>
  </si>
  <si>
    <t>Yan</t>
  </si>
  <si>
    <t>Su</t>
  </si>
  <si>
    <t>Lin</t>
  </si>
  <si>
    <t>Wei</t>
  </si>
  <si>
    <t>Hui</t>
  </si>
  <si>
    <t>Hoi</t>
  </si>
  <si>
    <t>Kol</t>
  </si>
  <si>
    <t>Kal</t>
  </si>
  <si>
    <t>Wen</t>
  </si>
  <si>
    <t>Shu</t>
  </si>
  <si>
    <t>Wu</t>
  </si>
  <si>
    <t>Bai</t>
  </si>
  <si>
    <t>Liang</t>
  </si>
  <si>
    <t>Li</t>
  </si>
  <si>
    <t>Yuan</t>
  </si>
  <si>
    <t>Wan</t>
  </si>
  <si>
    <t>Overtime</t>
  </si>
  <si>
    <t>Overtime Bonus</t>
  </si>
  <si>
    <t>First Name</t>
  </si>
  <si>
    <t>Total Pay /Wk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</si>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</sst>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44" fontId="0" fillId="0" borderId="0" xfId="1" applyFont="1"/>
    <xf numFmtId="44" fontId="0" fillId="0" borderId="0" xfId="0" applyNumberFormat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16" fontId="0" fillId="2" borderId="0" xfId="0" applyNumberFormat="1" applyFill="1"/>
    <xf numFmtId="44" fontId="0" fillId="2" borderId="0" xfId="0" applyNumberForma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" fontId="0" fillId="4" borderId="0" xfId="0" applyNumberFormat="1" applyFill="1"/>
    <xf numFmtId="0" fontId="0" fillId="4" borderId="0" xfId="0" applyFill="1"/>
    <xf numFmtId="0" fontId="2" fillId="5" borderId="0" xfId="0" applyFont="1" applyFill="1" applyAlignment="1">
      <alignment horizontal="center"/>
    </xf>
    <xf numFmtId="16" fontId="0" fillId="5" borderId="0" xfId="0" applyNumberFormat="1" applyFill="1"/>
    <xf numFmtId="0" fontId="0" fillId="5" borderId="0" xfId="0" applyFill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" fontId="0" fillId="6" borderId="0" xfId="0" applyNumberFormat="1" applyFill="1"/>
    <xf numFmtId="44" fontId="0" fillId="6" borderId="0" xfId="0" applyNumberFormat="1" applyFill="1"/>
    <xf numFmtId="0" fontId="2" fillId="2" borderId="0" xfId="0" applyFont="1" applyFill="1" applyAlignment="1">
      <alignment horizontal="left"/>
    </xf>
    <xf numFmtId="0" fontId="2" fillId="7" borderId="0" xfId="0" applyFont="1" applyFill="1" applyAlignment="1">
      <alignment horizontal="center"/>
    </xf>
    <xf numFmtId="16" fontId="0" fillId="7" borderId="0" xfId="0" applyNumberFormat="1" applyFont="1" applyFill="1"/>
    <xf numFmtId="16" fontId="0" fillId="7" borderId="0" xfId="0" applyNumberFormat="1" applyFill="1"/>
    <xf numFmtId="44" fontId="0" fillId="7" borderId="0" xfId="0" applyNumberFormat="1" applyFill="1"/>
    <xf numFmtId="0" fontId="0" fillId="3" borderId="0" xfId="0" applyFill="1"/>
    <xf numFmtId="44" fontId="3" fillId="3" borderId="0" xfId="0" applyNumberFormat="1" applyFont="1" applyFill="1"/>
    <xf numFmtId="0" fontId="3" fillId="3" borderId="0" xfId="0" applyFont="1" applyFill="1"/>
    <xf numFmtId="44" fontId="3" fillId="3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AD45-4571-47E3-940C-E797DEE2BD49}">
  <sheetPr>
    <pageSetUpPr fitToPage="1"/>
  </sheetPr>
  <dimension ref="A1:AC20"/>
  <sheetViews>
    <sheetView tabSelected="1" topLeftCell="R1" zoomScaleNormal="100" workbookViewId="0">
      <selection activeCell="AE4" sqref="AE4"/>
    </sheetView>
  </sheetViews>
  <sheetFormatPr defaultRowHeight="15" x14ac:dyDescent="0.25"/>
  <cols>
    <col min="1" max="1" width="14.28515625" customWidth="1"/>
    <col min="2" max="2" width="13.85546875" customWidth="1"/>
    <col min="3" max="3" width="10.5703125" customWidth="1"/>
    <col min="4" max="8" width="12.85546875" customWidth="1"/>
    <col min="9" max="13" width="10.140625" customWidth="1"/>
    <col min="14" max="18" width="14.140625" customWidth="1"/>
    <col min="19" max="19" width="9.42578125" customWidth="1"/>
    <col min="20" max="20" width="9.140625" customWidth="1"/>
    <col min="21" max="21" width="8.42578125" customWidth="1"/>
    <col min="22" max="22" width="9.42578125" customWidth="1"/>
    <col min="23" max="23" width="9.140625" customWidth="1"/>
    <col min="24" max="24" width="13.140625" customWidth="1"/>
    <col min="25" max="26" width="12.5703125" customWidth="1"/>
    <col min="27" max="27" width="12.42578125" customWidth="1"/>
    <col min="28" max="28" width="12.28515625" customWidth="1"/>
    <col min="29" max="29" width="12.7109375" customWidth="1"/>
  </cols>
  <sheetData>
    <row r="1" spans="1:29" s="8" customFormat="1" x14ac:dyDescent="0.25">
      <c r="A1" s="7" t="s">
        <v>0</v>
      </c>
      <c r="C1" s="8" t="s">
        <v>10</v>
      </c>
    </row>
    <row r="2" spans="1:29" x14ac:dyDescent="0.25">
      <c r="A2" s="4"/>
    </row>
    <row r="3" spans="1:29" s="6" customFormat="1" x14ac:dyDescent="0.25">
      <c r="A3" s="5" t="s">
        <v>1</v>
      </c>
      <c r="B3" s="5" t="s">
        <v>31</v>
      </c>
      <c r="C3" s="5" t="s">
        <v>4</v>
      </c>
      <c r="D3" s="16" t="s">
        <v>3</v>
      </c>
      <c r="E3" s="16"/>
      <c r="F3" s="16"/>
      <c r="G3" s="16"/>
      <c r="H3" s="16"/>
      <c r="I3" s="13" t="s">
        <v>29</v>
      </c>
      <c r="J3" s="13"/>
      <c r="K3" s="13"/>
      <c r="L3" s="13"/>
      <c r="M3" s="13"/>
      <c r="N3" s="24" t="s">
        <v>5</v>
      </c>
      <c r="O3" s="24"/>
      <c r="P3" s="24"/>
      <c r="Q3" s="24"/>
      <c r="R3" s="24"/>
      <c r="S3" s="23" t="s">
        <v>30</v>
      </c>
      <c r="T3" s="9"/>
      <c r="U3" s="9"/>
      <c r="V3" s="9"/>
      <c r="W3" s="9"/>
      <c r="X3" s="19" t="s">
        <v>32</v>
      </c>
      <c r="Y3" s="20"/>
      <c r="Z3" s="20"/>
      <c r="AA3" s="20"/>
      <c r="AB3" s="20"/>
      <c r="AC3" s="12" t="s">
        <v>33</v>
      </c>
    </row>
    <row r="4" spans="1:29" x14ac:dyDescent="0.25">
      <c r="A4" s="4"/>
      <c r="B4" s="4"/>
      <c r="C4" s="4"/>
      <c r="D4" s="17">
        <v>44562</v>
      </c>
      <c r="E4" s="17">
        <f>D4+7</f>
        <v>44569</v>
      </c>
      <c r="F4" s="17">
        <f>E4+7</f>
        <v>44576</v>
      </c>
      <c r="G4" s="17">
        <f>F4+7</f>
        <v>44583</v>
      </c>
      <c r="H4" s="17">
        <f>G4+7</f>
        <v>44590</v>
      </c>
      <c r="I4" s="14">
        <v>44562</v>
      </c>
      <c r="J4" s="14">
        <f>I4+7</f>
        <v>44569</v>
      </c>
      <c r="K4" s="14">
        <f>J4+7</f>
        <v>44576</v>
      </c>
      <c r="L4" s="14">
        <f>K4+7</f>
        <v>44583</v>
      </c>
      <c r="M4" s="14">
        <f>L4+7</f>
        <v>44590</v>
      </c>
      <c r="N4" s="25">
        <v>44562</v>
      </c>
      <c r="O4" s="26">
        <f>N4+7</f>
        <v>44569</v>
      </c>
      <c r="P4" s="26">
        <f>O4+7</f>
        <v>44576</v>
      </c>
      <c r="Q4" s="26">
        <f>P4+7</f>
        <v>44583</v>
      </c>
      <c r="R4" s="26">
        <f>Q4+7</f>
        <v>44590</v>
      </c>
      <c r="S4" s="10">
        <v>44562</v>
      </c>
      <c r="T4" s="10">
        <f>S4+7</f>
        <v>44569</v>
      </c>
      <c r="U4" s="10">
        <f t="shared" ref="U4:W4" si="0">T4+7</f>
        <v>44576</v>
      </c>
      <c r="V4" s="10">
        <f t="shared" si="0"/>
        <v>44583</v>
      </c>
      <c r="W4" s="10">
        <f t="shared" si="0"/>
        <v>44590</v>
      </c>
      <c r="X4" s="21">
        <v>44562</v>
      </c>
      <c r="Y4" s="21">
        <f>X4+7</f>
        <v>44569</v>
      </c>
      <c r="Z4" s="21">
        <f t="shared" ref="Z4:AB4" si="1">Y4+7</f>
        <v>44576</v>
      </c>
      <c r="AA4" s="21">
        <f t="shared" si="1"/>
        <v>44583</v>
      </c>
      <c r="AB4" s="21">
        <f t="shared" si="1"/>
        <v>44590</v>
      </c>
      <c r="AC4" s="28"/>
    </row>
    <row r="5" spans="1:29" ht="17.25" x14ac:dyDescent="0.4">
      <c r="A5" t="s">
        <v>11</v>
      </c>
      <c r="B5" t="s">
        <v>12</v>
      </c>
      <c r="C5" s="1">
        <v>22.19</v>
      </c>
      <c r="D5" s="18">
        <v>40</v>
      </c>
      <c r="E5" s="18">
        <v>12</v>
      </c>
      <c r="F5" s="18">
        <v>23</v>
      </c>
      <c r="G5" s="18">
        <v>45</v>
      </c>
      <c r="H5" s="18">
        <v>43</v>
      </c>
      <c r="I5" s="15">
        <f>IF(D5&gt;40,D5-40,0)</f>
        <v>0</v>
      </c>
      <c r="J5" s="15">
        <f>IF(E5&gt;40,E5-40,0)</f>
        <v>0</v>
      </c>
      <c r="K5" s="15">
        <f>IF(F5&gt;40,F5-40,0)</f>
        <v>0</v>
      </c>
      <c r="L5" s="15">
        <f>IF(G5&gt;40,G5-40,0)</f>
        <v>5</v>
      </c>
      <c r="M5" s="15">
        <f>IF(H5&gt;40,H5-40,0)</f>
        <v>3</v>
      </c>
      <c r="N5" s="27">
        <f>$C5*D5</f>
        <v>887.6</v>
      </c>
      <c r="O5" s="27">
        <f>$C5*E5</f>
        <v>266.28000000000003</v>
      </c>
      <c r="P5" s="27">
        <f t="shared" ref="P5:P15" si="2">$C5*F5</f>
        <v>510.37</v>
      </c>
      <c r="Q5" s="27">
        <f t="shared" ref="Q5:Q15" si="3">$C5*G5</f>
        <v>998.55000000000007</v>
      </c>
      <c r="R5" s="27">
        <f t="shared" ref="R5:R15" si="4">$C5*H5</f>
        <v>954.17000000000007</v>
      </c>
      <c r="S5" s="11">
        <f>$C5*0.5*I5</f>
        <v>0</v>
      </c>
      <c r="T5" s="11">
        <f t="shared" ref="T5:T15" si="5">$C5*0.5*J5</f>
        <v>0</v>
      </c>
      <c r="U5" s="11">
        <f t="shared" ref="U5:U15" si="6">$C5*0.5*K5</f>
        <v>0</v>
      </c>
      <c r="V5" s="11">
        <f t="shared" ref="V5:V15" si="7">$C5*0.5*L5</f>
        <v>55.475000000000001</v>
      </c>
      <c r="W5" s="11">
        <f t="shared" ref="W5:W15" si="8">$C5*0.5*M5</f>
        <v>33.285000000000004</v>
      </c>
      <c r="X5" s="22">
        <f>N5+S5</f>
        <v>887.6</v>
      </c>
      <c r="Y5" s="22">
        <f>O5+T5</f>
        <v>266.28000000000003</v>
      </c>
      <c r="Z5" s="22">
        <f t="shared" ref="Z5:Z15" si="9">P5+U5</f>
        <v>510.37</v>
      </c>
      <c r="AA5" s="22">
        <f t="shared" ref="AA5:AA15" si="10">Q5+V5</f>
        <v>1054.0250000000001</v>
      </c>
      <c r="AB5" s="22">
        <f t="shared" ref="AB5:AB13" si="11">R5+W5</f>
        <v>987.45500000000004</v>
      </c>
      <c r="AC5" s="29">
        <f>SUM(X5:AB5)</f>
        <v>3705.73</v>
      </c>
    </row>
    <row r="6" spans="1:29" ht="17.25" x14ac:dyDescent="0.4">
      <c r="A6" t="s">
        <v>13</v>
      </c>
      <c r="B6" t="s">
        <v>14</v>
      </c>
      <c r="C6" s="1">
        <v>25.09</v>
      </c>
      <c r="D6" s="18">
        <v>34</v>
      </c>
      <c r="E6" s="18">
        <v>18</v>
      </c>
      <c r="F6" s="18">
        <v>21</v>
      </c>
      <c r="G6" s="18">
        <v>32</v>
      </c>
      <c r="H6" s="18">
        <v>34</v>
      </c>
      <c r="I6" s="15">
        <f t="shared" ref="I6:M15" si="12">IF(D6&gt;40,D6-40,0)</f>
        <v>0</v>
      </c>
      <c r="J6" s="15">
        <f t="shared" si="12"/>
        <v>0</v>
      </c>
      <c r="K6" s="15">
        <f t="shared" si="12"/>
        <v>0</v>
      </c>
      <c r="L6" s="15">
        <f t="shared" si="12"/>
        <v>0</v>
      </c>
      <c r="M6" s="15">
        <f t="shared" si="12"/>
        <v>0</v>
      </c>
      <c r="N6" s="27">
        <f t="shared" ref="N6:N15" si="13">$C6*D6</f>
        <v>853.06</v>
      </c>
      <c r="O6" s="27">
        <f t="shared" ref="O6:O15" si="14">$C6*E6</f>
        <v>451.62</v>
      </c>
      <c r="P6" s="27">
        <f t="shared" si="2"/>
        <v>526.89</v>
      </c>
      <c r="Q6" s="27">
        <f t="shared" si="3"/>
        <v>802.88</v>
      </c>
      <c r="R6" s="27">
        <f t="shared" si="4"/>
        <v>853.06</v>
      </c>
      <c r="S6" s="11">
        <f t="shared" ref="S6:S14" si="15">C6*0.5*I6</f>
        <v>0</v>
      </c>
      <c r="T6" s="11">
        <f t="shared" si="5"/>
        <v>0</v>
      </c>
      <c r="U6" s="11">
        <f t="shared" si="6"/>
        <v>0</v>
      </c>
      <c r="V6" s="11">
        <f t="shared" si="7"/>
        <v>0</v>
      </c>
      <c r="W6" s="11">
        <f t="shared" si="8"/>
        <v>0</v>
      </c>
      <c r="X6" s="22">
        <f t="shared" ref="X6:X15" si="16">N6+S6</f>
        <v>853.06</v>
      </c>
      <c r="Y6" s="22">
        <f>O6+T6</f>
        <v>451.62</v>
      </c>
      <c r="Z6" s="22">
        <f t="shared" si="9"/>
        <v>526.89</v>
      </c>
      <c r="AA6" s="22">
        <f t="shared" si="10"/>
        <v>802.88</v>
      </c>
      <c r="AB6" s="22">
        <f t="shared" si="11"/>
        <v>853.06</v>
      </c>
      <c r="AC6" s="29">
        <f>SUM(X6:AB6)</f>
        <v>3487.5099999999998</v>
      </c>
    </row>
    <row r="7" spans="1:29" ht="17.25" x14ac:dyDescent="0.4">
      <c r="A7" t="s">
        <v>15</v>
      </c>
      <c r="B7" t="s">
        <v>16</v>
      </c>
      <c r="C7" s="1">
        <v>20.56</v>
      </c>
      <c r="D7" s="18">
        <v>45</v>
      </c>
      <c r="E7" s="18">
        <v>53</v>
      </c>
      <c r="F7" s="18">
        <v>35</v>
      </c>
      <c r="G7" s="18">
        <v>45</v>
      </c>
      <c r="H7" s="18">
        <v>40</v>
      </c>
      <c r="I7" s="15">
        <f t="shared" si="12"/>
        <v>5</v>
      </c>
      <c r="J7" s="15">
        <f t="shared" si="12"/>
        <v>13</v>
      </c>
      <c r="K7" s="15">
        <f t="shared" si="12"/>
        <v>0</v>
      </c>
      <c r="L7" s="15">
        <f t="shared" si="12"/>
        <v>5</v>
      </c>
      <c r="M7" s="15">
        <f t="shared" si="12"/>
        <v>0</v>
      </c>
      <c r="N7" s="27">
        <f t="shared" si="13"/>
        <v>925.19999999999993</v>
      </c>
      <c r="O7" s="27">
        <f t="shared" si="14"/>
        <v>1089.6799999999998</v>
      </c>
      <c r="P7" s="27">
        <f t="shared" si="2"/>
        <v>719.59999999999991</v>
      </c>
      <c r="Q7" s="27">
        <f t="shared" si="3"/>
        <v>925.19999999999993</v>
      </c>
      <c r="R7" s="27">
        <f t="shared" si="4"/>
        <v>822.4</v>
      </c>
      <c r="S7" s="11">
        <f t="shared" si="15"/>
        <v>51.4</v>
      </c>
      <c r="T7" s="11">
        <f t="shared" si="5"/>
        <v>133.63999999999999</v>
      </c>
      <c r="U7" s="11">
        <f t="shared" si="6"/>
        <v>0</v>
      </c>
      <c r="V7" s="11">
        <f t="shared" si="7"/>
        <v>51.4</v>
      </c>
      <c r="W7" s="11">
        <f t="shared" si="8"/>
        <v>0</v>
      </c>
      <c r="X7" s="22">
        <f t="shared" si="16"/>
        <v>976.59999999999991</v>
      </c>
      <c r="Y7" s="22">
        <f t="shared" ref="Y7:Y14" si="17">O7+T7</f>
        <v>1223.3199999999997</v>
      </c>
      <c r="Z7" s="22">
        <f t="shared" si="9"/>
        <v>719.59999999999991</v>
      </c>
      <c r="AA7" s="22">
        <f t="shared" si="10"/>
        <v>976.59999999999991</v>
      </c>
      <c r="AB7" s="22">
        <f t="shared" si="11"/>
        <v>822.4</v>
      </c>
      <c r="AC7" s="29">
        <f>SUM(X7:AB7)</f>
        <v>4718.5199999999995</v>
      </c>
    </row>
    <row r="8" spans="1:29" ht="17.25" x14ac:dyDescent="0.4">
      <c r="A8" t="s">
        <v>2</v>
      </c>
      <c r="B8" t="s">
        <v>17</v>
      </c>
      <c r="C8" s="1">
        <v>39.04</v>
      </c>
      <c r="D8" s="18">
        <v>42</v>
      </c>
      <c r="E8" s="18">
        <v>23</v>
      </c>
      <c r="F8" s="18">
        <v>32</v>
      </c>
      <c r="G8" s="18">
        <v>44</v>
      </c>
      <c r="H8" s="18">
        <v>40</v>
      </c>
      <c r="I8" s="15">
        <f t="shared" si="12"/>
        <v>2</v>
      </c>
      <c r="J8" s="15">
        <f t="shared" si="12"/>
        <v>0</v>
      </c>
      <c r="K8" s="15">
        <f t="shared" si="12"/>
        <v>0</v>
      </c>
      <c r="L8" s="15">
        <f t="shared" si="12"/>
        <v>4</v>
      </c>
      <c r="M8" s="15">
        <f t="shared" si="12"/>
        <v>0</v>
      </c>
      <c r="N8" s="27">
        <f t="shared" si="13"/>
        <v>1639.68</v>
      </c>
      <c r="O8" s="27">
        <f t="shared" si="14"/>
        <v>897.92</v>
      </c>
      <c r="P8" s="27">
        <f t="shared" si="2"/>
        <v>1249.28</v>
      </c>
      <c r="Q8" s="27">
        <f t="shared" si="3"/>
        <v>1717.76</v>
      </c>
      <c r="R8" s="27">
        <f t="shared" si="4"/>
        <v>1561.6</v>
      </c>
      <c r="S8" s="11">
        <f t="shared" si="15"/>
        <v>39.04</v>
      </c>
      <c r="T8" s="11">
        <f t="shared" si="5"/>
        <v>0</v>
      </c>
      <c r="U8" s="11">
        <f t="shared" si="6"/>
        <v>0</v>
      </c>
      <c r="V8" s="11">
        <f t="shared" si="7"/>
        <v>78.08</v>
      </c>
      <c r="W8" s="11">
        <f t="shared" si="8"/>
        <v>0</v>
      </c>
      <c r="X8" s="22">
        <f t="shared" si="16"/>
        <v>1678.72</v>
      </c>
      <c r="Y8" s="22">
        <f t="shared" si="17"/>
        <v>897.92</v>
      </c>
      <c r="Z8" s="22">
        <f t="shared" si="9"/>
        <v>1249.28</v>
      </c>
      <c r="AA8" s="22">
        <f t="shared" si="10"/>
        <v>1795.84</v>
      </c>
      <c r="AB8" s="22">
        <f t="shared" si="11"/>
        <v>1561.6</v>
      </c>
      <c r="AC8" s="29">
        <f>SUM(X8:AB8)</f>
        <v>7183.3600000000006</v>
      </c>
    </row>
    <row r="9" spans="1:29" ht="17.25" x14ac:dyDescent="0.4">
      <c r="A9" t="s">
        <v>18</v>
      </c>
      <c r="B9" t="s">
        <v>19</v>
      </c>
      <c r="C9" s="1">
        <v>50.19</v>
      </c>
      <c r="D9" s="18">
        <v>30</v>
      </c>
      <c r="E9" s="18">
        <v>33</v>
      </c>
      <c r="F9" s="18">
        <v>43</v>
      </c>
      <c r="G9" s="18">
        <v>40</v>
      </c>
      <c r="H9" s="18">
        <v>22</v>
      </c>
      <c r="I9" s="15">
        <f t="shared" si="12"/>
        <v>0</v>
      </c>
      <c r="J9" s="15">
        <f t="shared" si="12"/>
        <v>0</v>
      </c>
      <c r="K9" s="15">
        <f t="shared" si="12"/>
        <v>3</v>
      </c>
      <c r="L9" s="15">
        <f t="shared" si="12"/>
        <v>0</v>
      </c>
      <c r="M9" s="15">
        <f t="shared" si="12"/>
        <v>0</v>
      </c>
      <c r="N9" s="27">
        <f t="shared" si="13"/>
        <v>1505.6999999999998</v>
      </c>
      <c r="O9" s="27">
        <f t="shared" si="14"/>
        <v>1656.27</v>
      </c>
      <c r="P9" s="27">
        <f t="shared" si="2"/>
        <v>2158.17</v>
      </c>
      <c r="Q9" s="27">
        <f t="shared" si="3"/>
        <v>2007.6</v>
      </c>
      <c r="R9" s="27">
        <f t="shared" si="4"/>
        <v>1104.1799999999998</v>
      </c>
      <c r="S9" s="11">
        <f t="shared" si="15"/>
        <v>0</v>
      </c>
      <c r="T9" s="11">
        <f t="shared" si="5"/>
        <v>0</v>
      </c>
      <c r="U9" s="11">
        <f t="shared" si="6"/>
        <v>75.284999999999997</v>
      </c>
      <c r="V9" s="11">
        <f t="shared" si="7"/>
        <v>0</v>
      </c>
      <c r="W9" s="11">
        <f t="shared" si="8"/>
        <v>0</v>
      </c>
      <c r="X9" s="22">
        <f t="shared" si="16"/>
        <v>1505.6999999999998</v>
      </c>
      <c r="Y9" s="22">
        <f t="shared" si="17"/>
        <v>1656.27</v>
      </c>
      <c r="Z9" s="22">
        <f t="shared" si="9"/>
        <v>2233.4549999999999</v>
      </c>
      <c r="AA9" s="22">
        <f t="shared" si="10"/>
        <v>2007.6</v>
      </c>
      <c r="AB9" s="22">
        <f t="shared" si="11"/>
        <v>1104.1799999999998</v>
      </c>
      <c r="AC9" s="29">
        <f>SUM(X9:AB9)</f>
        <v>8507.2049999999999</v>
      </c>
    </row>
    <row r="10" spans="1:29" ht="17.25" x14ac:dyDescent="0.4">
      <c r="A10" t="s">
        <v>20</v>
      </c>
      <c r="B10" t="s">
        <v>6</v>
      </c>
      <c r="C10" s="1">
        <v>45.9</v>
      </c>
      <c r="D10" s="18">
        <v>25</v>
      </c>
      <c r="E10" s="18">
        <v>32</v>
      </c>
      <c r="F10" s="18">
        <v>40</v>
      </c>
      <c r="G10" s="18">
        <v>43</v>
      </c>
      <c r="H10" s="18">
        <v>26</v>
      </c>
      <c r="I10" s="15">
        <f t="shared" si="12"/>
        <v>0</v>
      </c>
      <c r="J10" s="15">
        <f t="shared" si="12"/>
        <v>0</v>
      </c>
      <c r="K10" s="15">
        <f t="shared" si="12"/>
        <v>0</v>
      </c>
      <c r="L10" s="15">
        <f t="shared" si="12"/>
        <v>3</v>
      </c>
      <c r="M10" s="15">
        <f t="shared" si="12"/>
        <v>0</v>
      </c>
      <c r="N10" s="27">
        <f t="shared" si="13"/>
        <v>1147.5</v>
      </c>
      <c r="O10" s="27">
        <f t="shared" si="14"/>
        <v>1468.8</v>
      </c>
      <c r="P10" s="27">
        <f t="shared" si="2"/>
        <v>1836</v>
      </c>
      <c r="Q10" s="27">
        <f t="shared" si="3"/>
        <v>1973.7</v>
      </c>
      <c r="R10" s="27">
        <f t="shared" si="4"/>
        <v>1193.3999999999999</v>
      </c>
      <c r="S10" s="11">
        <f t="shared" si="15"/>
        <v>0</v>
      </c>
      <c r="T10" s="11">
        <f t="shared" si="5"/>
        <v>0</v>
      </c>
      <c r="U10" s="11">
        <f t="shared" si="6"/>
        <v>0</v>
      </c>
      <c r="V10" s="11">
        <f t="shared" si="7"/>
        <v>68.849999999999994</v>
      </c>
      <c r="W10" s="11">
        <f t="shared" si="8"/>
        <v>0</v>
      </c>
      <c r="X10" s="22">
        <f t="shared" si="16"/>
        <v>1147.5</v>
      </c>
      <c r="Y10" s="22">
        <f t="shared" si="17"/>
        <v>1468.8</v>
      </c>
      <c r="Z10" s="22">
        <f t="shared" si="9"/>
        <v>1836</v>
      </c>
      <c r="AA10" s="22">
        <f t="shared" si="10"/>
        <v>2042.55</v>
      </c>
      <c r="AB10" s="22">
        <f t="shared" si="11"/>
        <v>1193.3999999999999</v>
      </c>
      <c r="AC10" s="29">
        <f>SUM(X10:AB10)</f>
        <v>7688.25</v>
      </c>
    </row>
    <row r="11" spans="1:29" ht="17.25" x14ac:dyDescent="0.4">
      <c r="A11" t="s">
        <v>21</v>
      </c>
      <c r="B11" t="s">
        <v>22</v>
      </c>
      <c r="C11" s="1">
        <v>10</v>
      </c>
      <c r="D11" s="18">
        <v>20</v>
      </c>
      <c r="E11" s="18">
        <v>25</v>
      </c>
      <c r="F11" s="18">
        <v>44</v>
      </c>
      <c r="G11" s="18">
        <v>45</v>
      </c>
      <c r="H11" s="18">
        <v>40</v>
      </c>
      <c r="I11" s="15">
        <f t="shared" si="12"/>
        <v>0</v>
      </c>
      <c r="J11" s="15">
        <f t="shared" si="12"/>
        <v>0</v>
      </c>
      <c r="K11" s="15">
        <f t="shared" si="12"/>
        <v>4</v>
      </c>
      <c r="L11" s="15">
        <f t="shared" si="12"/>
        <v>5</v>
      </c>
      <c r="M11" s="15">
        <f t="shared" si="12"/>
        <v>0</v>
      </c>
      <c r="N11" s="27">
        <f t="shared" si="13"/>
        <v>200</v>
      </c>
      <c r="O11" s="27">
        <f t="shared" si="14"/>
        <v>250</v>
      </c>
      <c r="P11" s="27">
        <f t="shared" si="2"/>
        <v>440</v>
      </c>
      <c r="Q11" s="27">
        <f t="shared" si="3"/>
        <v>450</v>
      </c>
      <c r="R11" s="27">
        <f t="shared" si="4"/>
        <v>400</v>
      </c>
      <c r="S11" s="11">
        <f t="shared" si="15"/>
        <v>0</v>
      </c>
      <c r="T11" s="11">
        <f t="shared" si="5"/>
        <v>0</v>
      </c>
      <c r="U11" s="11">
        <f t="shared" si="6"/>
        <v>20</v>
      </c>
      <c r="V11" s="11">
        <f t="shared" si="7"/>
        <v>25</v>
      </c>
      <c r="W11" s="11">
        <f t="shared" si="8"/>
        <v>0</v>
      </c>
      <c r="X11" s="22">
        <f t="shared" si="16"/>
        <v>200</v>
      </c>
      <c r="Y11" s="22">
        <f t="shared" si="17"/>
        <v>250</v>
      </c>
      <c r="Z11" s="22">
        <f t="shared" si="9"/>
        <v>460</v>
      </c>
      <c r="AA11" s="22">
        <f t="shared" si="10"/>
        <v>475</v>
      </c>
      <c r="AB11" s="22">
        <f t="shared" si="11"/>
        <v>400</v>
      </c>
      <c r="AC11" s="29">
        <f>SUM(X11:AB11)</f>
        <v>1785</v>
      </c>
    </row>
    <row r="12" spans="1:29" ht="17.25" x14ac:dyDescent="0.4">
      <c r="A12" t="s">
        <v>23</v>
      </c>
      <c r="B12" t="s">
        <v>24</v>
      </c>
      <c r="C12" s="1">
        <v>15.95</v>
      </c>
      <c r="D12" s="18">
        <v>45</v>
      </c>
      <c r="E12" s="18">
        <v>43</v>
      </c>
      <c r="F12" s="18">
        <v>40</v>
      </c>
      <c r="G12" s="18">
        <v>40</v>
      </c>
      <c r="H12" s="18">
        <v>40</v>
      </c>
      <c r="I12" s="15">
        <f t="shared" si="12"/>
        <v>5</v>
      </c>
      <c r="J12" s="15">
        <f t="shared" si="12"/>
        <v>3</v>
      </c>
      <c r="K12" s="15">
        <f t="shared" si="12"/>
        <v>0</v>
      </c>
      <c r="L12" s="15">
        <f t="shared" si="12"/>
        <v>0</v>
      </c>
      <c r="M12" s="15">
        <f t="shared" si="12"/>
        <v>0</v>
      </c>
      <c r="N12" s="27">
        <f t="shared" si="13"/>
        <v>717.75</v>
      </c>
      <c r="O12" s="27">
        <f t="shared" si="14"/>
        <v>685.85</v>
      </c>
      <c r="P12" s="27">
        <f t="shared" si="2"/>
        <v>638</v>
      </c>
      <c r="Q12" s="27">
        <f t="shared" si="3"/>
        <v>638</v>
      </c>
      <c r="R12" s="27">
        <f t="shared" si="4"/>
        <v>638</v>
      </c>
      <c r="S12" s="11">
        <f t="shared" si="15"/>
        <v>39.875</v>
      </c>
      <c r="T12" s="11">
        <f t="shared" si="5"/>
        <v>23.924999999999997</v>
      </c>
      <c r="U12" s="11">
        <f t="shared" si="6"/>
        <v>0</v>
      </c>
      <c r="V12" s="11">
        <f t="shared" si="7"/>
        <v>0</v>
      </c>
      <c r="W12" s="11">
        <f t="shared" si="8"/>
        <v>0</v>
      </c>
      <c r="X12" s="22">
        <f t="shared" si="16"/>
        <v>757.625</v>
      </c>
      <c r="Y12" s="22">
        <f t="shared" si="17"/>
        <v>709.77499999999998</v>
      </c>
      <c r="Z12" s="22">
        <f t="shared" si="9"/>
        <v>638</v>
      </c>
      <c r="AA12" s="22">
        <f t="shared" si="10"/>
        <v>638</v>
      </c>
      <c r="AB12" s="22">
        <f t="shared" si="11"/>
        <v>638</v>
      </c>
      <c r="AC12" s="29">
        <f>SUM(X12:AB12)</f>
        <v>3381.4</v>
      </c>
    </row>
    <row r="13" spans="1:29" ht="17.25" x14ac:dyDescent="0.4">
      <c r="A13" t="s">
        <v>25</v>
      </c>
      <c r="B13" t="s">
        <v>24</v>
      </c>
      <c r="C13" s="1">
        <v>42.53</v>
      </c>
      <c r="D13" s="18">
        <v>49</v>
      </c>
      <c r="E13" s="18">
        <v>35</v>
      </c>
      <c r="F13" s="18">
        <v>39</v>
      </c>
      <c r="G13" s="18">
        <v>41</v>
      </c>
      <c r="H13" s="18">
        <v>30</v>
      </c>
      <c r="I13" s="15">
        <f t="shared" si="12"/>
        <v>9</v>
      </c>
      <c r="J13" s="15">
        <f t="shared" si="12"/>
        <v>0</v>
      </c>
      <c r="K13" s="15">
        <f t="shared" si="12"/>
        <v>0</v>
      </c>
      <c r="L13" s="15">
        <f t="shared" si="12"/>
        <v>1</v>
      </c>
      <c r="M13" s="15">
        <f t="shared" si="12"/>
        <v>0</v>
      </c>
      <c r="N13" s="27">
        <f t="shared" si="13"/>
        <v>2083.9700000000003</v>
      </c>
      <c r="O13" s="27">
        <f t="shared" si="14"/>
        <v>1488.55</v>
      </c>
      <c r="P13" s="27">
        <f t="shared" si="2"/>
        <v>1658.67</v>
      </c>
      <c r="Q13" s="27">
        <f t="shared" si="3"/>
        <v>1743.73</v>
      </c>
      <c r="R13" s="27">
        <f t="shared" si="4"/>
        <v>1275.9000000000001</v>
      </c>
      <c r="S13" s="11">
        <f t="shared" si="15"/>
        <v>191.38499999999999</v>
      </c>
      <c r="T13" s="11">
        <f t="shared" si="5"/>
        <v>0</v>
      </c>
      <c r="U13" s="11">
        <f t="shared" si="6"/>
        <v>0</v>
      </c>
      <c r="V13" s="11">
        <f t="shared" si="7"/>
        <v>21.265000000000001</v>
      </c>
      <c r="W13" s="11">
        <f t="shared" si="8"/>
        <v>0</v>
      </c>
      <c r="X13" s="22">
        <f t="shared" si="16"/>
        <v>2275.3550000000005</v>
      </c>
      <c r="Y13" s="22">
        <f t="shared" si="17"/>
        <v>1488.55</v>
      </c>
      <c r="Z13" s="22">
        <f t="shared" si="9"/>
        <v>1658.67</v>
      </c>
      <c r="AA13" s="22">
        <f t="shared" si="10"/>
        <v>1764.9950000000001</v>
      </c>
      <c r="AB13" s="22">
        <f t="shared" si="11"/>
        <v>1275.9000000000001</v>
      </c>
      <c r="AC13" s="29">
        <f>SUM(X13:AB13)</f>
        <v>8463.4700000000012</v>
      </c>
    </row>
    <row r="14" spans="1:29" ht="17.25" x14ac:dyDescent="0.4">
      <c r="A14" t="s">
        <v>26</v>
      </c>
      <c r="B14" t="s">
        <v>27</v>
      </c>
      <c r="C14" s="1">
        <v>34.229999999999997</v>
      </c>
      <c r="D14" s="18">
        <v>50</v>
      </c>
      <c r="E14" s="18">
        <v>40</v>
      </c>
      <c r="F14" s="18">
        <v>35</v>
      </c>
      <c r="G14" s="18">
        <v>43</v>
      </c>
      <c r="H14" s="18">
        <v>33</v>
      </c>
      <c r="I14" s="15">
        <f t="shared" si="12"/>
        <v>10</v>
      </c>
      <c r="J14" s="15">
        <f t="shared" si="12"/>
        <v>0</v>
      </c>
      <c r="K14" s="15">
        <f t="shared" si="12"/>
        <v>0</v>
      </c>
      <c r="L14" s="15">
        <f t="shared" si="12"/>
        <v>3</v>
      </c>
      <c r="M14" s="15">
        <f t="shared" si="12"/>
        <v>0</v>
      </c>
      <c r="N14" s="27">
        <f t="shared" si="13"/>
        <v>1711.4999999999998</v>
      </c>
      <c r="O14" s="27">
        <f t="shared" si="14"/>
        <v>1369.1999999999998</v>
      </c>
      <c r="P14" s="27">
        <f t="shared" si="2"/>
        <v>1198.05</v>
      </c>
      <c r="Q14" s="27">
        <f t="shared" si="3"/>
        <v>1471.8899999999999</v>
      </c>
      <c r="R14" s="27">
        <f t="shared" si="4"/>
        <v>1129.5899999999999</v>
      </c>
      <c r="S14" s="11">
        <f t="shared" si="15"/>
        <v>171.14999999999998</v>
      </c>
      <c r="T14" s="11">
        <f t="shared" si="5"/>
        <v>0</v>
      </c>
      <c r="U14" s="11">
        <f t="shared" si="6"/>
        <v>0</v>
      </c>
      <c r="V14" s="11">
        <f t="shared" si="7"/>
        <v>51.344999999999999</v>
      </c>
      <c r="W14" s="11">
        <f t="shared" si="8"/>
        <v>0</v>
      </c>
      <c r="X14" s="22">
        <f t="shared" si="16"/>
        <v>1882.6499999999996</v>
      </c>
      <c r="Y14" s="22">
        <f t="shared" si="17"/>
        <v>1369.1999999999998</v>
      </c>
      <c r="Z14" s="22">
        <f t="shared" si="9"/>
        <v>1198.05</v>
      </c>
      <c r="AA14" s="22">
        <f t="shared" si="10"/>
        <v>1523.2349999999999</v>
      </c>
      <c r="AB14" s="22">
        <f>R14+W14</f>
        <v>1129.5899999999999</v>
      </c>
      <c r="AC14" s="29">
        <f>SUM(X14:AB14)</f>
        <v>7102.7249999999995</v>
      </c>
    </row>
    <row r="15" spans="1:29" ht="17.25" x14ac:dyDescent="0.4">
      <c r="A15" t="s">
        <v>28</v>
      </c>
      <c r="B15" t="s">
        <v>16</v>
      </c>
      <c r="C15" s="1">
        <v>24.9</v>
      </c>
      <c r="D15" s="18">
        <v>35</v>
      </c>
      <c r="E15" s="18">
        <v>41</v>
      </c>
      <c r="F15" s="18">
        <v>11</v>
      </c>
      <c r="G15" s="18">
        <v>18</v>
      </c>
      <c r="H15" s="18">
        <v>40</v>
      </c>
      <c r="I15" s="15">
        <f t="shared" si="12"/>
        <v>0</v>
      </c>
      <c r="J15" s="15">
        <f t="shared" si="12"/>
        <v>1</v>
      </c>
      <c r="K15" s="15">
        <f t="shared" si="12"/>
        <v>0</v>
      </c>
      <c r="L15" s="15">
        <f t="shared" si="12"/>
        <v>0</v>
      </c>
      <c r="M15" s="15">
        <f t="shared" si="12"/>
        <v>0</v>
      </c>
      <c r="N15" s="27">
        <f t="shared" si="13"/>
        <v>871.5</v>
      </c>
      <c r="O15" s="27">
        <f t="shared" si="14"/>
        <v>1020.9</v>
      </c>
      <c r="P15" s="27">
        <f t="shared" si="2"/>
        <v>273.89999999999998</v>
      </c>
      <c r="Q15" s="27">
        <f t="shared" si="3"/>
        <v>448.2</v>
      </c>
      <c r="R15" s="27">
        <f t="shared" si="4"/>
        <v>996</v>
      </c>
      <c r="S15" s="11">
        <f>C15*0.5*I15</f>
        <v>0</v>
      </c>
      <c r="T15" s="11">
        <f t="shared" si="5"/>
        <v>12.45</v>
      </c>
      <c r="U15" s="11">
        <f t="shared" si="6"/>
        <v>0</v>
      </c>
      <c r="V15" s="11">
        <f t="shared" si="7"/>
        <v>0</v>
      </c>
      <c r="W15" s="11">
        <f t="shared" si="8"/>
        <v>0</v>
      </c>
      <c r="X15" s="22">
        <f t="shared" si="16"/>
        <v>871.5</v>
      </c>
      <c r="Y15" s="22">
        <f>O15+T15</f>
        <v>1033.3499999999999</v>
      </c>
      <c r="Z15" s="22">
        <f t="shared" si="9"/>
        <v>273.89999999999998</v>
      </c>
      <c r="AA15" s="22">
        <f t="shared" si="10"/>
        <v>448.2</v>
      </c>
      <c r="AB15" s="22">
        <f>R15+W15</f>
        <v>996</v>
      </c>
      <c r="AC15" s="29">
        <f>SUM(X15:AB15)</f>
        <v>3622.95</v>
      </c>
    </row>
    <row r="16" spans="1:29" ht="17.25" x14ac:dyDescent="0.4">
      <c r="AC16" s="30"/>
    </row>
    <row r="17" spans="1:29" ht="17.25" x14ac:dyDescent="0.4">
      <c r="A17" s="4" t="s">
        <v>6</v>
      </c>
      <c r="C17" s="2">
        <f>MAX(C5:C15)</f>
        <v>50.19</v>
      </c>
      <c r="D17" s="3"/>
      <c r="E17" s="3"/>
      <c r="F17" s="3"/>
      <c r="G17" s="3"/>
      <c r="H17" s="3"/>
      <c r="I17" s="4" t="s">
        <v>6</v>
      </c>
      <c r="J17" s="3"/>
      <c r="K17" s="3"/>
      <c r="L17" s="3"/>
      <c r="M17" s="3"/>
      <c r="N17" s="1">
        <f>MAX(N5:N15)</f>
        <v>2083.9700000000003</v>
      </c>
      <c r="O17" s="1">
        <f t="shared" ref="O17:AB17" si="18">MAX(O5:O15)</f>
        <v>1656.27</v>
      </c>
      <c r="P17" s="1">
        <f t="shared" si="18"/>
        <v>2158.17</v>
      </c>
      <c r="Q17" s="1">
        <f t="shared" si="18"/>
        <v>2007.6</v>
      </c>
      <c r="R17" s="1">
        <f t="shared" si="18"/>
        <v>1561.6</v>
      </c>
      <c r="S17" s="1">
        <f t="shared" si="18"/>
        <v>191.38499999999999</v>
      </c>
      <c r="T17" s="1">
        <f t="shared" si="18"/>
        <v>133.63999999999999</v>
      </c>
      <c r="U17" s="1">
        <f t="shared" si="18"/>
        <v>75.284999999999997</v>
      </c>
      <c r="V17" s="1">
        <f t="shared" si="18"/>
        <v>78.08</v>
      </c>
      <c r="W17" s="1">
        <f t="shared" si="18"/>
        <v>33.285000000000004</v>
      </c>
      <c r="X17" s="1">
        <f t="shared" si="18"/>
        <v>2275.3550000000005</v>
      </c>
      <c r="Y17" s="1">
        <f t="shared" si="18"/>
        <v>1656.27</v>
      </c>
      <c r="Z17" s="1">
        <f t="shared" si="18"/>
        <v>2233.4549999999999</v>
      </c>
      <c r="AA17" s="1">
        <f t="shared" si="18"/>
        <v>2042.55</v>
      </c>
      <c r="AB17" s="1">
        <f t="shared" si="18"/>
        <v>1561.6</v>
      </c>
      <c r="AC17" s="31">
        <f t="shared" ref="AC17" si="19">MAX(AC5:AC15)</f>
        <v>8507.2049999999999</v>
      </c>
    </row>
    <row r="18" spans="1:29" ht="17.25" x14ac:dyDescent="0.4">
      <c r="A18" s="4" t="s">
        <v>7</v>
      </c>
      <c r="C18" s="2">
        <f>MIN(C11)</f>
        <v>10</v>
      </c>
      <c r="D18" s="3"/>
      <c r="E18" s="3"/>
      <c r="F18" s="3"/>
      <c r="G18" s="3"/>
      <c r="H18" s="3"/>
      <c r="I18" s="4" t="s">
        <v>7</v>
      </c>
      <c r="J18" s="3"/>
      <c r="K18" s="3"/>
      <c r="L18" s="3"/>
      <c r="M18" s="3"/>
      <c r="N18" s="1">
        <f>MIN(N11)</f>
        <v>200</v>
      </c>
      <c r="O18" s="1">
        <f t="shared" ref="O18:AB18" si="20">MIN(O11)</f>
        <v>250</v>
      </c>
      <c r="P18" s="1">
        <f t="shared" si="20"/>
        <v>440</v>
      </c>
      <c r="Q18" s="1">
        <f t="shared" si="20"/>
        <v>450</v>
      </c>
      <c r="R18" s="1">
        <f t="shared" si="20"/>
        <v>400</v>
      </c>
      <c r="S18" s="1">
        <f t="shared" si="20"/>
        <v>0</v>
      </c>
      <c r="T18" s="1">
        <f t="shared" si="20"/>
        <v>0</v>
      </c>
      <c r="U18" s="1">
        <f t="shared" si="20"/>
        <v>20</v>
      </c>
      <c r="V18" s="1">
        <f t="shared" si="20"/>
        <v>25</v>
      </c>
      <c r="W18" s="1">
        <f t="shared" si="20"/>
        <v>0</v>
      </c>
      <c r="X18" s="1">
        <f t="shared" si="20"/>
        <v>200</v>
      </c>
      <c r="Y18" s="1">
        <f t="shared" si="20"/>
        <v>250</v>
      </c>
      <c r="Z18" s="1">
        <f t="shared" si="20"/>
        <v>460</v>
      </c>
      <c r="AA18" s="1">
        <f t="shared" si="20"/>
        <v>475</v>
      </c>
      <c r="AB18" s="1">
        <f t="shared" si="20"/>
        <v>400</v>
      </c>
      <c r="AC18" s="31">
        <f t="shared" ref="AC18" si="21">MIN(AC11)</f>
        <v>1785</v>
      </c>
    </row>
    <row r="19" spans="1:29" ht="17.25" x14ac:dyDescent="0.4">
      <c r="A19" s="4" t="s">
        <v>8</v>
      </c>
      <c r="C19" s="2">
        <f>AVERAGE(C5:C15)</f>
        <v>30.052727272727271</v>
      </c>
      <c r="D19" s="3"/>
      <c r="E19" s="3"/>
      <c r="F19" s="3"/>
      <c r="G19" s="3"/>
      <c r="H19" s="3"/>
      <c r="I19" s="4" t="s">
        <v>8</v>
      </c>
      <c r="J19" s="3"/>
      <c r="K19" s="3"/>
      <c r="L19" s="3"/>
      <c r="M19" s="3"/>
      <c r="N19" s="1">
        <f>AVERAGE(N5:N15)</f>
        <v>1140.3145454545454</v>
      </c>
      <c r="O19" s="1">
        <f t="shared" ref="O19:AB19" si="22">AVERAGE(O5:O15)</f>
        <v>967.73363636363649</v>
      </c>
      <c r="P19" s="1">
        <f t="shared" si="22"/>
        <v>1018.9936363636363</v>
      </c>
      <c r="Q19" s="1">
        <f t="shared" si="22"/>
        <v>1197.9554545454546</v>
      </c>
      <c r="R19" s="1">
        <f t="shared" si="22"/>
        <v>993.48181818181808</v>
      </c>
      <c r="S19" s="1">
        <f t="shared" si="22"/>
        <v>44.804545454545455</v>
      </c>
      <c r="T19" s="1">
        <f t="shared" si="22"/>
        <v>15.45590909090909</v>
      </c>
      <c r="U19" s="1">
        <f t="shared" si="22"/>
        <v>8.6622727272727271</v>
      </c>
      <c r="V19" s="1">
        <f t="shared" si="22"/>
        <v>31.946818181818177</v>
      </c>
      <c r="W19" s="1">
        <f t="shared" si="22"/>
        <v>3.0259090909090913</v>
      </c>
      <c r="X19" s="1">
        <f t="shared" si="22"/>
        <v>1185.1190909090908</v>
      </c>
      <c r="Y19" s="1">
        <f t="shared" si="22"/>
        <v>983.18954545454551</v>
      </c>
      <c r="Z19" s="1">
        <f t="shared" si="22"/>
        <v>1027.6559090909088</v>
      </c>
      <c r="AA19" s="1">
        <f t="shared" si="22"/>
        <v>1229.9022727272729</v>
      </c>
      <c r="AB19" s="1">
        <f t="shared" si="22"/>
        <v>996.50772727272715</v>
      </c>
      <c r="AC19" s="31">
        <f t="shared" ref="AC19" si="23">AVERAGE(AC5:AC15)</f>
        <v>5422.3745454545451</v>
      </c>
    </row>
    <row r="20" spans="1:29" ht="17.25" x14ac:dyDescent="0.4">
      <c r="A20" s="4" t="s">
        <v>9</v>
      </c>
      <c r="C20" s="2">
        <f>SUM(C5:C15)</f>
        <v>330.58</v>
      </c>
      <c r="D20" s="3"/>
      <c r="E20" s="3"/>
      <c r="F20" s="3"/>
      <c r="G20" s="3"/>
      <c r="H20" s="3"/>
      <c r="I20" s="4" t="s">
        <v>9</v>
      </c>
      <c r="J20" s="3"/>
      <c r="K20" s="3"/>
      <c r="L20" s="3"/>
      <c r="M20" s="3"/>
      <c r="N20" s="1">
        <f>SUM(N5:N15)</f>
        <v>12543.46</v>
      </c>
      <c r="O20" s="1">
        <f t="shared" ref="O20:AB20" si="24">SUM(O5:O15)</f>
        <v>10645.070000000002</v>
      </c>
      <c r="P20" s="1">
        <f t="shared" si="24"/>
        <v>11208.929999999998</v>
      </c>
      <c r="Q20" s="1">
        <f t="shared" si="24"/>
        <v>13177.51</v>
      </c>
      <c r="R20" s="1">
        <f t="shared" si="24"/>
        <v>10928.3</v>
      </c>
      <c r="S20" s="1">
        <f t="shared" si="24"/>
        <v>492.84999999999997</v>
      </c>
      <c r="T20" s="1">
        <f t="shared" si="24"/>
        <v>170.01499999999999</v>
      </c>
      <c r="U20" s="1">
        <f t="shared" si="24"/>
        <v>95.284999999999997</v>
      </c>
      <c r="V20" s="1">
        <f t="shared" si="24"/>
        <v>351.41499999999996</v>
      </c>
      <c r="W20" s="1">
        <f t="shared" si="24"/>
        <v>33.285000000000004</v>
      </c>
      <c r="X20" s="1">
        <f t="shared" si="24"/>
        <v>13036.31</v>
      </c>
      <c r="Y20" s="1">
        <f t="shared" si="24"/>
        <v>10815.085000000001</v>
      </c>
      <c r="Z20" s="1">
        <f t="shared" si="24"/>
        <v>11304.214999999998</v>
      </c>
      <c r="AA20" s="1">
        <f t="shared" si="24"/>
        <v>13528.925000000001</v>
      </c>
      <c r="AB20" s="1">
        <f t="shared" si="24"/>
        <v>10961.584999999999</v>
      </c>
      <c r="AC20" s="31">
        <f t="shared" ref="AC20" si="25">SUM(AC5:AC15)</f>
        <v>59646.119999999995</v>
      </c>
    </row>
  </sheetData>
  <pageMargins left="0.7" right="0.7" top="0.75" bottom="0.75" header="0.3" footer="0.3"/>
  <pageSetup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Chris Nzoka-okoye</cp:lastModifiedBy>
  <cp:lastPrinted>2022-08-06T15:21:31Z</cp:lastPrinted>
  <dcterms:created xsi:type="dcterms:W3CDTF">2022-08-05T11:37:17Z</dcterms:created>
  <dcterms:modified xsi:type="dcterms:W3CDTF">2022-08-06T15:22:12Z</dcterms:modified>
</cp:coreProperties>
</file>