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_evolution\surya_punctuation_5_6\"/>
    </mc:Choice>
  </mc:AlternateContent>
  <bookViews>
    <workbookView xWindow="-120" yWindow="-120" windowWidth="20730" windowHeight="11310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2" i="3" l="1"/>
  <c r="AM10" i="3"/>
  <c r="AM16" i="3" l="1"/>
  <c r="AM14" i="3" l="1"/>
  <c r="AM7" i="3" l="1"/>
  <c r="AL18" i="3" l="1"/>
  <c r="AL21" i="3" l="1"/>
  <c r="AL20" i="3"/>
  <c r="AL19" i="3"/>
  <c r="AL17" i="3"/>
  <c r="AM20" i="3" l="1"/>
  <c r="AM21" i="3"/>
  <c r="AM17" i="3"/>
</calcChain>
</file>

<file path=xl/sharedStrings.xml><?xml version="1.0" encoding="utf-8"?>
<sst xmlns="http://schemas.openxmlformats.org/spreadsheetml/2006/main" count="172" uniqueCount="93">
  <si>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</si>
  <si>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</si>
  <si>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</si>
  <si>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</si>
  <si>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</si>
  <si>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</si>
  <si>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</si>
  <si>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</si>
  <si>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</si>
  <si>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</si>
  <si>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</si>
  <si>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</si>
  <si>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</si>
  <si>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</si>
  <si>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</si>
  <si>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</si>
  <si>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</si>
  <si>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</si>
  <si>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</si>
  <si>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</si>
  <si>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</si>
  <si>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</si>
  <si>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</si>
  <si>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</si>
  <si>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</si>
  <si>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</si>
  <si>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</si>
  <si>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</si>
  <si>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</si>
  <si>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</si>
  <si>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</si>
  <si>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</si>
  <si>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</si>
  <si>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</si>
  <si>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</si>
  <si>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</si>
  <si>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</si>
  <si>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</si>
  <si>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</si>
  <si>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</si>
  <si>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</si>
  <si>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</si>
  <si>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</si>
  <si>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</si>
  <si>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</si>
  <si>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</si>
  <si>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</si>
  <si>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</si>
  <si>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</si>
  <si>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</si>
  <si>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</si>
  <si>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</si>
  <si>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</si>
  <si>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</si>
  <si>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</si>
  <si>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</si>
  <si>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</si>
  <si>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</si>
  <si>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</si>
  <si>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</si>
  <si>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</si>
  <si>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</si>
  <si>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</si>
  <si>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</si>
  <si>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</si>
  <si>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</si>
  <si>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</si>
  <si>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</si>
  <si>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</si>
  <si>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</si>
  <si>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</si>
  <si>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</si>
  <si>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</si>
  <si>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</si>
  <si>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</si>
  <si>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</si>
  <si>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</si>
  <si>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</si>
  <si>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</si>
  <si>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</si>
  <si>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</si>
  <si>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</si>
  <si>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</si>
  <si>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</si>
  <si>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</si>
  <si>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</si>
  <si>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</si>
  <si>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</si>
  <si>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</si>
  <si>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</si>
  <si>
    <t>1-group (no outliers)</t>
  </si>
  <si>
    <t>est = 1</t>
  </si>
  <si>
    <t>intercept (max. iter.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</si>
</sst>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5AFBE2D6-D38F-4EF4-88D4-C597FEA8D213}" userId="df02b3ce3319878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0-07-20T19:12:58.78" personId="{5AFBE2D6-D38F-4EF4-88D4-C597FEA8D213}" id="{3257063A-8998-471B-BE54-D5F0F5F1E7C4}">
    <text>This intercept value is nonsensical!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103.8554687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4">
        <v>43957</v>
      </c>
    </row>
    <row r="3" spans="1:2" x14ac:dyDescent="0.2">
      <c r="A3" s="2" t="s">
        <v>5</v>
      </c>
      <c r="B3" s="1" t="s">
        <v>6</v>
      </c>
    </row>
    <row r="5" spans="1:2" x14ac:dyDescent="0.2">
      <c r="A5" s="2" t="s">
        <v>7</v>
      </c>
      <c r="B5" s="1" t="s">
        <v>8</v>
      </c>
    </row>
    <row r="6" spans="1:2" x14ac:dyDescent="0.2">
      <c r="A6" s="2" t="s">
        <v>9</v>
      </c>
      <c r="B6" s="1" t="s">
        <v>63</v>
      </c>
    </row>
    <row r="8" spans="1:2" x14ac:dyDescent="0.2">
      <c r="B8" s="2" t="s">
        <v>9</v>
      </c>
    </row>
    <row r="9" spans="1:2" x14ac:dyDescent="0.2">
      <c r="A9" s="2" t="s">
        <v>10</v>
      </c>
      <c r="B9" s="1" t="s">
        <v>70</v>
      </c>
    </row>
    <row r="10" spans="1:2" x14ac:dyDescent="0.2">
      <c r="B10" s="1" t="s">
        <v>12</v>
      </c>
    </row>
    <row r="11" spans="1:2" x14ac:dyDescent="0.2">
      <c r="B11" s="1" t="s">
        <v>74</v>
      </c>
    </row>
    <row r="12" spans="1:2" x14ac:dyDescent="0.2">
      <c r="B12" s="1" t="s">
        <v>75</v>
      </c>
    </row>
    <row r="13" spans="1:2" x14ac:dyDescent="0.2">
      <c r="B13" s="1" t="s">
        <v>77</v>
      </c>
    </row>
    <row r="14" spans="1:2" x14ac:dyDescent="0.2">
      <c r="B14" s="1" t="s">
        <v>76</v>
      </c>
    </row>
    <row r="15" spans="1:2" x14ac:dyDescent="0.2">
      <c r="A15" s="2" t="s">
        <v>27</v>
      </c>
      <c r="B15" s="1" t="s">
        <v>28</v>
      </c>
    </row>
    <row r="16" spans="1:2" x14ac:dyDescent="0.2">
      <c r="A16" s="2" t="s">
        <v>67</v>
      </c>
      <c r="B16" s="1" t="s">
        <v>68</v>
      </c>
    </row>
    <row r="17" spans="1:2" x14ac:dyDescent="0.2">
      <c r="A17" s="2" t="s">
        <v>29</v>
      </c>
      <c r="B17" s="1" t="s">
        <v>53</v>
      </c>
    </row>
    <row r="18" spans="1:2" x14ac:dyDescent="0.2">
      <c r="A18" s="2" t="s">
        <v>30</v>
      </c>
      <c r="B18" s="1" t="s">
        <v>85</v>
      </c>
    </row>
    <row r="19" spans="1:2" x14ac:dyDescent="0.2">
      <c r="A19" s="2" t="s">
        <v>31</v>
      </c>
      <c r="B19" s="1" t="s">
        <v>54</v>
      </c>
    </row>
    <row r="20" spans="1:2" x14ac:dyDescent="0.2">
      <c r="A20" s="2" t="s">
        <v>32</v>
      </c>
      <c r="B20" s="1" t="s">
        <v>55</v>
      </c>
    </row>
    <row r="21" spans="1:2" x14ac:dyDescent="0.2">
      <c r="A21" s="2" t="s">
        <v>33</v>
      </c>
      <c r="B21" s="1" t="s">
        <v>56</v>
      </c>
    </row>
    <row r="22" spans="1:2" x14ac:dyDescent="0.2">
      <c r="A22" s="2" t="s">
        <v>34</v>
      </c>
      <c r="B22" s="1" t="s">
        <v>57</v>
      </c>
    </row>
    <row r="23" spans="1:2" x14ac:dyDescent="0.2">
      <c r="A23" s="2" t="s">
        <v>35</v>
      </c>
      <c r="B23" s="1" t="s">
        <v>58</v>
      </c>
    </row>
    <row r="24" spans="1:2" x14ac:dyDescent="0.2">
      <c r="A24" s="2" t="s">
        <v>36</v>
      </c>
      <c r="B24" s="1" t="s">
        <v>69</v>
      </c>
    </row>
    <row r="25" spans="1:2" x14ac:dyDescent="0.2">
      <c r="A25" s="2" t="s">
        <v>37</v>
      </c>
      <c r="B25" s="1" t="s">
        <v>59</v>
      </c>
    </row>
    <row r="26" spans="1:2" x14ac:dyDescent="0.2">
      <c r="A26" s="2" t="s">
        <v>38</v>
      </c>
      <c r="B26" s="1" t="s">
        <v>60</v>
      </c>
    </row>
    <row r="27" spans="1:2" x14ac:dyDescent="0.2">
      <c r="A27" s="2" t="s">
        <v>39</v>
      </c>
      <c r="B27" s="1" t="s">
        <v>61</v>
      </c>
    </row>
    <row r="28" spans="1:2" x14ac:dyDescent="0.2">
      <c r="A28" s="2" t="s">
        <v>40</v>
      </c>
      <c r="B28" s="1" t="s">
        <v>62</v>
      </c>
    </row>
    <row r="29" spans="1:2" x14ac:dyDescent="0.2">
      <c r="A29" s="2" t="s">
        <v>82</v>
      </c>
      <c r="B29" s="1" t="s">
        <v>84</v>
      </c>
    </row>
    <row r="30" spans="1:2" x14ac:dyDescent="0.2">
      <c r="A30" s="2" t="s">
        <v>83</v>
      </c>
      <c r="B30" s="1" t="s">
        <v>86</v>
      </c>
    </row>
    <row r="31" spans="1:2" x14ac:dyDescent="0.2">
      <c r="A31" s="2" t="s">
        <v>1</v>
      </c>
      <c r="B31" s="1" t="s">
        <v>17</v>
      </c>
    </row>
    <row r="32" spans="1:2" x14ac:dyDescent="0.2">
      <c r="A32" s="2" t="s">
        <v>14</v>
      </c>
      <c r="B32" s="1" t="s">
        <v>15</v>
      </c>
    </row>
    <row r="33" spans="1:2" x14ac:dyDescent="0.2">
      <c r="A33" s="2" t="s">
        <v>89</v>
      </c>
      <c r="B33" s="1" t="s">
        <v>16</v>
      </c>
    </row>
    <row r="34" spans="1:2" x14ac:dyDescent="0.2">
      <c r="A34" s="2" t="s">
        <v>20</v>
      </c>
      <c r="B34" s="1" t="s">
        <v>21</v>
      </c>
    </row>
    <row r="35" spans="1:2" x14ac:dyDescent="0.2">
      <c r="A35" s="2" t="s">
        <v>0</v>
      </c>
      <c r="B35" s="1" t="s">
        <v>13</v>
      </c>
    </row>
    <row r="36" spans="1:2" x14ac:dyDescent="0.2">
      <c r="A36" s="2" t="s">
        <v>18</v>
      </c>
      <c r="B36" s="1" t="s">
        <v>22</v>
      </c>
    </row>
    <row r="37" spans="1:2" x14ac:dyDescent="0.2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 x14ac:dyDescent="0.2"/>
  <cols>
    <col min="1" max="1" width="10.85546875" style="6" bestFit="1" customWidth="1"/>
    <col min="2" max="2" width="23.42578125" style="6" bestFit="1" customWidth="1"/>
    <col min="3" max="3" width="9" style="6" bestFit="1" customWidth="1"/>
    <col min="4" max="4" width="12.85546875" style="6" bestFit="1" customWidth="1"/>
    <col min="5" max="5" width="7.85546875" style="6" bestFit="1" customWidth="1"/>
    <col min="6" max="6" width="5.5703125" style="6" bestFit="1" customWidth="1"/>
    <col min="7" max="7" width="5.140625" style="6" bestFit="1" customWidth="1"/>
    <col min="8" max="8" width="5.140625" style="10" bestFit="1" customWidth="1"/>
    <col min="9" max="9" width="4.5703125" style="1" bestFit="1" customWidth="1"/>
    <col min="10" max="10" width="5.140625" style="10" bestFit="1" customWidth="1"/>
    <col min="11" max="11" width="4.5703125" style="1" bestFit="1" customWidth="1"/>
    <col min="12" max="12" width="5.140625" style="10" bestFit="1" customWidth="1"/>
    <col min="13" max="13" width="4.5703125" style="1" bestFit="1" customWidth="1"/>
    <col min="14" max="14" width="5.140625" style="10" bestFit="1" customWidth="1"/>
    <col min="15" max="15" width="4.5703125" style="1" bestFit="1" customWidth="1"/>
    <col min="16" max="16" width="5.140625" style="10" bestFit="1" customWidth="1"/>
    <col min="17" max="17" width="5.140625" style="1" bestFit="1" customWidth="1"/>
    <col min="18" max="19" width="4.5703125" style="6" bestFit="1" customWidth="1"/>
    <col min="20" max="20" width="4.5703125" style="10" bestFit="1" customWidth="1"/>
    <col min="21" max="21" width="6.140625" style="6" bestFit="1" customWidth="1"/>
    <col min="22" max="22" width="5.5703125" style="10" bestFit="1" customWidth="1"/>
    <col min="23" max="23" width="5.5703125" style="6" bestFit="1" customWidth="1"/>
    <col min="24" max="35" width="5.5703125" style="10" bestFit="1" customWidth="1"/>
    <col min="36" max="36" width="7.5703125" style="6" bestFit="1" customWidth="1"/>
    <col min="37" max="37" width="9.140625" style="10" bestFit="1" customWidth="1"/>
    <col min="38" max="38" width="9.140625" style="6" bestFit="1" customWidth="1"/>
    <col min="39" max="39" width="8.5703125" style="6" bestFit="1" customWidth="1"/>
    <col min="40" max="16384" width="8.7109375" style="1"/>
  </cols>
  <sheetData>
    <row r="1" spans="1:40" s="2" customFormat="1" x14ac:dyDescent="0.2">
      <c r="A1" s="5" t="s">
        <v>64</v>
      </c>
      <c r="B1" s="5" t="s">
        <v>10</v>
      </c>
      <c r="C1" s="5" t="s">
        <v>24</v>
      </c>
      <c r="D1" s="5" t="s">
        <v>27</v>
      </c>
      <c r="E1" s="5" t="s">
        <v>67</v>
      </c>
      <c r="F1" s="5" t="s">
        <v>29</v>
      </c>
      <c r="G1" s="5" t="s">
        <v>30</v>
      </c>
      <c r="H1" s="8" t="s">
        <v>31</v>
      </c>
      <c r="I1" s="2" t="s">
        <v>32</v>
      </c>
      <c r="J1" s="8" t="s">
        <v>33</v>
      </c>
      <c r="K1" s="2" t="s">
        <v>34</v>
      </c>
      <c r="L1" s="8" t="s">
        <v>35</v>
      </c>
      <c r="M1" s="2" t="s">
        <v>36</v>
      </c>
      <c r="N1" s="8" t="s">
        <v>37</v>
      </c>
      <c r="O1" s="2" t="s">
        <v>38</v>
      </c>
      <c r="P1" s="8" t="s">
        <v>39</v>
      </c>
      <c r="Q1" s="2" t="s">
        <v>40</v>
      </c>
      <c r="R1" s="5" t="s">
        <v>82</v>
      </c>
      <c r="S1" s="5" t="s">
        <v>83</v>
      </c>
      <c r="T1" s="8" t="s">
        <v>1</v>
      </c>
      <c r="U1" s="5" t="s">
        <v>14</v>
      </c>
      <c r="V1" s="8" t="s">
        <v>41</v>
      </c>
      <c r="W1" s="5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52</v>
      </c>
      <c r="AH1" s="5" t="s">
        <v>87</v>
      </c>
      <c r="AI1" s="5" t="s">
        <v>88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2">
      <c r="A2" s="10" t="s">
        <v>66</v>
      </c>
      <c r="B2" s="10" t="s">
        <v>71</v>
      </c>
      <c r="C2" s="10" t="s">
        <v>25</v>
      </c>
      <c r="E2" s="14">
        <v>0</v>
      </c>
      <c r="F2" s="9">
        <v>7.1151920000000004</v>
      </c>
      <c r="I2" s="1"/>
      <c r="K2" s="1"/>
      <c r="M2" s="1"/>
      <c r="O2" s="1"/>
      <c r="Q2" s="1"/>
      <c r="R2" s="6"/>
      <c r="S2" s="6"/>
      <c r="T2" s="9">
        <v>9.1417630293927807</v>
      </c>
      <c r="U2" s="13"/>
      <c r="V2" s="13">
        <v>4.4367900000000002E-2</v>
      </c>
      <c r="W2" s="13"/>
      <c r="AK2" s="9">
        <v>-11730.32</v>
      </c>
      <c r="AL2" s="10">
        <v>23477.53</v>
      </c>
      <c r="AM2" s="9"/>
    </row>
    <row r="3" spans="1:40" s="10" customFormat="1" x14ac:dyDescent="0.2">
      <c r="A3" s="10" t="s">
        <v>66</v>
      </c>
      <c r="B3" s="10" t="s">
        <v>71</v>
      </c>
      <c r="C3" s="10" t="s">
        <v>25</v>
      </c>
      <c r="E3" s="14" t="s">
        <v>91</v>
      </c>
      <c r="F3" s="9">
        <v>7.6332970000000005E-11</v>
      </c>
      <c r="I3" s="1"/>
      <c r="K3" s="1"/>
      <c r="M3" s="1"/>
      <c r="O3" s="1"/>
      <c r="Q3" s="1"/>
      <c r="R3" s="6"/>
      <c r="S3" s="6"/>
      <c r="T3" s="9">
        <v>1.04437483665961</v>
      </c>
      <c r="U3" s="13"/>
      <c r="V3" s="13">
        <v>1.685241E-6</v>
      </c>
      <c r="W3" s="13"/>
      <c r="AK3" s="9">
        <v>18970.18</v>
      </c>
      <c r="AL3" s="9">
        <v>-37915.03</v>
      </c>
      <c r="AM3" s="9"/>
    </row>
    <row r="4" spans="1:40" s="10" customFormat="1" x14ac:dyDescent="0.2">
      <c r="A4" s="10" t="s">
        <v>66</v>
      </c>
      <c r="B4" s="10" t="s">
        <v>92</v>
      </c>
      <c r="C4" s="10" t="s">
        <v>25</v>
      </c>
      <c r="E4" s="14">
        <v>1</v>
      </c>
      <c r="F4" s="9">
        <v>7.6332970000000005E-11</v>
      </c>
      <c r="I4" s="1"/>
      <c r="K4" s="1"/>
      <c r="M4" s="1"/>
      <c r="O4" s="1"/>
      <c r="Q4" s="1"/>
      <c r="R4" s="6"/>
      <c r="S4" s="6"/>
      <c r="T4" s="9">
        <v>1.0443748366594501</v>
      </c>
      <c r="U4" s="13"/>
      <c r="V4" s="13">
        <v>1.685241E-6</v>
      </c>
      <c r="W4" s="13"/>
      <c r="AK4" s="9">
        <v>18855.07</v>
      </c>
      <c r="AL4" s="9">
        <v>-37693.25</v>
      </c>
      <c r="AM4" s="9"/>
    </row>
    <row r="5" spans="1:40" s="6" customFormat="1" x14ac:dyDescent="0.2">
      <c r="A5" s="6" t="s">
        <v>66</v>
      </c>
      <c r="B5" s="6" t="s">
        <v>71</v>
      </c>
      <c r="C5" s="6" t="s">
        <v>25</v>
      </c>
      <c r="E5" s="6">
        <v>1</v>
      </c>
      <c r="F5" s="7">
        <v>7.6332970000000005E-11</v>
      </c>
      <c r="I5" s="1"/>
      <c r="K5" s="1"/>
      <c r="M5" s="1"/>
      <c r="O5" s="1"/>
      <c r="Q5" s="1"/>
      <c r="T5" s="9">
        <v>1.0443748366594501</v>
      </c>
      <c r="U5" s="11"/>
      <c r="V5" s="13">
        <v>1.685241E-6</v>
      </c>
      <c r="W5" s="11"/>
      <c r="AK5" s="9">
        <v>18855.07</v>
      </c>
      <c r="AL5" s="7">
        <v>-37693.25</v>
      </c>
      <c r="AM5" s="7">
        <v>0</v>
      </c>
    </row>
    <row r="6" spans="1:40" s="10" customFormat="1" x14ac:dyDescent="0.2">
      <c r="A6" s="10" t="s">
        <v>66</v>
      </c>
      <c r="B6" s="10" t="s">
        <v>11</v>
      </c>
      <c r="C6" s="10" t="s">
        <v>25</v>
      </c>
      <c r="E6" s="14">
        <v>0</v>
      </c>
      <c r="F6" s="9">
        <v>7.5332782199999997</v>
      </c>
      <c r="G6" s="9">
        <v>-1.9933989999999999E-2</v>
      </c>
      <c r="I6" s="1"/>
      <c r="K6" s="1"/>
      <c r="M6" s="1"/>
      <c r="O6" s="1"/>
      <c r="Q6" s="1"/>
      <c r="T6" s="9">
        <v>9.1165185883997708</v>
      </c>
      <c r="U6" s="13">
        <v>2.7614411915866102E-3</v>
      </c>
      <c r="V6" s="13">
        <v>0.124735782</v>
      </c>
      <c r="W6" s="13">
        <v>5.5593830000000002E-3</v>
      </c>
      <c r="AJ6" s="15">
        <v>3.3970050000000003E-4</v>
      </c>
      <c r="AK6" s="9">
        <v>-11723.9</v>
      </c>
      <c r="AL6" s="10">
        <v>23473.13</v>
      </c>
      <c r="AM6" s="9"/>
    </row>
    <row r="7" spans="1:40" x14ac:dyDescent="0.2">
      <c r="A7" s="6" t="s">
        <v>66</v>
      </c>
      <c r="B7" s="6" t="s">
        <v>11</v>
      </c>
      <c r="C7" s="6" t="s">
        <v>25</v>
      </c>
      <c r="E7" s="6">
        <v>1</v>
      </c>
      <c r="F7" s="7">
        <v>1.040752E-10</v>
      </c>
      <c r="G7" s="7">
        <v>-3.4619470000000001E-12</v>
      </c>
      <c r="T7" s="9">
        <v>1.0443748366568799</v>
      </c>
      <c r="U7" s="11">
        <v>-1.72167663863965E-4</v>
      </c>
      <c r="V7" s="13">
        <v>1.705246E-6</v>
      </c>
      <c r="W7" s="11">
        <v>3.2352410000000002E-8</v>
      </c>
      <c r="AJ7" s="12">
        <v>0.99991459999999999</v>
      </c>
      <c r="AK7" s="9">
        <v>18855.07</v>
      </c>
      <c r="AL7" s="7">
        <v>-37684.81</v>
      </c>
      <c r="AM7" s="7">
        <f>AL7-AL5</f>
        <v>8.4400000000023283</v>
      </c>
    </row>
    <row r="8" spans="1:40" x14ac:dyDescent="0.2">
      <c r="A8" s="6" t="s">
        <v>66</v>
      </c>
      <c r="B8" s="6" t="s">
        <v>90</v>
      </c>
      <c r="C8" s="6" t="s">
        <v>25</v>
      </c>
      <c r="E8" s="6">
        <v>1</v>
      </c>
      <c r="F8" s="7">
        <v>1.039552E-10</v>
      </c>
      <c r="G8" s="7">
        <v>-3.4469670000000001E-12</v>
      </c>
      <c r="T8" s="9">
        <v>1.0203555627490399</v>
      </c>
      <c r="U8" s="11">
        <v>-2.24904751277899E-4</v>
      </c>
      <c r="V8" s="13">
        <v>1.685523E-6</v>
      </c>
      <c r="W8" s="11">
        <v>3.197803E-8</v>
      </c>
      <c r="AJ8" s="12">
        <v>0.99991399999999997</v>
      </c>
      <c r="AK8" s="9">
        <v>18937.77</v>
      </c>
      <c r="AL8" s="7">
        <v>-37850.22</v>
      </c>
      <c r="AM8" s="7"/>
    </row>
    <row r="9" spans="1:40" s="10" customFormat="1" x14ac:dyDescent="0.2">
      <c r="A9" s="10" t="s">
        <v>66</v>
      </c>
      <c r="B9" s="10" t="s">
        <v>80</v>
      </c>
      <c r="C9" s="10" t="s">
        <v>25</v>
      </c>
      <c r="E9" s="14">
        <v>0</v>
      </c>
      <c r="F9" s="9">
        <v>9.4456629999999997</v>
      </c>
      <c r="G9" s="9">
        <v>-7.1936700000000006E-2</v>
      </c>
      <c r="I9" s="1"/>
      <c r="K9" s="1"/>
      <c r="M9" s="1"/>
      <c r="O9" s="1"/>
      <c r="Q9" s="1"/>
      <c r="R9" s="9">
        <v>-5.9114960000000005E-10</v>
      </c>
      <c r="S9" s="9"/>
      <c r="T9" s="9">
        <v>8.3667137778107392</v>
      </c>
      <c r="U9" s="13">
        <v>8.47811575393147E-2</v>
      </c>
      <c r="V9" s="13">
        <v>0.15190029999999999</v>
      </c>
      <c r="W9" s="13">
        <v>5.9052059999999996E-3</v>
      </c>
      <c r="AH9" s="13">
        <v>2.898332E-11</v>
      </c>
      <c r="AJ9" s="15">
        <v>1.2592210000000001E-33</v>
      </c>
      <c r="AK9" s="9">
        <v>-11524.57</v>
      </c>
      <c r="AL9" s="9">
        <v>23082.91</v>
      </c>
      <c r="AM9" s="9"/>
    </row>
    <row r="10" spans="1:40" x14ac:dyDescent="0.2">
      <c r="A10" s="6" t="s">
        <v>66</v>
      </c>
      <c r="B10" s="6" t="s">
        <v>80</v>
      </c>
      <c r="C10" s="6" t="s">
        <v>25</v>
      </c>
      <c r="E10" s="6">
        <v>1</v>
      </c>
      <c r="F10" s="3">
        <v>1.0443319999999999E-10</v>
      </c>
      <c r="G10" s="3">
        <v>-3.4643689999999999E-12</v>
      </c>
      <c r="H10" s="3"/>
      <c r="R10" s="7">
        <v>-7.3020600000000002E-23</v>
      </c>
      <c r="S10" s="7"/>
      <c r="T10" s="9">
        <v>1.0443748366568799</v>
      </c>
      <c r="U10" s="16">
        <v>-1.5523654605154001E-4</v>
      </c>
      <c r="V10" s="13">
        <v>1.709203E-6</v>
      </c>
      <c r="W10" s="16">
        <v>3.2365010000000002E-8</v>
      </c>
      <c r="AH10" s="13">
        <v>2.3150990000000001E-17</v>
      </c>
      <c r="AJ10" s="12">
        <v>0.99991459999999999</v>
      </c>
      <c r="AK10" s="9">
        <v>18855.07</v>
      </c>
      <c r="AL10" s="3">
        <v>-37676.370000000003</v>
      </c>
      <c r="AM10" s="7">
        <f>AL10-AL5</f>
        <v>16.879999999997381</v>
      </c>
      <c r="AN10" s="3"/>
    </row>
    <row r="11" spans="1:40" s="10" customFormat="1" x14ac:dyDescent="0.2">
      <c r="A11" s="10" t="s">
        <v>66</v>
      </c>
      <c r="B11" s="10" t="s">
        <v>81</v>
      </c>
      <c r="C11" s="10" t="s">
        <v>25</v>
      </c>
      <c r="E11" s="14">
        <v>0</v>
      </c>
      <c r="F11" s="9">
        <v>10.098179999999999</v>
      </c>
      <c r="G11" s="9">
        <v>-0.1046285</v>
      </c>
      <c r="I11" s="1"/>
      <c r="K11" s="1"/>
      <c r="M11" s="1"/>
      <c r="O11" s="1"/>
      <c r="Q11" s="1"/>
      <c r="R11" s="9">
        <v>-9.6248790000000001E-10</v>
      </c>
      <c r="S11" s="9">
        <v>2.331059E-11</v>
      </c>
      <c r="T11" s="9">
        <v>8.2850881578340996</v>
      </c>
      <c r="U11" s="13">
        <v>9.3710028230250694E-2</v>
      </c>
      <c r="V11" s="13">
        <v>0.17934739999999999</v>
      </c>
      <c r="W11" s="13">
        <v>7.6100509999999996E-3</v>
      </c>
      <c r="AH11" s="13">
        <v>6.2030549999999999E-11</v>
      </c>
      <c r="AI11" s="13">
        <v>3.44733E-12</v>
      </c>
      <c r="AJ11" s="15">
        <v>3.4448570000000002E-42</v>
      </c>
      <c r="AK11" s="9">
        <v>-11501.8</v>
      </c>
      <c r="AL11" s="9">
        <v>23045.81</v>
      </c>
      <c r="AM11" s="9"/>
    </row>
    <row r="12" spans="1:40" x14ac:dyDescent="0.2">
      <c r="A12" s="6" t="s">
        <v>66</v>
      </c>
      <c r="B12" s="6" t="s">
        <v>81</v>
      </c>
      <c r="C12" s="6" t="s">
        <v>25</v>
      </c>
      <c r="E12" s="6">
        <v>1</v>
      </c>
      <c r="F12" s="3">
        <v>1.057456E-10</v>
      </c>
      <c r="G12" s="3">
        <v>-3.4917359999999999E-12</v>
      </c>
      <c r="R12" s="7">
        <v>-4.4077350000000001E-22</v>
      </c>
      <c r="S12" s="7">
        <v>1.6492819999999999E-23</v>
      </c>
      <c r="T12" s="9">
        <v>1.0443748366568699</v>
      </c>
      <c r="U12" s="16">
        <v>-8.7647112986255507E-5</v>
      </c>
      <c r="V12" s="13">
        <v>1.7245439999999999E-6</v>
      </c>
      <c r="W12" s="16">
        <v>3.271623E-8</v>
      </c>
      <c r="AH12" s="11">
        <v>6.7992630000000004E-17</v>
      </c>
      <c r="AI12" s="11">
        <v>2.8670589999999999E-18</v>
      </c>
      <c r="AJ12" s="12">
        <v>0.99991479999999999</v>
      </c>
      <c r="AK12" s="9">
        <v>18855.07</v>
      </c>
      <c r="AL12" s="3">
        <v>-37667.919999999998</v>
      </c>
      <c r="AM12" s="7">
        <f>AL12-AL5</f>
        <v>25.330000000001746</v>
      </c>
      <c r="AN12" s="3"/>
    </row>
    <row r="13" spans="1:40" s="10" customFormat="1" x14ac:dyDescent="0.2">
      <c r="A13" s="10" t="s">
        <v>66</v>
      </c>
      <c r="B13" s="10" t="s">
        <v>79</v>
      </c>
      <c r="C13" s="10" t="s">
        <v>25</v>
      </c>
      <c r="D13" s="10" t="s">
        <v>26</v>
      </c>
      <c r="E13" s="14">
        <v>0</v>
      </c>
      <c r="F13" s="9">
        <v>10.314820129999999</v>
      </c>
      <c r="G13" s="9">
        <v>-7.7383629999999995E-2</v>
      </c>
      <c r="H13" s="9">
        <v>-3.5592550300000001</v>
      </c>
      <c r="I13" s="3"/>
      <c r="J13" s="9">
        <v>-1.4064643999999999</v>
      </c>
      <c r="K13" s="3"/>
      <c r="L13" s="9">
        <v>-0.71697979000000001</v>
      </c>
      <c r="M13" s="3"/>
      <c r="N13" s="9">
        <v>-1.5222638900000001</v>
      </c>
      <c r="O13" s="3"/>
      <c r="P13" s="9">
        <v>-0.36386455000000001</v>
      </c>
      <c r="Q13" s="3"/>
      <c r="T13" s="9">
        <v>8.2303460402700495</v>
      </c>
      <c r="U13" s="13">
        <v>9.9698163930998507E-2</v>
      </c>
      <c r="V13" s="13">
        <v>0.29478293100000003</v>
      </c>
      <c r="W13" s="13">
        <v>5.9789459999999997E-3</v>
      </c>
      <c r="X13" s="13">
        <v>0.28278828900000003</v>
      </c>
      <c r="Z13" s="13">
        <v>0.26886333099999998</v>
      </c>
      <c r="AB13" s="13">
        <v>0.272947628</v>
      </c>
      <c r="AD13" s="13">
        <v>0.33484382600000001</v>
      </c>
      <c r="AE13" s="13"/>
      <c r="AF13" s="13">
        <v>0.37223751500000002</v>
      </c>
      <c r="AJ13" s="15">
        <v>1.1521590000000001E-37</v>
      </c>
      <c r="AK13" s="9">
        <v>-11486.4</v>
      </c>
      <c r="AL13" s="9">
        <v>23040.35</v>
      </c>
      <c r="AM13" s="9"/>
    </row>
    <row r="14" spans="1:40" x14ac:dyDescent="0.2">
      <c r="A14" s="6" t="s">
        <v>66</v>
      </c>
      <c r="B14" s="6" t="s">
        <v>79</v>
      </c>
      <c r="C14" s="6" t="s">
        <v>25</v>
      </c>
      <c r="D14" s="6" t="s">
        <v>26</v>
      </c>
      <c r="E14" s="6">
        <v>1</v>
      </c>
      <c r="F14" s="7">
        <v>1.062868E-10</v>
      </c>
      <c r="G14" s="7">
        <v>-3.473271E-12</v>
      </c>
      <c r="H14" s="9">
        <v>-2.121096E-12</v>
      </c>
      <c r="J14" s="9">
        <v>-2.1699789999999998E-12</v>
      </c>
      <c r="K14" s="3"/>
      <c r="L14" s="9">
        <v>-1.6178539999999999E-12</v>
      </c>
      <c r="M14" s="3"/>
      <c r="N14" s="9">
        <v>-1.3908780000000001E-12</v>
      </c>
      <c r="O14" s="3"/>
      <c r="P14" s="9">
        <v>-1.601387E-12</v>
      </c>
      <c r="T14" s="9">
        <v>1.0443748366568499</v>
      </c>
      <c r="U14" s="16">
        <v>-2.7873005315370799E-5</v>
      </c>
      <c r="V14" s="13">
        <v>1.724403E-6</v>
      </c>
      <c r="W14" s="11">
        <v>3.2388610000000001E-8</v>
      </c>
      <c r="X14" s="13">
        <v>2.4352349999999999E-7</v>
      </c>
      <c r="Z14" s="13">
        <v>2.267752E-7</v>
      </c>
      <c r="AA14" s="13"/>
      <c r="AB14" s="13">
        <v>2.36051E-7</v>
      </c>
      <c r="AC14" s="13"/>
      <c r="AD14" s="13">
        <v>2.6410920000000001E-7</v>
      </c>
      <c r="AE14" s="13"/>
      <c r="AF14" s="13">
        <v>2.8373169999999999E-7</v>
      </c>
      <c r="AJ14" s="12">
        <v>0.99991439999999998</v>
      </c>
      <c r="AK14" s="9">
        <v>18855.07</v>
      </c>
      <c r="AL14" s="7">
        <v>-37642.589999999997</v>
      </c>
      <c r="AM14" s="7">
        <f>AL14-AL5</f>
        <v>50.660000000003492</v>
      </c>
      <c r="AN14" s="3"/>
    </row>
    <row r="15" spans="1:40" s="10" customFormat="1" x14ac:dyDescent="0.2">
      <c r="A15" s="10" t="s">
        <v>66</v>
      </c>
      <c r="B15" s="10" t="s">
        <v>78</v>
      </c>
      <c r="C15" s="10" t="s">
        <v>25</v>
      </c>
      <c r="D15" s="10" t="s">
        <v>26</v>
      </c>
      <c r="E15" s="14">
        <v>0</v>
      </c>
      <c r="F15" s="9">
        <v>12.52266653</v>
      </c>
      <c r="G15" s="9">
        <v>-0.17372312000000001</v>
      </c>
      <c r="H15" s="9">
        <v>-7.0527974000000002</v>
      </c>
      <c r="I15" s="9">
        <v>0.18793129</v>
      </c>
      <c r="J15" s="9">
        <v>-2.25853196</v>
      </c>
      <c r="K15" s="9">
        <v>3.4825479999999999E-2</v>
      </c>
      <c r="L15" s="9">
        <v>-3.1320450599999998</v>
      </c>
      <c r="M15" s="9">
        <v>0.10479305999999999</v>
      </c>
      <c r="N15" s="9">
        <v>-4.6106573300000004</v>
      </c>
      <c r="O15" s="9">
        <v>0.14325590999999999</v>
      </c>
      <c r="P15" s="9">
        <v>-0.30643763000000002</v>
      </c>
      <c r="Q15" s="9">
        <v>-2.3688460000000001E-2</v>
      </c>
      <c r="R15" s="9"/>
      <c r="S15" s="9"/>
      <c r="T15" s="9">
        <v>8.0420084883462994</v>
      </c>
      <c r="U15" s="13">
        <v>0.120300049072652</v>
      </c>
      <c r="V15" s="13">
        <v>0.88944003000000005</v>
      </c>
      <c r="W15" s="13">
        <v>3.7140289999999999E-2</v>
      </c>
      <c r="X15" s="13">
        <v>0.91185693000000001</v>
      </c>
      <c r="Y15" s="13">
        <v>3.923658E-2</v>
      </c>
      <c r="Z15" s="13">
        <v>0.91939926999999999</v>
      </c>
      <c r="AA15" s="13">
        <v>3.850489E-2</v>
      </c>
      <c r="AB15" s="13">
        <v>0.92711790000000005</v>
      </c>
      <c r="AC15" s="13">
        <v>3.8510700000000002E-2</v>
      </c>
      <c r="AD15" s="13">
        <v>1.01886049</v>
      </c>
      <c r="AE15" s="13">
        <v>4.4272499999999999E-2</v>
      </c>
      <c r="AF15" s="13">
        <v>1.2174767799999999</v>
      </c>
      <c r="AG15" s="13">
        <v>5.59283E-2</v>
      </c>
      <c r="AI15" s="13"/>
      <c r="AJ15" s="15">
        <v>2.9868159999999999E-6</v>
      </c>
      <c r="AK15" s="9">
        <v>-11432.64</v>
      </c>
      <c r="AL15" s="9">
        <v>22975.040000000001</v>
      </c>
      <c r="AM15" s="9"/>
    </row>
    <row r="16" spans="1:40" x14ac:dyDescent="0.2">
      <c r="A16" s="6" t="s">
        <v>66</v>
      </c>
      <c r="B16" s="6" t="s">
        <v>78</v>
      </c>
      <c r="C16" s="6" t="s">
        <v>25</v>
      </c>
      <c r="D16" s="6" t="s">
        <v>26</v>
      </c>
      <c r="E16" s="6">
        <v>1</v>
      </c>
      <c r="F16" s="7">
        <v>1.1829590000000001E-10</v>
      </c>
      <c r="G16" s="7">
        <v>-3.8972599999999999E-12</v>
      </c>
      <c r="H16" s="9">
        <v>-1.451364E-11</v>
      </c>
      <c r="I16" s="3">
        <v>4.7180710000000003E-13</v>
      </c>
      <c r="J16" s="9">
        <v>-1.38052E-11</v>
      </c>
      <c r="K16" s="3">
        <v>4.3405749999999999E-13</v>
      </c>
      <c r="L16" s="9">
        <v>-1.2197579999999999E-11</v>
      </c>
      <c r="M16" s="3">
        <v>3.9278980000000002E-13</v>
      </c>
      <c r="N16" s="9">
        <v>-1.2495710000000001E-11</v>
      </c>
      <c r="O16" s="3">
        <v>4.1171999999999999E-13</v>
      </c>
      <c r="P16" s="9">
        <v>-8.8113059999999992E-12</v>
      </c>
      <c r="Q16" s="3">
        <v>2.4481329999999998E-13</v>
      </c>
      <c r="R16" s="9"/>
      <c r="S16" s="9"/>
      <c r="T16" s="9">
        <v>1.04437483665681</v>
      </c>
      <c r="U16" s="11">
        <v>-2.9660280282950402E-4</v>
      </c>
      <c r="V16" s="13">
        <v>2.0986199999999998E-6</v>
      </c>
      <c r="W16" s="11">
        <v>5.4423459999999998E-8</v>
      </c>
      <c r="X16" s="13">
        <v>1.2387009999999999E-6</v>
      </c>
      <c r="Y16" s="13">
        <v>4.5856160000000002E-8</v>
      </c>
      <c r="Z16" s="13">
        <v>1.220194E-6</v>
      </c>
      <c r="AA16" s="13">
        <v>4.462428E-8</v>
      </c>
      <c r="AB16" s="13">
        <v>1.2392839999999999E-6</v>
      </c>
      <c r="AC16" s="13">
        <v>4.5287050000000003E-8</v>
      </c>
      <c r="AD16" s="13">
        <v>1.282401E-6</v>
      </c>
      <c r="AE16" s="13">
        <v>4.79759E-8</v>
      </c>
      <c r="AF16" s="13">
        <v>1.3801440000000001E-6</v>
      </c>
      <c r="AG16" s="13">
        <v>5.250799E-8</v>
      </c>
      <c r="AH16" s="13"/>
      <c r="AI16" s="13"/>
      <c r="AJ16" s="12">
        <v>0.99994289999999997</v>
      </c>
      <c r="AK16" s="9">
        <v>18855.07</v>
      </c>
      <c r="AL16" s="3">
        <v>-37600.370000000003</v>
      </c>
      <c r="AM16" s="7">
        <f>AL16-AL5</f>
        <v>92.879999999997381</v>
      </c>
      <c r="AN16" s="3"/>
    </row>
    <row r="17" spans="1:39" s="10" customFormat="1" x14ac:dyDescent="0.2">
      <c r="A17" s="10" t="s">
        <v>65</v>
      </c>
      <c r="B17" s="10" t="s">
        <v>71</v>
      </c>
      <c r="C17" s="10" t="s">
        <v>25</v>
      </c>
      <c r="E17" s="14" t="s">
        <v>72</v>
      </c>
      <c r="F17" s="9">
        <v>4.78E-10</v>
      </c>
      <c r="I17" s="1"/>
      <c r="K17" s="1"/>
      <c r="M17" s="1"/>
      <c r="O17" s="1"/>
      <c r="Q17" s="1"/>
      <c r="R17" s="6"/>
      <c r="S17" s="6"/>
      <c r="T17" s="9">
        <v>7.1075657157640002</v>
      </c>
      <c r="U17" s="13"/>
      <c r="AJ17" s="15"/>
      <c r="AK17" s="9">
        <v>-14364.330129</v>
      </c>
      <c r="AL17" s="9">
        <f>(LN(4645)*2)-(2*AK17)</f>
        <v>28745.547351302495</v>
      </c>
      <c r="AM17" s="9">
        <f>AL17-AL19</f>
        <v>66439.554042000003</v>
      </c>
    </row>
    <row r="18" spans="1:39" s="10" customFormat="1" x14ac:dyDescent="0.2">
      <c r="A18" s="10" t="s">
        <v>65</v>
      </c>
      <c r="B18" s="10" t="s">
        <v>71</v>
      </c>
      <c r="C18" s="10" t="s">
        <v>25</v>
      </c>
      <c r="E18" s="14" t="s">
        <v>91</v>
      </c>
      <c r="F18" s="9">
        <v>7.7000000000000006E-11</v>
      </c>
      <c r="I18" s="1"/>
      <c r="K18" s="1"/>
      <c r="M18" s="1"/>
      <c r="O18" s="1"/>
      <c r="Q18" s="1"/>
      <c r="R18" s="6"/>
      <c r="S18" s="6"/>
      <c r="T18" s="9">
        <v>1.0442015764699999</v>
      </c>
      <c r="U18" s="13"/>
      <c r="AJ18" s="15"/>
      <c r="AK18" s="9">
        <v>18855.446892</v>
      </c>
      <c r="AL18" s="7">
        <f>(LN(4645)*2)-(2*AK18)</f>
        <v>-37694.006690697504</v>
      </c>
      <c r="AM18" s="7">
        <v>0</v>
      </c>
    </row>
    <row r="19" spans="1:39" s="6" customFormat="1" x14ac:dyDescent="0.2">
      <c r="A19" s="6" t="s">
        <v>65</v>
      </c>
      <c r="B19" s="6" t="s">
        <v>71</v>
      </c>
      <c r="C19" s="6" t="s">
        <v>25</v>
      </c>
      <c r="E19" s="6">
        <v>1</v>
      </c>
      <c r="F19" s="7">
        <v>7.7000000000000006E-11</v>
      </c>
      <c r="I19" s="1"/>
      <c r="K19" s="1"/>
      <c r="M19" s="1"/>
      <c r="O19" s="1"/>
      <c r="Q19" s="1"/>
      <c r="T19" s="9">
        <v>1.0442015764699999</v>
      </c>
      <c r="U19" s="11"/>
      <c r="AJ19" s="12"/>
      <c r="AK19" s="9">
        <v>18855.446892</v>
      </c>
      <c r="AL19" s="7">
        <f>(LN(4645)*2)-(2*AK19)</f>
        <v>-37694.006690697504</v>
      </c>
      <c r="AM19" s="7">
        <v>0</v>
      </c>
    </row>
    <row r="20" spans="1:39" s="10" customFormat="1" x14ac:dyDescent="0.2">
      <c r="A20" s="10" t="s">
        <v>65</v>
      </c>
      <c r="B20" s="10" t="s">
        <v>11</v>
      </c>
      <c r="C20" s="10" t="s">
        <v>25</v>
      </c>
      <c r="E20" s="14" t="s">
        <v>72</v>
      </c>
      <c r="F20" s="9">
        <v>-8.2099999999999996E-10</v>
      </c>
      <c r="G20" s="9">
        <v>8.3999999999999994E-11</v>
      </c>
      <c r="I20" s="1"/>
      <c r="K20" s="1"/>
      <c r="M20" s="1"/>
      <c r="O20" s="1"/>
      <c r="Q20" s="1"/>
      <c r="R20" s="6"/>
      <c r="S20" s="6"/>
      <c r="T20" s="9">
        <v>7.1060355612209998</v>
      </c>
      <c r="U20" s="13">
        <v>6.4999999999999995E-11</v>
      </c>
      <c r="V20" s="13">
        <v>3.0000000000000001E-6</v>
      </c>
      <c r="W20" s="13">
        <v>0</v>
      </c>
      <c r="AJ20" s="15" t="s">
        <v>73</v>
      </c>
      <c r="AK20" s="9">
        <v>-14364.330129</v>
      </c>
      <c r="AL20" s="9">
        <f>(LN(4645)*3)-(2*AK20)</f>
        <v>28753.990897953743</v>
      </c>
      <c r="AM20" s="9">
        <f>AL20-AL19</f>
        <v>66447.997588651255</v>
      </c>
    </row>
    <row r="21" spans="1:39" x14ac:dyDescent="0.2">
      <c r="A21" s="6" t="s">
        <v>65</v>
      </c>
      <c r="B21" s="6" t="s">
        <v>11</v>
      </c>
      <c r="C21" s="6" t="s">
        <v>25</v>
      </c>
      <c r="E21" s="6">
        <v>1</v>
      </c>
      <c r="F21" s="3">
        <v>1.04E-10</v>
      </c>
      <c r="G21" s="3">
        <v>-3.0000000000000001E-12</v>
      </c>
      <c r="T21" s="9">
        <v>1.044091000396</v>
      </c>
      <c r="U21" s="16">
        <v>2E-12</v>
      </c>
      <c r="V21" s="13">
        <v>1.9999999999999999E-6</v>
      </c>
      <c r="W21" s="11">
        <v>0</v>
      </c>
      <c r="AJ21" s="12" t="s">
        <v>73</v>
      </c>
      <c r="AK21" s="9">
        <v>18855.509415</v>
      </c>
      <c r="AL21" s="3">
        <f>(LN(3958)*3)-(2*AK21)</f>
        <v>-37686.168347621511</v>
      </c>
      <c r="AM21" s="7">
        <f>AL21-AL19</f>
        <v>7.8383430759931798</v>
      </c>
    </row>
    <row r="23" spans="1:39" x14ac:dyDescent="0.2">
      <c r="H23" s="9"/>
      <c r="I23" s="3"/>
      <c r="J23" s="9"/>
      <c r="K23" s="3"/>
      <c r="L23" s="9"/>
      <c r="M23" s="3"/>
      <c r="N23" s="9"/>
      <c r="O23" s="3"/>
      <c r="P23" s="9"/>
      <c r="Q23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2020-07-26T15:50:35Z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