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G:\DeepLearning\Udacity\Inferential_Statistics\"/>
    </mc:Choice>
  </mc:AlternateContent>
  <xr:revisionPtr revIDLastSave="0" documentId="13_ncr:1_{E464033E-F219-4119-827E-6BEBFF0F68FB}" xr6:coauthVersionLast="45" xr6:coauthVersionMax="45" xr10:uidLastSave="{00000000-0000-0000-0000-000000000000}"/>
  <bookViews>
    <workbookView xWindow="28680" yWindow="-120" windowWidth="19440" windowHeight="15000" firstSheet="1" activeTab="5" xr2:uid="{00000000-000D-0000-FFFF-FFFF00000000}"/>
  </bookViews>
  <sheets>
    <sheet name="Nodes_Chi_Squared" sheetId="1" r:id="rId1"/>
    <sheet name="Nodes_Analysis" sheetId="2" r:id="rId2"/>
    <sheet name="Years_Tests" sheetId="8" r:id="rId3"/>
    <sheet name="Ages_Tests" sheetId="7" r:id="rId4"/>
    <sheet name="Nodes_Tests" sheetId="4" r:id="rId5"/>
    <sheet name="Age_Chi_Squared" sheetId="6" r:id="rId6"/>
    <sheet name="Data and Stats" sheetId="5" r:id="rId7"/>
  </sheets>
  <definedNames>
    <definedName name="ExternalData_1" localSheetId="3">Ages_Tests!$A$9:$D$315</definedName>
    <definedName name="ExternalData_1" localSheetId="6">'Data and Stats'!$A$1:$D$307</definedName>
    <definedName name="ExternalData_1" localSheetId="1">Nodes_Analysis!#REF!</definedName>
    <definedName name="ExternalData_1" localSheetId="0">Nodes_Chi_Squared!$A$1:$D$307</definedName>
    <definedName name="ExternalData_1" localSheetId="4">Nodes_Tests!$A$9:$D$315</definedName>
    <definedName name="ExternalData_1" localSheetId="2">Years_Tests!$A$9:$D$315</definedName>
  </definedNames>
  <calcPr calcId="191029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4" l="1"/>
  <c r="L4" i="4"/>
  <c r="M4" i="7"/>
  <c r="L4" i="7"/>
  <c r="M4" i="8"/>
  <c r="L4" i="8"/>
  <c r="M3" i="8"/>
  <c r="L3" i="8"/>
  <c r="M3" i="7"/>
  <c r="L3" i="7"/>
  <c r="M3" i="4" l="1"/>
  <c r="L3" i="4"/>
  <c r="V2" i="4" l="1"/>
  <c r="I236" i="8"/>
  <c r="H236" i="8"/>
  <c r="I235" i="8"/>
  <c r="H235" i="8"/>
  <c r="M5" i="8"/>
  <c r="M6" i="8" s="1"/>
  <c r="L5" i="8"/>
  <c r="L6" i="8" s="1"/>
  <c r="M2" i="8"/>
  <c r="M15" i="8" s="1"/>
  <c r="L2" i="8"/>
  <c r="L12" i="8" s="1"/>
  <c r="J236" i="8" l="1"/>
  <c r="J235" i="8" s="1"/>
  <c r="O5" i="8"/>
  <c r="L23" i="8"/>
  <c r="L115" i="8"/>
  <c r="L75" i="8"/>
  <c r="L29" i="8"/>
  <c r="L45" i="8"/>
  <c r="L61" i="8"/>
  <c r="L77" i="8"/>
  <c r="L95" i="8"/>
  <c r="L127" i="8"/>
  <c r="L159" i="8"/>
  <c r="L191" i="8"/>
  <c r="L223" i="8"/>
  <c r="L39" i="8"/>
  <c r="L87" i="8"/>
  <c r="L27" i="8"/>
  <c r="L91" i="8"/>
  <c r="L155" i="8"/>
  <c r="L219" i="8"/>
  <c r="L47" i="8"/>
  <c r="L63" i="8"/>
  <c r="L79" i="8"/>
  <c r="L99" i="8"/>
  <c r="L131" i="8"/>
  <c r="L163" i="8"/>
  <c r="L195" i="8"/>
  <c r="L227" i="8"/>
  <c r="L59" i="8"/>
  <c r="L123" i="8"/>
  <c r="L187" i="8"/>
  <c r="M12" i="8"/>
  <c r="L31" i="8"/>
  <c r="L17" i="8"/>
  <c r="L33" i="8"/>
  <c r="L49" i="8"/>
  <c r="L65" i="8"/>
  <c r="L81" i="8"/>
  <c r="L103" i="8"/>
  <c r="L135" i="8"/>
  <c r="L167" i="8"/>
  <c r="L199" i="8"/>
  <c r="L231" i="8"/>
  <c r="L55" i="8"/>
  <c r="L147" i="8"/>
  <c r="L43" i="8"/>
  <c r="L19" i="8"/>
  <c r="L35" i="8"/>
  <c r="L51" i="8"/>
  <c r="L67" i="8"/>
  <c r="L83" i="8"/>
  <c r="L107" i="8"/>
  <c r="L139" i="8"/>
  <c r="L171" i="8"/>
  <c r="L203" i="8"/>
  <c r="L21" i="8"/>
  <c r="L37" i="8"/>
  <c r="L53" i="8"/>
  <c r="L69" i="8"/>
  <c r="L85" i="8"/>
  <c r="L111" i="8"/>
  <c r="L143" i="8"/>
  <c r="L175" i="8"/>
  <c r="L207" i="8"/>
  <c r="L71" i="8"/>
  <c r="L179" i="8"/>
  <c r="L211" i="8"/>
  <c r="L25" i="8"/>
  <c r="L41" i="8"/>
  <c r="L57" i="8"/>
  <c r="L73" i="8"/>
  <c r="L89" i="8"/>
  <c r="L119" i="8"/>
  <c r="L151" i="8"/>
  <c r="L183" i="8"/>
  <c r="L215" i="8"/>
  <c r="O2" i="8"/>
  <c r="S4" i="8" s="1"/>
  <c r="T12" i="8"/>
  <c r="L14" i="8"/>
  <c r="M17" i="8"/>
  <c r="M19" i="8"/>
  <c r="M21" i="8"/>
  <c r="M23" i="8"/>
  <c r="M25" i="8"/>
  <c r="M27" i="8"/>
  <c r="M29" i="8"/>
  <c r="M31" i="8"/>
  <c r="M33" i="8"/>
  <c r="M35" i="8"/>
  <c r="M37" i="8"/>
  <c r="M39" i="8"/>
  <c r="M41" i="8"/>
  <c r="M43" i="8"/>
  <c r="M45" i="8"/>
  <c r="M47" i="8"/>
  <c r="M49" i="8"/>
  <c r="M51" i="8"/>
  <c r="M53" i="8"/>
  <c r="M55" i="8"/>
  <c r="M57" i="8"/>
  <c r="M59" i="8"/>
  <c r="M61" i="8"/>
  <c r="M63" i="8"/>
  <c r="M65" i="8"/>
  <c r="M67" i="8"/>
  <c r="M69" i="8"/>
  <c r="M71" i="8"/>
  <c r="M73" i="8"/>
  <c r="M75" i="8"/>
  <c r="M77" i="8"/>
  <c r="M79" i="8"/>
  <c r="M81" i="8"/>
  <c r="M83" i="8"/>
  <c r="M85" i="8"/>
  <c r="M87" i="8"/>
  <c r="M89" i="8"/>
  <c r="M14" i="8"/>
  <c r="L92" i="8"/>
  <c r="L96" i="8"/>
  <c r="L100" i="8"/>
  <c r="L104" i="8"/>
  <c r="L108" i="8"/>
  <c r="L112" i="8"/>
  <c r="L116" i="8"/>
  <c r="L120" i="8"/>
  <c r="L124" i="8"/>
  <c r="L128" i="8"/>
  <c r="L132" i="8"/>
  <c r="L136" i="8"/>
  <c r="L140" i="8"/>
  <c r="L144" i="8"/>
  <c r="L148" i="8"/>
  <c r="L152" i="8"/>
  <c r="L156" i="8"/>
  <c r="L160" i="8"/>
  <c r="L164" i="8"/>
  <c r="L168" i="8"/>
  <c r="L172" i="8"/>
  <c r="L176" i="8"/>
  <c r="L180" i="8"/>
  <c r="L184" i="8"/>
  <c r="L188" i="8"/>
  <c r="L192" i="8"/>
  <c r="L196" i="8"/>
  <c r="L200" i="8"/>
  <c r="L204" i="8"/>
  <c r="L208" i="8"/>
  <c r="L212" i="8"/>
  <c r="L216" i="8"/>
  <c r="L220" i="8"/>
  <c r="L224" i="8"/>
  <c r="L228" i="8"/>
  <c r="L232" i="8"/>
  <c r="L11" i="8"/>
  <c r="L16" i="8"/>
  <c r="M11" i="8"/>
  <c r="L13" i="8"/>
  <c r="M16" i="8"/>
  <c r="L18" i="8"/>
  <c r="L20" i="8"/>
  <c r="L22" i="8"/>
  <c r="L24" i="8"/>
  <c r="L26" i="8"/>
  <c r="L28" i="8"/>
  <c r="L30" i="8"/>
  <c r="L32" i="8"/>
  <c r="L34" i="8"/>
  <c r="L36" i="8"/>
  <c r="L38" i="8"/>
  <c r="L40" i="8"/>
  <c r="L42" i="8"/>
  <c r="L44" i="8"/>
  <c r="L46" i="8"/>
  <c r="L48" i="8"/>
  <c r="L50" i="8"/>
  <c r="L52" i="8"/>
  <c r="L54" i="8"/>
  <c r="L56" i="8"/>
  <c r="L58" i="8"/>
  <c r="L60" i="8"/>
  <c r="L62" i="8"/>
  <c r="L64" i="8"/>
  <c r="L66" i="8"/>
  <c r="L68" i="8"/>
  <c r="L70" i="8"/>
  <c r="L72" i="8"/>
  <c r="L74" i="8"/>
  <c r="L76" i="8"/>
  <c r="L78" i="8"/>
  <c r="L80" i="8"/>
  <c r="L82" i="8"/>
  <c r="L84" i="8"/>
  <c r="L86" i="8"/>
  <c r="L88" i="8"/>
  <c r="L90" i="8"/>
  <c r="L93" i="8"/>
  <c r="L97" i="8"/>
  <c r="L101" i="8"/>
  <c r="L105" i="8"/>
  <c r="L109" i="8"/>
  <c r="L113" i="8"/>
  <c r="L117" i="8"/>
  <c r="L121" i="8"/>
  <c r="L125" i="8"/>
  <c r="L129" i="8"/>
  <c r="L133" i="8"/>
  <c r="L137" i="8"/>
  <c r="L141" i="8"/>
  <c r="L145" i="8"/>
  <c r="L149" i="8"/>
  <c r="L153" i="8"/>
  <c r="L157" i="8"/>
  <c r="L161" i="8"/>
  <c r="L165" i="8"/>
  <c r="L169" i="8"/>
  <c r="L173" i="8"/>
  <c r="L177" i="8"/>
  <c r="L181" i="8"/>
  <c r="L185" i="8"/>
  <c r="L189" i="8"/>
  <c r="L193" i="8"/>
  <c r="L197" i="8"/>
  <c r="L201" i="8"/>
  <c r="L205" i="8"/>
  <c r="L209" i="8"/>
  <c r="L213" i="8"/>
  <c r="L217" i="8"/>
  <c r="L221" i="8"/>
  <c r="L225" i="8"/>
  <c r="L229" i="8"/>
  <c r="L233" i="8"/>
  <c r="M13" i="8"/>
  <c r="M18" i="8"/>
  <c r="M20" i="8"/>
  <c r="M22" i="8"/>
  <c r="M24" i="8"/>
  <c r="M26" i="8"/>
  <c r="M28" i="8"/>
  <c r="M30" i="8"/>
  <c r="M32" i="8"/>
  <c r="M34" i="8"/>
  <c r="M36" i="8"/>
  <c r="M38" i="8"/>
  <c r="M40" i="8"/>
  <c r="M42" i="8"/>
  <c r="M44" i="8"/>
  <c r="M46" i="8"/>
  <c r="M48" i="8"/>
  <c r="M50" i="8"/>
  <c r="M52" i="8"/>
  <c r="M54" i="8"/>
  <c r="M56" i="8"/>
  <c r="M58" i="8"/>
  <c r="M60" i="8"/>
  <c r="M62" i="8"/>
  <c r="M64" i="8"/>
  <c r="M66" i="8"/>
  <c r="M68" i="8"/>
  <c r="M70" i="8"/>
  <c r="M72" i="8"/>
  <c r="M74" i="8"/>
  <c r="M76" i="8"/>
  <c r="M78" i="8"/>
  <c r="M80" i="8"/>
  <c r="M82" i="8"/>
  <c r="M84" i="8"/>
  <c r="M86" i="8"/>
  <c r="M88" i="8"/>
  <c r="M90" i="8"/>
  <c r="L10" i="8"/>
  <c r="L94" i="8"/>
  <c r="L98" i="8"/>
  <c r="L102" i="8"/>
  <c r="L106" i="8"/>
  <c r="L110" i="8"/>
  <c r="L114" i="8"/>
  <c r="L118" i="8"/>
  <c r="L122" i="8"/>
  <c r="L126" i="8"/>
  <c r="L130" i="8"/>
  <c r="L134" i="8"/>
  <c r="L138" i="8"/>
  <c r="L142" i="8"/>
  <c r="L146" i="8"/>
  <c r="L150" i="8"/>
  <c r="L154" i="8"/>
  <c r="L158" i="8"/>
  <c r="L162" i="8"/>
  <c r="L166" i="8"/>
  <c r="L170" i="8"/>
  <c r="L174" i="8"/>
  <c r="L178" i="8"/>
  <c r="L182" i="8"/>
  <c r="L186" i="8"/>
  <c r="L190" i="8"/>
  <c r="L194" i="8"/>
  <c r="L198" i="8"/>
  <c r="L202" i="8"/>
  <c r="L206" i="8"/>
  <c r="L210" i="8"/>
  <c r="L214" i="8"/>
  <c r="L218" i="8"/>
  <c r="L222" i="8"/>
  <c r="L226" i="8"/>
  <c r="L230" i="8"/>
  <c r="L234" i="8"/>
  <c r="L15" i="8"/>
  <c r="M10" i="8"/>
  <c r="H236" i="7"/>
  <c r="H235" i="7"/>
  <c r="I236" i="7"/>
  <c r="I235" i="7"/>
  <c r="M5" i="7"/>
  <c r="M6" i="7" s="1"/>
  <c r="L5" i="7"/>
  <c r="L6" i="7" s="1"/>
  <c r="M2" i="7"/>
  <c r="M36" i="7" s="1"/>
  <c r="L2" i="7"/>
  <c r="L224" i="7" s="1"/>
  <c r="T4" i="8" l="1"/>
  <c r="T9" i="8" s="1"/>
  <c r="M235" i="8"/>
  <c r="T1" i="8"/>
  <c r="T10" i="8" s="1"/>
  <c r="T14" i="8" s="1"/>
  <c r="O234" i="8"/>
  <c r="O230" i="8"/>
  <c r="O226" i="8"/>
  <c r="O222" i="8"/>
  <c r="O218" i="8"/>
  <c r="O214" i="8"/>
  <c r="O210" i="8"/>
  <c r="O206" i="8"/>
  <c r="O202" i="8"/>
  <c r="O198" i="8"/>
  <c r="O194" i="8"/>
  <c r="O190" i="8"/>
  <c r="O186" i="8"/>
  <c r="O182" i="8"/>
  <c r="O178" i="8"/>
  <c r="O174" i="8"/>
  <c r="O170" i="8"/>
  <c r="O166" i="8"/>
  <c r="O162" i="8"/>
  <c r="O158" i="8"/>
  <c r="O154" i="8"/>
  <c r="O150" i="8"/>
  <c r="O146" i="8"/>
  <c r="O142" i="8"/>
  <c r="O138" i="8"/>
  <c r="O134" i="8"/>
  <c r="O130" i="8"/>
  <c r="O126" i="8"/>
  <c r="O122" i="8"/>
  <c r="O118" i="8"/>
  <c r="O114" i="8"/>
  <c r="O110" i="8"/>
  <c r="O106" i="8"/>
  <c r="O102" i="8"/>
  <c r="O98" i="8"/>
  <c r="O94" i="8"/>
  <c r="P90" i="8"/>
  <c r="P88" i="8"/>
  <c r="P86" i="8"/>
  <c r="P84" i="8"/>
  <c r="P82" i="8"/>
  <c r="P80" i="8"/>
  <c r="P78" i="8"/>
  <c r="P76" i="8"/>
  <c r="P74" i="8"/>
  <c r="P72" i="8"/>
  <c r="P70" i="8"/>
  <c r="P68" i="8"/>
  <c r="P66" i="8"/>
  <c r="P64" i="8"/>
  <c r="P62" i="8"/>
  <c r="P60" i="8"/>
  <c r="P58" i="8"/>
  <c r="P56" i="8"/>
  <c r="P54" i="8"/>
  <c r="P52" i="8"/>
  <c r="P50" i="8"/>
  <c r="P48" i="8"/>
  <c r="P46" i="8"/>
  <c r="P44" i="8"/>
  <c r="P42" i="8"/>
  <c r="P40" i="8"/>
  <c r="P38" i="8"/>
  <c r="P36" i="8"/>
  <c r="P34" i="8"/>
  <c r="P32" i="8"/>
  <c r="P30" i="8"/>
  <c r="P28" i="8"/>
  <c r="P26" i="8"/>
  <c r="P24" i="8"/>
  <c r="P22" i="8"/>
  <c r="P20" i="8"/>
  <c r="P18" i="8"/>
  <c r="P13" i="8"/>
  <c r="O32" i="8"/>
  <c r="O22" i="8"/>
  <c r="O18" i="8"/>
  <c r="P11" i="8"/>
  <c r="O90" i="8"/>
  <c r="O88" i="8"/>
  <c r="O86" i="8"/>
  <c r="O84" i="8"/>
  <c r="O82" i="8"/>
  <c r="O80" i="8"/>
  <c r="O78" i="8"/>
  <c r="O76" i="8"/>
  <c r="O74" i="8"/>
  <c r="O72" i="8"/>
  <c r="O70" i="8"/>
  <c r="O68" i="8"/>
  <c r="O66" i="8"/>
  <c r="O64" i="8"/>
  <c r="O62" i="8"/>
  <c r="O60" i="8"/>
  <c r="O58" i="8"/>
  <c r="O56" i="8"/>
  <c r="O54" i="8"/>
  <c r="O52" i="8"/>
  <c r="O50" i="8"/>
  <c r="O48" i="8"/>
  <c r="O46" i="8"/>
  <c r="O44" i="8"/>
  <c r="O42" i="8"/>
  <c r="O40" i="8"/>
  <c r="O38" i="8"/>
  <c r="O36" i="8"/>
  <c r="O34" i="8"/>
  <c r="O30" i="8"/>
  <c r="O28" i="8"/>
  <c r="O26" i="8"/>
  <c r="O24" i="8"/>
  <c r="O20" i="8"/>
  <c r="P16" i="8"/>
  <c r="O13" i="8"/>
  <c r="O233" i="8"/>
  <c r="O229" i="8"/>
  <c r="O225" i="8"/>
  <c r="O221" i="8"/>
  <c r="O217" i="8"/>
  <c r="O213" i="8"/>
  <c r="O209" i="8"/>
  <c r="O205" i="8"/>
  <c r="O201" i="8"/>
  <c r="O197" i="8"/>
  <c r="O193" i="8"/>
  <c r="O189" i="8"/>
  <c r="O185" i="8"/>
  <c r="O181" i="8"/>
  <c r="O177" i="8"/>
  <c r="O173" i="8"/>
  <c r="O169" i="8"/>
  <c r="O165" i="8"/>
  <c r="O161" i="8"/>
  <c r="O157" i="8"/>
  <c r="O153" i="8"/>
  <c r="O149" i="8"/>
  <c r="O145" i="8"/>
  <c r="O141" i="8"/>
  <c r="O137" i="8"/>
  <c r="O133" i="8"/>
  <c r="O129" i="8"/>
  <c r="O125" i="8"/>
  <c r="O121" i="8"/>
  <c r="O117" i="8"/>
  <c r="O113" i="8"/>
  <c r="O109" i="8"/>
  <c r="O105" i="8"/>
  <c r="O101" i="8"/>
  <c r="O97" i="8"/>
  <c r="O93" i="8"/>
  <c r="O16" i="8"/>
  <c r="O11" i="8"/>
  <c r="P14" i="8"/>
  <c r="O232" i="8"/>
  <c r="O228" i="8"/>
  <c r="O224" i="8"/>
  <c r="O220" i="8"/>
  <c r="O216" i="8"/>
  <c r="O212" i="8"/>
  <c r="O208" i="8"/>
  <c r="O204" i="8"/>
  <c r="O200" i="8"/>
  <c r="O196" i="8"/>
  <c r="O192" i="8"/>
  <c r="O188" i="8"/>
  <c r="O184" i="8"/>
  <c r="O180" i="8"/>
  <c r="O176" i="8"/>
  <c r="O172" i="8"/>
  <c r="O168" i="8"/>
  <c r="O164" i="8"/>
  <c r="O160" i="8"/>
  <c r="O156" i="8"/>
  <c r="O152" i="8"/>
  <c r="O148" i="8"/>
  <c r="O144" i="8"/>
  <c r="O140" i="8"/>
  <c r="O136" i="8"/>
  <c r="O132" i="8"/>
  <c r="O128" i="8"/>
  <c r="O124" i="8"/>
  <c r="O120" i="8"/>
  <c r="O116" i="8"/>
  <c r="O112" i="8"/>
  <c r="O108" i="8"/>
  <c r="O104" i="8"/>
  <c r="O100" i="8"/>
  <c r="O96" i="8"/>
  <c r="O92" i="8"/>
  <c r="P89" i="8"/>
  <c r="P87" i="8"/>
  <c r="P85" i="8"/>
  <c r="P83" i="8"/>
  <c r="P81" i="8"/>
  <c r="P79" i="8"/>
  <c r="P77" i="8"/>
  <c r="P75" i="8"/>
  <c r="P73" i="8"/>
  <c r="P71" i="8"/>
  <c r="P69" i="8"/>
  <c r="P67" i="8"/>
  <c r="P65" i="8"/>
  <c r="P63" i="8"/>
  <c r="P61" i="8"/>
  <c r="P59" i="8"/>
  <c r="P57" i="8"/>
  <c r="P55" i="8"/>
  <c r="P53" i="8"/>
  <c r="P51" i="8"/>
  <c r="P49" i="8"/>
  <c r="P47" i="8"/>
  <c r="P45" i="8"/>
  <c r="P43" i="8"/>
  <c r="P41" i="8"/>
  <c r="P39" i="8"/>
  <c r="P37" i="8"/>
  <c r="P35" i="8"/>
  <c r="P33" i="8"/>
  <c r="P31" i="8"/>
  <c r="P29" i="8"/>
  <c r="P27" i="8"/>
  <c r="P25" i="8"/>
  <c r="P23" i="8"/>
  <c r="P21" i="8"/>
  <c r="P19" i="8"/>
  <c r="P17" i="8"/>
  <c r="O14" i="8"/>
  <c r="O89" i="8"/>
  <c r="O87" i="8"/>
  <c r="O85" i="8"/>
  <c r="O83" i="8"/>
  <c r="O81" i="8"/>
  <c r="O79" i="8"/>
  <c r="O77" i="8"/>
  <c r="O75" i="8"/>
  <c r="O73" i="8"/>
  <c r="O71" i="8"/>
  <c r="O69" i="8"/>
  <c r="O67" i="8"/>
  <c r="O65" i="8"/>
  <c r="O63" i="8"/>
  <c r="O61" i="8"/>
  <c r="O59" i="8"/>
  <c r="O57" i="8"/>
  <c r="O55" i="8"/>
  <c r="O53" i="8"/>
  <c r="O51" i="8"/>
  <c r="O49" i="8"/>
  <c r="O47" i="8"/>
  <c r="O45" i="8"/>
  <c r="O43" i="8"/>
  <c r="O41" i="8"/>
  <c r="O39" i="8"/>
  <c r="O37" i="8"/>
  <c r="O35" i="8"/>
  <c r="O33" i="8"/>
  <c r="O31" i="8"/>
  <c r="O29" i="8"/>
  <c r="O27" i="8"/>
  <c r="O25" i="8"/>
  <c r="O23" i="8"/>
  <c r="O21" i="8"/>
  <c r="O19" i="8"/>
  <c r="O17" i="8"/>
  <c r="P12" i="8"/>
  <c r="O231" i="8"/>
  <c r="O227" i="8"/>
  <c r="O223" i="8"/>
  <c r="O219" i="8"/>
  <c r="O215" i="8"/>
  <c r="O211" i="8"/>
  <c r="O207" i="8"/>
  <c r="O203" i="8"/>
  <c r="O199" i="8"/>
  <c r="O195" i="8"/>
  <c r="O191" i="8"/>
  <c r="O187" i="8"/>
  <c r="O183" i="8"/>
  <c r="O179" i="8"/>
  <c r="O175" i="8"/>
  <c r="O171" i="8"/>
  <c r="O167" i="8"/>
  <c r="O163" i="8"/>
  <c r="O159" i="8"/>
  <c r="O155" i="8"/>
  <c r="O151" i="8"/>
  <c r="O147" i="8"/>
  <c r="O143" i="8"/>
  <c r="O139" i="8"/>
  <c r="O135" i="8"/>
  <c r="O131" i="8"/>
  <c r="O127" i="8"/>
  <c r="O123" i="8"/>
  <c r="O119" i="8"/>
  <c r="O115" i="8"/>
  <c r="O111" i="8"/>
  <c r="O107" i="8"/>
  <c r="O103" i="8"/>
  <c r="O99" i="8"/>
  <c r="O95" i="8"/>
  <c r="O91" i="8"/>
  <c r="P15" i="8"/>
  <c r="O12" i="8"/>
  <c r="P10" i="8"/>
  <c r="O15" i="8"/>
  <c r="O10" i="8"/>
  <c r="J236" i="7"/>
  <c r="J235" i="7" s="1"/>
  <c r="O2" i="7"/>
  <c r="P42" i="7" s="1"/>
  <c r="L11" i="7"/>
  <c r="L144" i="7"/>
  <c r="L14" i="7"/>
  <c r="L86" i="7"/>
  <c r="L180" i="7"/>
  <c r="L16" i="7"/>
  <c r="L28" i="7"/>
  <c r="L92" i="7"/>
  <c r="L196" i="7"/>
  <c r="L26" i="7"/>
  <c r="L29" i="7"/>
  <c r="L212" i="7"/>
  <c r="L17" i="7"/>
  <c r="L108" i="7"/>
  <c r="L18" i="7"/>
  <c r="L31" i="7"/>
  <c r="L112" i="7"/>
  <c r="L228" i="7"/>
  <c r="L19" i="7"/>
  <c r="L68" i="7"/>
  <c r="L124" i="7"/>
  <c r="L76" i="7"/>
  <c r="O5" i="7"/>
  <c r="L21" i="7"/>
  <c r="L70" i="7"/>
  <c r="L140" i="7"/>
  <c r="L22" i="7"/>
  <c r="T12" i="7"/>
  <c r="L23" i="7"/>
  <c r="L84" i="7"/>
  <c r="L156" i="7"/>
  <c r="M16" i="7"/>
  <c r="M11" i="7"/>
  <c r="M91" i="7"/>
  <c r="M89" i="7"/>
  <c r="M87" i="7"/>
  <c r="M85" i="7"/>
  <c r="M83" i="7"/>
  <c r="M81" i="7"/>
  <c r="M79" i="7"/>
  <c r="M77" i="7"/>
  <c r="M75" i="7"/>
  <c r="M73" i="7"/>
  <c r="M71" i="7"/>
  <c r="M69" i="7"/>
  <c r="M67" i="7"/>
  <c r="M65" i="7"/>
  <c r="M15" i="7"/>
  <c r="M32" i="7"/>
  <c r="M48" i="7"/>
  <c r="M64" i="7"/>
  <c r="M80" i="7"/>
  <c r="M23" i="7"/>
  <c r="M70" i="7"/>
  <c r="M86" i="7"/>
  <c r="L30" i="7"/>
  <c r="M33" i="7"/>
  <c r="M37" i="7"/>
  <c r="M41" i="7"/>
  <c r="M45" i="7"/>
  <c r="M49" i="7"/>
  <c r="M53" i="7"/>
  <c r="M57" i="7"/>
  <c r="M61" i="7"/>
  <c r="L66" i="7"/>
  <c r="M76" i="7"/>
  <c r="L82" i="7"/>
  <c r="L104" i="7"/>
  <c r="L136" i="7"/>
  <c r="L168" i="7"/>
  <c r="L184" i="7"/>
  <c r="L200" i="7"/>
  <c r="L216" i="7"/>
  <c r="L232" i="7"/>
  <c r="M20" i="7"/>
  <c r="M44" i="7"/>
  <c r="M60" i="7"/>
  <c r="M29" i="7"/>
  <c r="M18" i="7"/>
  <c r="L12" i="7"/>
  <c r="M14" i="7"/>
  <c r="M21" i="7"/>
  <c r="L24" i="7"/>
  <c r="L27" i="7"/>
  <c r="M30" i="7"/>
  <c r="L34" i="7"/>
  <c r="L38" i="7"/>
  <c r="L42" i="7"/>
  <c r="L46" i="7"/>
  <c r="L50" i="7"/>
  <c r="L54" i="7"/>
  <c r="L58" i="7"/>
  <c r="L62" i="7"/>
  <c r="M66" i="7"/>
  <c r="L72" i="7"/>
  <c r="M82" i="7"/>
  <c r="L88" i="7"/>
  <c r="L116" i="7"/>
  <c r="L148" i="7"/>
  <c r="M12" i="7"/>
  <c r="M24" i="7"/>
  <c r="M27" i="7"/>
  <c r="M34" i="7"/>
  <c r="M38" i="7"/>
  <c r="M42" i="7"/>
  <c r="M46" i="7"/>
  <c r="M50" i="7"/>
  <c r="M54" i="7"/>
  <c r="M58" i="7"/>
  <c r="M62" i="7"/>
  <c r="M72" i="7"/>
  <c r="L78" i="7"/>
  <c r="M88" i="7"/>
  <c r="L96" i="7"/>
  <c r="L128" i="7"/>
  <c r="L160" i="7"/>
  <c r="L172" i="7"/>
  <c r="L188" i="7"/>
  <c r="L204" i="7"/>
  <c r="L220" i="7"/>
  <c r="M56" i="7"/>
  <c r="M26" i="7"/>
  <c r="M19" i="7"/>
  <c r="M78" i="7"/>
  <c r="L15" i="7"/>
  <c r="M17" i="7"/>
  <c r="M22" i="7"/>
  <c r="L25" i="7"/>
  <c r="M28" i="7"/>
  <c r="M31" i="7"/>
  <c r="M35" i="7"/>
  <c r="M39" i="7"/>
  <c r="M43" i="7"/>
  <c r="M47" i="7"/>
  <c r="M51" i="7"/>
  <c r="M55" i="7"/>
  <c r="M59" i="7"/>
  <c r="M63" i="7"/>
  <c r="M68" i="7"/>
  <c r="L74" i="7"/>
  <c r="M84" i="7"/>
  <c r="L90" i="7"/>
  <c r="L120" i="7"/>
  <c r="L152" i="7"/>
  <c r="L176" i="7"/>
  <c r="L192" i="7"/>
  <c r="L208" i="7"/>
  <c r="M40" i="7"/>
  <c r="M52" i="7"/>
  <c r="L13" i="7"/>
  <c r="L235" i="7"/>
  <c r="L231" i="7"/>
  <c r="L227" i="7"/>
  <c r="L223" i="7"/>
  <c r="L219" i="7"/>
  <c r="L215" i="7"/>
  <c r="L211" i="7"/>
  <c r="L207" i="7"/>
  <c r="L203" i="7"/>
  <c r="L199" i="7"/>
  <c r="L195" i="7"/>
  <c r="L191" i="7"/>
  <c r="L187" i="7"/>
  <c r="L183" i="7"/>
  <c r="L179" i="7"/>
  <c r="L175" i="7"/>
  <c r="L171" i="7"/>
  <c r="L167" i="7"/>
  <c r="L163" i="7"/>
  <c r="L159" i="7"/>
  <c r="L155" i="7"/>
  <c r="L151" i="7"/>
  <c r="L147" i="7"/>
  <c r="L143" i="7"/>
  <c r="L139" i="7"/>
  <c r="L135" i="7"/>
  <c r="L131" i="7"/>
  <c r="L127" i="7"/>
  <c r="L123" i="7"/>
  <c r="L119" i="7"/>
  <c r="L115" i="7"/>
  <c r="L111" i="7"/>
  <c r="L107" i="7"/>
  <c r="L103" i="7"/>
  <c r="L99" i="7"/>
  <c r="L95" i="7"/>
  <c r="L234" i="7"/>
  <c r="L230" i="7"/>
  <c r="L226" i="7"/>
  <c r="L222" i="7"/>
  <c r="L218" i="7"/>
  <c r="L214" i="7"/>
  <c r="L210" i="7"/>
  <c r="L206" i="7"/>
  <c r="L202" i="7"/>
  <c r="L198" i="7"/>
  <c r="L194" i="7"/>
  <c r="L190" i="7"/>
  <c r="L186" i="7"/>
  <c r="L182" i="7"/>
  <c r="L178" i="7"/>
  <c r="L174" i="7"/>
  <c r="L170" i="7"/>
  <c r="L166" i="7"/>
  <c r="L162" i="7"/>
  <c r="L158" i="7"/>
  <c r="L154" i="7"/>
  <c r="L150" i="7"/>
  <c r="L146" i="7"/>
  <c r="L142" i="7"/>
  <c r="L138" i="7"/>
  <c r="L134" i="7"/>
  <c r="L130" i="7"/>
  <c r="L126" i="7"/>
  <c r="L122" i="7"/>
  <c r="L118" i="7"/>
  <c r="L114" i="7"/>
  <c r="L110" i="7"/>
  <c r="L106" i="7"/>
  <c r="L102" i="7"/>
  <c r="L98" i="7"/>
  <c r="L94" i="7"/>
  <c r="L91" i="7"/>
  <c r="L89" i="7"/>
  <c r="L87" i="7"/>
  <c r="L85" i="7"/>
  <c r="L83" i="7"/>
  <c r="L81" i="7"/>
  <c r="L79" i="7"/>
  <c r="L77" i="7"/>
  <c r="L75" i="7"/>
  <c r="L73" i="7"/>
  <c r="L71" i="7"/>
  <c r="L69" i="7"/>
  <c r="L67" i="7"/>
  <c r="L65" i="7"/>
  <c r="L63" i="7"/>
  <c r="L61" i="7"/>
  <c r="L59" i="7"/>
  <c r="L57" i="7"/>
  <c r="L55" i="7"/>
  <c r="L53" i="7"/>
  <c r="L51" i="7"/>
  <c r="L49" i="7"/>
  <c r="L47" i="7"/>
  <c r="L45" i="7"/>
  <c r="L43" i="7"/>
  <c r="L41" i="7"/>
  <c r="L39" i="7"/>
  <c r="L37" i="7"/>
  <c r="L35" i="7"/>
  <c r="L33" i="7"/>
  <c r="L233" i="7"/>
  <c r="L229" i="7"/>
  <c r="L225" i="7"/>
  <c r="L221" i="7"/>
  <c r="L217" i="7"/>
  <c r="L213" i="7"/>
  <c r="L209" i="7"/>
  <c r="L205" i="7"/>
  <c r="L201" i="7"/>
  <c r="L197" i="7"/>
  <c r="L193" i="7"/>
  <c r="L189" i="7"/>
  <c r="L185" i="7"/>
  <c r="L181" i="7"/>
  <c r="L177" i="7"/>
  <c r="L173" i="7"/>
  <c r="L169" i="7"/>
  <c r="L165" i="7"/>
  <c r="L161" i="7"/>
  <c r="L157" i="7"/>
  <c r="L153" i="7"/>
  <c r="L149" i="7"/>
  <c r="L145" i="7"/>
  <c r="L141" i="7"/>
  <c r="L137" i="7"/>
  <c r="L133" i="7"/>
  <c r="L129" i="7"/>
  <c r="L125" i="7"/>
  <c r="L121" i="7"/>
  <c r="L117" i="7"/>
  <c r="L113" i="7"/>
  <c r="L109" i="7"/>
  <c r="L105" i="7"/>
  <c r="L101" i="7"/>
  <c r="L97" i="7"/>
  <c r="L93" i="7"/>
  <c r="M13" i="7"/>
  <c r="L20" i="7"/>
  <c r="M25" i="7"/>
  <c r="L32" i="7"/>
  <c r="L36" i="7"/>
  <c r="L40" i="7"/>
  <c r="L44" i="7"/>
  <c r="L48" i="7"/>
  <c r="L52" i="7"/>
  <c r="L56" i="7"/>
  <c r="L60" i="7"/>
  <c r="L64" i="7"/>
  <c r="M74" i="7"/>
  <c r="L80" i="7"/>
  <c r="M90" i="7"/>
  <c r="L100" i="7"/>
  <c r="L132" i="7"/>
  <c r="L164" i="7"/>
  <c r="T32" i="6"/>
  <c r="S32" i="6"/>
  <c r="R32" i="6"/>
  <c r="T30" i="6"/>
  <c r="S30" i="6"/>
  <c r="R30" i="6"/>
  <c r="T29" i="6"/>
  <c r="S29" i="6"/>
  <c r="R29" i="6"/>
  <c r="S15" i="6"/>
  <c r="S19" i="6" s="1"/>
  <c r="R15" i="6"/>
  <c r="R19" i="6" s="1"/>
  <c r="R13" i="6"/>
  <c r="R31" i="6" s="1"/>
  <c r="L29" i="6"/>
  <c r="L30" i="6"/>
  <c r="L32" i="6"/>
  <c r="K29" i="6"/>
  <c r="K30" i="6"/>
  <c r="K32" i="6"/>
  <c r="J29" i="6"/>
  <c r="J30" i="6"/>
  <c r="J32" i="6"/>
  <c r="I29" i="6"/>
  <c r="I30" i="6"/>
  <c r="I32" i="6"/>
  <c r="H32" i="6"/>
  <c r="H30" i="6"/>
  <c r="H29" i="6"/>
  <c r="I15" i="6"/>
  <c r="I19" i="6" s="1"/>
  <c r="J15" i="6"/>
  <c r="J19" i="6" s="1"/>
  <c r="K15" i="6"/>
  <c r="K19" i="6" s="1"/>
  <c r="L15" i="6"/>
  <c r="L19" i="6" s="1"/>
  <c r="H15" i="6"/>
  <c r="H19" i="6" s="1"/>
  <c r="I13" i="6"/>
  <c r="I18" i="6" s="1"/>
  <c r="J13" i="6"/>
  <c r="J18" i="6" s="1"/>
  <c r="K13" i="6"/>
  <c r="K18" i="6" s="1"/>
  <c r="L13" i="6"/>
  <c r="L18" i="6" s="1"/>
  <c r="H13" i="6"/>
  <c r="H31" i="6" s="1"/>
  <c r="M30" i="6" l="1"/>
  <c r="T16" i="8"/>
  <c r="T13" i="8"/>
  <c r="T15" i="8" s="1"/>
  <c r="T2" i="8"/>
  <c r="P235" i="8"/>
  <c r="O120" i="7"/>
  <c r="O20" i="7"/>
  <c r="O88" i="7"/>
  <c r="P36" i="7"/>
  <c r="O146" i="7"/>
  <c r="O15" i="7"/>
  <c r="O141" i="7"/>
  <c r="O190" i="7"/>
  <c r="O222" i="7"/>
  <c r="P15" i="7"/>
  <c r="P34" i="7"/>
  <c r="P61" i="7"/>
  <c r="O135" i="7"/>
  <c r="O148" i="7"/>
  <c r="O21" i="7"/>
  <c r="O68" i="7"/>
  <c r="O193" i="7"/>
  <c r="O97" i="7"/>
  <c r="O84" i="7"/>
  <c r="O178" i="7"/>
  <c r="O123" i="7"/>
  <c r="O199" i="7"/>
  <c r="O220" i="7"/>
  <c r="O24" i="7"/>
  <c r="O205" i="7"/>
  <c r="O49" i="7"/>
  <c r="O223" i="7"/>
  <c r="O160" i="7"/>
  <c r="O40" i="7"/>
  <c r="O94" i="7"/>
  <c r="O55" i="7"/>
  <c r="O224" i="7"/>
  <c r="O46" i="7"/>
  <c r="O106" i="7"/>
  <c r="O81" i="7"/>
  <c r="P38" i="7"/>
  <c r="P62" i="7"/>
  <c r="O62" i="7"/>
  <c r="O138" i="7"/>
  <c r="P27" i="7"/>
  <c r="O87" i="7"/>
  <c r="P33" i="7"/>
  <c r="O104" i="7"/>
  <c r="O234" i="7"/>
  <c r="P75" i="7"/>
  <c r="O13" i="7"/>
  <c r="P68" i="7"/>
  <c r="S4" i="7"/>
  <c r="O108" i="7"/>
  <c r="O188" i="7"/>
  <c r="P54" i="7"/>
  <c r="O22" i="7"/>
  <c r="O42" i="7"/>
  <c r="O64" i="7"/>
  <c r="O86" i="7"/>
  <c r="O197" i="7"/>
  <c r="O98" i="7"/>
  <c r="O142" i="7"/>
  <c r="O182" i="7"/>
  <c r="O226" i="7"/>
  <c r="O51" i="7"/>
  <c r="O83" i="7"/>
  <c r="P29" i="7"/>
  <c r="P65" i="7"/>
  <c r="O127" i="7"/>
  <c r="O219" i="7"/>
  <c r="P32" i="7"/>
  <c r="P20" i="7"/>
  <c r="O149" i="7"/>
  <c r="P24" i="7"/>
  <c r="O26" i="7"/>
  <c r="O48" i="7"/>
  <c r="O70" i="7"/>
  <c r="O90" i="7"/>
  <c r="O209" i="7"/>
  <c r="O110" i="7"/>
  <c r="O150" i="7"/>
  <c r="O194" i="7"/>
  <c r="O27" i="7"/>
  <c r="O59" i="7"/>
  <c r="O91" i="7"/>
  <c r="P37" i="7"/>
  <c r="P77" i="7"/>
  <c r="O155" i="7"/>
  <c r="O231" i="7"/>
  <c r="O14" i="7"/>
  <c r="O109" i="7"/>
  <c r="O192" i="7"/>
  <c r="O121" i="7"/>
  <c r="O161" i="7"/>
  <c r="O19" i="7"/>
  <c r="O117" i="7"/>
  <c r="O30" i="7"/>
  <c r="O52" i="7"/>
  <c r="O72" i="7"/>
  <c r="O173" i="7"/>
  <c r="O217" i="7"/>
  <c r="O114" i="7"/>
  <c r="O158" i="7"/>
  <c r="O202" i="7"/>
  <c r="O31" i="7"/>
  <c r="O65" i="7"/>
  <c r="O33" i="7"/>
  <c r="P43" i="7"/>
  <c r="P81" i="7"/>
  <c r="O159" i="7"/>
  <c r="P70" i="7"/>
  <c r="O208" i="7"/>
  <c r="O176" i="7"/>
  <c r="P22" i="7"/>
  <c r="O204" i="7"/>
  <c r="P74" i="7"/>
  <c r="P78" i="7"/>
  <c r="O96" i="7"/>
  <c r="O12" i="7"/>
  <c r="O32" i="7"/>
  <c r="O54" i="7"/>
  <c r="O74" i="7"/>
  <c r="O177" i="7"/>
  <c r="O221" i="7"/>
  <c r="O118" i="7"/>
  <c r="O162" i="7"/>
  <c r="O206" i="7"/>
  <c r="O35" i="7"/>
  <c r="O67" i="7"/>
  <c r="O37" i="7"/>
  <c r="P45" i="7"/>
  <c r="P91" i="7"/>
  <c r="O167" i="7"/>
  <c r="O216" i="7"/>
  <c r="P84" i="7"/>
  <c r="P58" i="7"/>
  <c r="O140" i="7"/>
  <c r="P88" i="7"/>
  <c r="O36" i="7"/>
  <c r="O56" i="7"/>
  <c r="O78" i="7"/>
  <c r="O185" i="7"/>
  <c r="O225" i="7"/>
  <c r="O126" i="7"/>
  <c r="O170" i="7"/>
  <c r="O210" i="7"/>
  <c r="O41" i="7"/>
  <c r="O71" i="7"/>
  <c r="P14" i="7"/>
  <c r="P49" i="7"/>
  <c r="O95" i="7"/>
  <c r="O187" i="7"/>
  <c r="O200" i="7"/>
  <c r="P60" i="7"/>
  <c r="P28" i="7"/>
  <c r="O152" i="7"/>
  <c r="O17" i="7"/>
  <c r="P50" i="7"/>
  <c r="O129" i="7"/>
  <c r="P12" i="7"/>
  <c r="P13" i="7"/>
  <c r="O38" i="7"/>
  <c r="O58" i="7"/>
  <c r="O80" i="7"/>
  <c r="O189" i="7"/>
  <c r="O229" i="7"/>
  <c r="O130" i="7"/>
  <c r="O174" i="7"/>
  <c r="O214" i="7"/>
  <c r="O43" i="7"/>
  <c r="O75" i="7"/>
  <c r="P21" i="7"/>
  <c r="P59" i="7"/>
  <c r="O103" i="7"/>
  <c r="O191" i="7"/>
  <c r="O168" i="7"/>
  <c r="O144" i="7"/>
  <c r="O112" i="7"/>
  <c r="O53" i="7"/>
  <c r="O69" i="7"/>
  <c r="O85" i="7"/>
  <c r="O47" i="7"/>
  <c r="P31" i="7"/>
  <c r="P47" i="7"/>
  <c r="P63" i="7"/>
  <c r="P79" i="7"/>
  <c r="O99" i="7"/>
  <c r="O131" i="7"/>
  <c r="O163" i="7"/>
  <c r="O195" i="7"/>
  <c r="O227" i="7"/>
  <c r="P82" i="7"/>
  <c r="P16" i="7"/>
  <c r="O184" i="7"/>
  <c r="O93" i="7"/>
  <c r="P44" i="7"/>
  <c r="O133" i="7"/>
  <c r="O172" i="7"/>
  <c r="P72" i="7"/>
  <c r="P52" i="7"/>
  <c r="O28" i="7"/>
  <c r="O44" i="7"/>
  <c r="O60" i="7"/>
  <c r="O76" i="7"/>
  <c r="O169" i="7"/>
  <c r="O201" i="7"/>
  <c r="O233" i="7"/>
  <c r="O122" i="7"/>
  <c r="O154" i="7"/>
  <c r="O186" i="7"/>
  <c r="O218" i="7"/>
  <c r="O39" i="7"/>
  <c r="O57" i="7"/>
  <c r="O73" i="7"/>
  <c r="O89" i="7"/>
  <c r="P19" i="7"/>
  <c r="P35" i="7"/>
  <c r="P51" i="7"/>
  <c r="P67" i="7"/>
  <c r="P83" i="7"/>
  <c r="O107" i="7"/>
  <c r="O139" i="7"/>
  <c r="O171" i="7"/>
  <c r="O203" i="7"/>
  <c r="O235" i="7"/>
  <c r="O137" i="7"/>
  <c r="O157" i="7"/>
  <c r="P18" i="7"/>
  <c r="O145" i="7"/>
  <c r="P53" i="7"/>
  <c r="P69" i="7"/>
  <c r="P85" i="7"/>
  <c r="O111" i="7"/>
  <c r="O143" i="7"/>
  <c r="O175" i="7"/>
  <c r="O207" i="7"/>
  <c r="P66" i="7"/>
  <c r="O101" i="7"/>
  <c r="P76" i="7"/>
  <c r="O61" i="7"/>
  <c r="O77" i="7"/>
  <c r="O25" i="7"/>
  <c r="P23" i="7"/>
  <c r="P39" i="7"/>
  <c r="P55" i="7"/>
  <c r="P71" i="7"/>
  <c r="P87" i="7"/>
  <c r="O115" i="7"/>
  <c r="O147" i="7"/>
  <c r="O179" i="7"/>
  <c r="O211" i="7"/>
  <c r="O116" i="7"/>
  <c r="P30" i="7"/>
  <c r="P40" i="7"/>
  <c r="O136" i="7"/>
  <c r="O124" i="7"/>
  <c r="P26" i="7"/>
  <c r="P64" i="7"/>
  <c r="O128" i="7"/>
  <c r="P46" i="7"/>
  <c r="O18" i="7"/>
  <c r="O34" i="7"/>
  <c r="O50" i="7"/>
  <c r="O66" i="7"/>
  <c r="O82" i="7"/>
  <c r="O181" i="7"/>
  <c r="O213" i="7"/>
  <c r="O102" i="7"/>
  <c r="O134" i="7"/>
  <c r="O166" i="7"/>
  <c r="O198" i="7"/>
  <c r="O230" i="7"/>
  <c r="O45" i="7"/>
  <c r="O63" i="7"/>
  <c r="O79" i="7"/>
  <c r="O29" i="7"/>
  <c r="P25" i="7"/>
  <c r="P41" i="7"/>
  <c r="P57" i="7"/>
  <c r="P73" i="7"/>
  <c r="P89" i="7"/>
  <c r="O119" i="7"/>
  <c r="O151" i="7"/>
  <c r="O183" i="7"/>
  <c r="O215" i="7"/>
  <c r="O105" i="7"/>
  <c r="O232" i="7"/>
  <c r="O125" i="7"/>
  <c r="O113" i="7"/>
  <c r="O196" i="7"/>
  <c r="P56" i="7"/>
  <c r="P17" i="7"/>
  <c r="O180" i="7"/>
  <c r="O165" i="7"/>
  <c r="P48" i="7"/>
  <c r="O16" i="7"/>
  <c r="O164" i="7"/>
  <c r="O92" i="7"/>
  <c r="O23" i="7"/>
  <c r="O11" i="7"/>
  <c r="O153" i="7"/>
  <c r="P86" i="7"/>
  <c r="P11" i="7"/>
  <c r="P80" i="7"/>
  <c r="O132" i="7"/>
  <c r="O228" i="7"/>
  <c r="T4" i="7"/>
  <c r="O156" i="7"/>
  <c r="O212" i="7"/>
  <c r="P90" i="7"/>
  <c r="O100" i="7"/>
  <c r="M236" i="7"/>
  <c r="T1" i="7"/>
  <c r="T10" i="7" s="1"/>
  <c r="T14" i="7" s="1"/>
  <c r="K34" i="6"/>
  <c r="R34" i="6"/>
  <c r="R33" i="6"/>
  <c r="R36" i="6" s="1"/>
  <c r="S33" i="6"/>
  <c r="S36" i="6" s="1"/>
  <c r="M32" i="6"/>
  <c r="T34" i="6"/>
  <c r="R35" i="6"/>
  <c r="S34" i="6"/>
  <c r="S13" i="6"/>
  <c r="L33" i="6"/>
  <c r="L36" i="6" s="1"/>
  <c r="J33" i="6"/>
  <c r="J36" i="6" s="1"/>
  <c r="J34" i="6"/>
  <c r="T15" i="6"/>
  <c r="T33" i="6" s="1"/>
  <c r="I33" i="6"/>
  <c r="I36" i="6" s="1"/>
  <c r="R18" i="6"/>
  <c r="I31" i="6"/>
  <c r="I35" i="6" s="1"/>
  <c r="I34" i="6"/>
  <c r="L31" i="6"/>
  <c r="L35" i="6" s="1"/>
  <c r="K33" i="6"/>
  <c r="K36" i="6" s="1"/>
  <c r="L34" i="6"/>
  <c r="J31" i="6"/>
  <c r="J35" i="6" s="1"/>
  <c r="H33" i="6"/>
  <c r="K31" i="6"/>
  <c r="K35" i="6" s="1"/>
  <c r="H34" i="6"/>
  <c r="M13" i="6"/>
  <c r="M15" i="6"/>
  <c r="H18" i="6"/>
  <c r="H21" i="6" s="1"/>
  <c r="M5" i="4"/>
  <c r="M6" i="4" s="1"/>
  <c r="L5" i="4"/>
  <c r="M2" i="4"/>
  <c r="M15" i="4" s="1"/>
  <c r="L2" i="4"/>
  <c r="L12" i="4" s="1"/>
  <c r="I236" i="4"/>
  <c r="H236" i="4"/>
  <c r="I235" i="4"/>
  <c r="H235" i="4"/>
  <c r="I136" i="1"/>
  <c r="M38" i="1"/>
  <c r="L38" i="1"/>
  <c r="H38" i="1"/>
  <c r="G38" i="1"/>
  <c r="N36" i="1"/>
  <c r="I36" i="1"/>
  <c r="N34" i="1"/>
  <c r="I34" i="1"/>
  <c r="M22" i="1"/>
  <c r="L22" i="1"/>
  <c r="H22" i="1"/>
  <c r="G22" i="1"/>
  <c r="N20" i="1"/>
  <c r="I20" i="1"/>
  <c r="N18" i="1"/>
  <c r="I18" i="1"/>
  <c r="M13" i="1"/>
  <c r="L13" i="1"/>
  <c r="H13" i="1"/>
  <c r="G13" i="1"/>
  <c r="I38" i="1" l="1"/>
  <c r="M69" i="4"/>
  <c r="M47" i="4"/>
  <c r="J236" i="4"/>
  <c r="O5" i="4"/>
  <c r="O2" i="4" s="1"/>
  <c r="L6" i="4"/>
  <c r="T12" i="4" s="1"/>
  <c r="T9" i="7"/>
  <c r="T16" i="7" s="1"/>
  <c r="T2" i="7"/>
  <c r="P236" i="7"/>
  <c r="M28" i="4"/>
  <c r="I22" i="1"/>
  <c r="G19" i="1"/>
  <c r="G24" i="1" s="1"/>
  <c r="M87" i="4"/>
  <c r="S18" i="6"/>
  <c r="R21" i="6" s="1"/>
  <c r="S31" i="6"/>
  <c r="S35" i="6" s="1"/>
  <c r="T13" i="6"/>
  <c r="T31" i="6" s="1"/>
  <c r="M34" i="6"/>
  <c r="M33" i="6"/>
  <c r="M31" i="6"/>
  <c r="L220" i="4"/>
  <c r="L167" i="4"/>
  <c r="L67" i="4"/>
  <c r="L219" i="4"/>
  <c r="L166" i="4"/>
  <c r="L116" i="4"/>
  <c r="L63" i="4"/>
  <c r="L38" i="4"/>
  <c r="M64" i="4"/>
  <c r="M23" i="4"/>
  <c r="L212" i="4"/>
  <c r="L187" i="4"/>
  <c r="L159" i="4"/>
  <c r="L134" i="4"/>
  <c r="L109" i="4"/>
  <c r="L84" i="4"/>
  <c r="L59" i="4"/>
  <c r="L31" i="4"/>
  <c r="M84" i="4"/>
  <c r="M62" i="4"/>
  <c r="M44" i="4"/>
  <c r="M22" i="4"/>
  <c r="L231" i="4"/>
  <c r="L206" i="4"/>
  <c r="L156" i="4"/>
  <c r="L131" i="4"/>
  <c r="L103" i="4"/>
  <c r="L78" i="4"/>
  <c r="L28" i="4"/>
  <c r="M78" i="4"/>
  <c r="M56" i="4"/>
  <c r="M37" i="4"/>
  <c r="M16" i="4"/>
  <c r="L230" i="4"/>
  <c r="L205" i="4"/>
  <c r="L180" i="4"/>
  <c r="L155" i="4"/>
  <c r="L127" i="4"/>
  <c r="L102" i="4"/>
  <c r="L77" i="4"/>
  <c r="L52" i="4"/>
  <c r="L20" i="4"/>
  <c r="M76" i="4"/>
  <c r="M55" i="4"/>
  <c r="M36" i="4"/>
  <c r="M14" i="4"/>
  <c r="L183" i="4"/>
  <c r="L158" i="4"/>
  <c r="L108" i="4"/>
  <c r="L83" i="4"/>
  <c r="L55" i="4"/>
  <c r="L30" i="4"/>
  <c r="M80" i="4"/>
  <c r="M61" i="4"/>
  <c r="M39" i="4"/>
  <c r="M20" i="4"/>
  <c r="L181" i="4"/>
  <c r="L223" i="4"/>
  <c r="L198" i="4"/>
  <c r="L173" i="4"/>
  <c r="L148" i="4"/>
  <c r="L123" i="4"/>
  <c r="L95" i="4"/>
  <c r="L70" i="4"/>
  <c r="L45" i="4"/>
  <c r="L19" i="4"/>
  <c r="M72" i="4"/>
  <c r="M53" i="4"/>
  <c r="M31" i="4"/>
  <c r="M12" i="4"/>
  <c r="L195" i="4"/>
  <c r="L142" i="4"/>
  <c r="L117" i="4"/>
  <c r="L92" i="4"/>
  <c r="L39" i="4"/>
  <c r="L191" i="4"/>
  <c r="L141" i="4"/>
  <c r="L91" i="4"/>
  <c r="M86" i="4"/>
  <c r="M45" i="4"/>
  <c r="L211" i="4"/>
  <c r="L133" i="4"/>
  <c r="L53" i="4"/>
  <c r="L222" i="4"/>
  <c r="L197" i="4"/>
  <c r="L172" i="4"/>
  <c r="L147" i="4"/>
  <c r="L119" i="4"/>
  <c r="L94" i="4"/>
  <c r="L69" i="4"/>
  <c r="L44" i="4"/>
  <c r="L14" i="4"/>
  <c r="M70" i="4"/>
  <c r="M48" i="4"/>
  <c r="M30" i="4"/>
  <c r="L10" i="4"/>
  <c r="L221" i="4"/>
  <c r="L207" i="4"/>
  <c r="L196" i="4"/>
  <c r="L182" i="4"/>
  <c r="L171" i="4"/>
  <c r="L157" i="4"/>
  <c r="L143" i="4"/>
  <c r="L132" i="4"/>
  <c r="L118" i="4"/>
  <c r="L107" i="4"/>
  <c r="L93" i="4"/>
  <c r="L79" i="4"/>
  <c r="L68" i="4"/>
  <c r="L54" i="4"/>
  <c r="L43" i="4"/>
  <c r="L29" i="4"/>
  <c r="L15" i="4"/>
  <c r="M85" i="4"/>
  <c r="M71" i="4"/>
  <c r="M60" i="4"/>
  <c r="M46" i="4"/>
  <c r="M32" i="4"/>
  <c r="M21" i="4"/>
  <c r="J235" i="4"/>
  <c r="T5" i="4"/>
  <c r="L27" i="4"/>
  <c r="L13" i="4"/>
  <c r="L229" i="4"/>
  <c r="L215" i="4"/>
  <c r="L204" i="4"/>
  <c r="L190" i="4"/>
  <c r="L179" i="4"/>
  <c r="L165" i="4"/>
  <c r="L151" i="4"/>
  <c r="L140" i="4"/>
  <c r="L126" i="4"/>
  <c r="L115" i="4"/>
  <c r="L101" i="4"/>
  <c r="L87" i="4"/>
  <c r="L76" i="4"/>
  <c r="L62" i="4"/>
  <c r="L51" i="4"/>
  <c r="L37" i="4"/>
  <c r="L23" i="4"/>
  <c r="M79" i="4"/>
  <c r="M68" i="4"/>
  <c r="M54" i="4"/>
  <c r="M40" i="4"/>
  <c r="M29" i="4"/>
  <c r="L16" i="4"/>
  <c r="L24" i="4"/>
  <c r="L32" i="4"/>
  <c r="L40" i="4"/>
  <c r="L48" i="4"/>
  <c r="L56" i="4"/>
  <c r="L64" i="4"/>
  <c r="L72" i="4"/>
  <c r="L80" i="4"/>
  <c r="L88" i="4"/>
  <c r="L96" i="4"/>
  <c r="L104" i="4"/>
  <c r="L112" i="4"/>
  <c r="L120" i="4"/>
  <c r="L128" i="4"/>
  <c r="L136" i="4"/>
  <c r="L144" i="4"/>
  <c r="L152" i="4"/>
  <c r="L160" i="4"/>
  <c r="L168" i="4"/>
  <c r="L176" i="4"/>
  <c r="L184" i="4"/>
  <c r="L192" i="4"/>
  <c r="L200" i="4"/>
  <c r="L208" i="4"/>
  <c r="L216" i="4"/>
  <c r="L224" i="4"/>
  <c r="L232" i="4"/>
  <c r="L17" i="4"/>
  <c r="L25" i="4"/>
  <c r="L33" i="4"/>
  <c r="L41" i="4"/>
  <c r="L49" i="4"/>
  <c r="L57" i="4"/>
  <c r="L65" i="4"/>
  <c r="L73" i="4"/>
  <c r="L81" i="4"/>
  <c r="L89" i="4"/>
  <c r="L97" i="4"/>
  <c r="L105" i="4"/>
  <c r="L113" i="4"/>
  <c r="L121" i="4"/>
  <c r="L129" i="4"/>
  <c r="L137" i="4"/>
  <c r="L145" i="4"/>
  <c r="L153" i="4"/>
  <c r="L161" i="4"/>
  <c r="L169" i="4"/>
  <c r="L177" i="4"/>
  <c r="L185" i="4"/>
  <c r="L193" i="4"/>
  <c r="L201" i="4"/>
  <c r="L209" i="4"/>
  <c r="L217" i="4"/>
  <c r="L225" i="4"/>
  <c r="L233" i="4"/>
  <c r="L18" i="4"/>
  <c r="L26" i="4"/>
  <c r="L34" i="4"/>
  <c r="L42" i="4"/>
  <c r="L50" i="4"/>
  <c r="L58" i="4"/>
  <c r="L66" i="4"/>
  <c r="L74" i="4"/>
  <c r="L82" i="4"/>
  <c r="L90" i="4"/>
  <c r="L98" i="4"/>
  <c r="L106" i="4"/>
  <c r="L114" i="4"/>
  <c r="L122" i="4"/>
  <c r="L130" i="4"/>
  <c r="L138" i="4"/>
  <c r="L146" i="4"/>
  <c r="L154" i="4"/>
  <c r="L162" i="4"/>
  <c r="L170" i="4"/>
  <c r="L178" i="4"/>
  <c r="L186" i="4"/>
  <c r="L194" i="4"/>
  <c r="L202" i="4"/>
  <c r="L210" i="4"/>
  <c r="L218" i="4"/>
  <c r="L226" i="4"/>
  <c r="L234" i="4"/>
  <c r="L214" i="4"/>
  <c r="L203" i="4"/>
  <c r="L175" i="4"/>
  <c r="L164" i="4"/>
  <c r="L150" i="4"/>
  <c r="L125" i="4"/>
  <c r="L111" i="4"/>
  <c r="L100" i="4"/>
  <c r="L86" i="4"/>
  <c r="L75" i="4"/>
  <c r="L61" i="4"/>
  <c r="L47" i="4"/>
  <c r="L36" i="4"/>
  <c r="L22" i="4"/>
  <c r="L11" i="4"/>
  <c r="L228" i="4"/>
  <c r="L189" i="4"/>
  <c r="L139" i="4"/>
  <c r="M17" i="4"/>
  <c r="M25" i="4"/>
  <c r="M33" i="4"/>
  <c r="M41" i="4"/>
  <c r="M49" i="4"/>
  <c r="M57" i="4"/>
  <c r="M65" i="4"/>
  <c r="M73" i="4"/>
  <c r="M81" i="4"/>
  <c r="M89" i="4"/>
  <c r="M18" i="4"/>
  <c r="M26" i="4"/>
  <c r="M34" i="4"/>
  <c r="M42" i="4"/>
  <c r="M50" i="4"/>
  <c r="M58" i="4"/>
  <c r="M66" i="4"/>
  <c r="M74" i="4"/>
  <c r="M82" i="4"/>
  <c r="M90" i="4"/>
  <c r="M11" i="4"/>
  <c r="M19" i="4"/>
  <c r="M27" i="4"/>
  <c r="M35" i="4"/>
  <c r="M43" i="4"/>
  <c r="M51" i="4"/>
  <c r="M59" i="4"/>
  <c r="M67" i="4"/>
  <c r="M75" i="4"/>
  <c r="M83" i="4"/>
  <c r="M10" i="4"/>
  <c r="L227" i="4"/>
  <c r="L213" i="4"/>
  <c r="L199" i="4"/>
  <c r="L188" i="4"/>
  <c r="L174" i="4"/>
  <c r="L163" i="4"/>
  <c r="L149" i="4"/>
  <c r="L135" i="4"/>
  <c r="L124" i="4"/>
  <c r="L110" i="4"/>
  <c r="L99" i="4"/>
  <c r="L85" i="4"/>
  <c r="L71" i="4"/>
  <c r="L60" i="4"/>
  <c r="L46" i="4"/>
  <c r="L35" i="4"/>
  <c r="L21" i="4"/>
  <c r="M88" i="4"/>
  <c r="M77" i="4"/>
  <c r="M63" i="4"/>
  <c r="M52" i="4"/>
  <c r="M38" i="4"/>
  <c r="M24" i="4"/>
  <c r="M13" i="4"/>
  <c r="H21" i="1"/>
  <c r="H25" i="1" s="1"/>
  <c r="H37" i="1"/>
  <c r="H41" i="1" s="1"/>
  <c r="G21" i="1"/>
  <c r="G35" i="1"/>
  <c r="G37" i="1"/>
  <c r="H19" i="1"/>
  <c r="H24" i="1" s="1"/>
  <c r="H35" i="1"/>
  <c r="H40" i="1" s="1"/>
  <c r="N22" i="1"/>
  <c r="M19" i="1" s="1"/>
  <c r="M24" i="1" s="1"/>
  <c r="N38" i="1"/>
  <c r="L35" i="1" s="1"/>
  <c r="T13" i="7" l="1"/>
  <c r="T15" i="7" s="1"/>
  <c r="R37" i="6"/>
  <c r="L37" i="1"/>
  <c r="H36" i="6"/>
  <c r="H35" i="6"/>
  <c r="O96" i="4"/>
  <c r="O104" i="4"/>
  <c r="O112" i="4"/>
  <c r="O120" i="4"/>
  <c r="O128" i="4"/>
  <c r="O136" i="4"/>
  <c r="O144" i="4"/>
  <c r="O152" i="4"/>
  <c r="O160" i="4"/>
  <c r="O168" i="4"/>
  <c r="O176" i="4"/>
  <c r="O184" i="4"/>
  <c r="O192" i="4"/>
  <c r="O200" i="4"/>
  <c r="O208" i="4"/>
  <c r="O216" i="4"/>
  <c r="O224" i="4"/>
  <c r="O232" i="4"/>
  <c r="P13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O97" i="4"/>
  <c r="O105" i="4"/>
  <c r="O113" i="4"/>
  <c r="O121" i="4"/>
  <c r="O129" i="4"/>
  <c r="O137" i="4"/>
  <c r="O145" i="4"/>
  <c r="O153" i="4"/>
  <c r="O161" i="4"/>
  <c r="O169" i="4"/>
  <c r="O177" i="4"/>
  <c r="O185" i="4"/>
  <c r="O193" i="4"/>
  <c r="O201" i="4"/>
  <c r="O209" i="4"/>
  <c r="O217" i="4"/>
  <c r="O225" i="4"/>
  <c r="O233" i="4"/>
  <c r="O14" i="4"/>
  <c r="O18" i="4"/>
  <c r="O22" i="4"/>
  <c r="O26" i="4"/>
  <c r="O30" i="4"/>
  <c r="O34" i="4"/>
  <c r="O38" i="4"/>
  <c r="O42" i="4"/>
  <c r="O46" i="4"/>
  <c r="O50" i="4"/>
  <c r="O54" i="4"/>
  <c r="O58" i="4"/>
  <c r="O62" i="4"/>
  <c r="O66" i="4"/>
  <c r="O70" i="4"/>
  <c r="O74" i="4"/>
  <c r="O78" i="4"/>
  <c r="O82" i="4"/>
  <c r="O86" i="4"/>
  <c r="O90" i="4"/>
  <c r="O99" i="4"/>
  <c r="O107" i="4"/>
  <c r="O115" i="4"/>
  <c r="O131" i="4"/>
  <c r="O139" i="4"/>
  <c r="O147" i="4"/>
  <c r="O98" i="4"/>
  <c r="O106" i="4"/>
  <c r="O114" i="4"/>
  <c r="O122" i="4"/>
  <c r="O130" i="4"/>
  <c r="O138" i="4"/>
  <c r="O146" i="4"/>
  <c r="O154" i="4"/>
  <c r="O162" i="4"/>
  <c r="O170" i="4"/>
  <c r="O178" i="4"/>
  <c r="O186" i="4"/>
  <c r="O194" i="4"/>
  <c r="O202" i="4"/>
  <c r="O210" i="4"/>
  <c r="O218" i="4"/>
  <c r="O226" i="4"/>
  <c r="O234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O123" i="4"/>
  <c r="O100" i="4"/>
  <c r="O116" i="4"/>
  <c r="O132" i="4"/>
  <c r="O148" i="4"/>
  <c r="O159" i="4"/>
  <c r="O173" i="4"/>
  <c r="O187" i="4"/>
  <c r="O198" i="4"/>
  <c r="O212" i="4"/>
  <c r="O223" i="4"/>
  <c r="O12" i="4"/>
  <c r="O19" i="4"/>
  <c r="P24" i="4"/>
  <c r="P31" i="4"/>
  <c r="O37" i="4"/>
  <c r="O44" i="4"/>
  <c r="O51" i="4"/>
  <c r="P56" i="4"/>
  <c r="P63" i="4"/>
  <c r="O69" i="4"/>
  <c r="O76" i="4"/>
  <c r="O83" i="4"/>
  <c r="P88" i="4"/>
  <c r="O92" i="4"/>
  <c r="O180" i="4"/>
  <c r="P15" i="4"/>
  <c r="O35" i="4"/>
  <c r="O53" i="4"/>
  <c r="P72" i="4"/>
  <c r="O101" i="4"/>
  <c r="O117" i="4"/>
  <c r="O133" i="4"/>
  <c r="O149" i="4"/>
  <c r="O163" i="4"/>
  <c r="O174" i="4"/>
  <c r="O188" i="4"/>
  <c r="O199" i="4"/>
  <c r="O213" i="4"/>
  <c r="O227" i="4"/>
  <c r="P12" i="4"/>
  <c r="P19" i="4"/>
  <c r="O25" i="4"/>
  <c r="O32" i="4"/>
  <c r="O39" i="4"/>
  <c r="P44" i="4"/>
  <c r="P51" i="4"/>
  <c r="O57" i="4"/>
  <c r="O64" i="4"/>
  <c r="O71" i="4"/>
  <c r="P76" i="4"/>
  <c r="P83" i="4"/>
  <c r="O89" i="4"/>
  <c r="O124" i="4"/>
  <c r="O166" i="4"/>
  <c r="O205" i="4"/>
  <c r="O230" i="4"/>
  <c r="O28" i="4"/>
  <c r="P47" i="4"/>
  <c r="O67" i="4"/>
  <c r="O85" i="4"/>
  <c r="O102" i="4"/>
  <c r="O118" i="4"/>
  <c r="O134" i="4"/>
  <c r="O150" i="4"/>
  <c r="O164" i="4"/>
  <c r="O175" i="4"/>
  <c r="O189" i="4"/>
  <c r="O203" i="4"/>
  <c r="O214" i="4"/>
  <c r="O228" i="4"/>
  <c r="O13" i="4"/>
  <c r="O20" i="4"/>
  <c r="O27" i="4"/>
  <c r="P32" i="4"/>
  <c r="P39" i="4"/>
  <c r="O45" i="4"/>
  <c r="O52" i="4"/>
  <c r="O59" i="4"/>
  <c r="P64" i="4"/>
  <c r="P71" i="4"/>
  <c r="O77" i="4"/>
  <c r="O84" i="4"/>
  <c r="P10" i="4"/>
  <c r="O91" i="4"/>
  <c r="O103" i="4"/>
  <c r="O119" i="4"/>
  <c r="O135" i="4"/>
  <c r="O151" i="4"/>
  <c r="O165" i="4"/>
  <c r="O179" i="4"/>
  <c r="O190" i="4"/>
  <c r="O204" i="4"/>
  <c r="O215" i="4"/>
  <c r="O229" i="4"/>
  <c r="O15" i="4"/>
  <c r="P20" i="4"/>
  <c r="P27" i="4"/>
  <c r="O33" i="4"/>
  <c r="O40" i="4"/>
  <c r="O47" i="4"/>
  <c r="P52" i="4"/>
  <c r="P59" i="4"/>
  <c r="O65" i="4"/>
  <c r="O72" i="4"/>
  <c r="O79" i="4"/>
  <c r="P84" i="4"/>
  <c r="O10" i="4"/>
  <c r="O108" i="4"/>
  <c r="O140" i="4"/>
  <c r="O155" i="4"/>
  <c r="O191" i="4"/>
  <c r="O219" i="4"/>
  <c r="O21" i="4"/>
  <c r="P40" i="4"/>
  <c r="O60" i="4"/>
  <c r="P79" i="4"/>
  <c r="O93" i="4"/>
  <c r="O109" i="4"/>
  <c r="O125" i="4"/>
  <c r="O141" i="4"/>
  <c r="O156" i="4"/>
  <c r="O167" i="4"/>
  <c r="O181" i="4"/>
  <c r="O195" i="4"/>
  <c r="O206" i="4"/>
  <c r="O220" i="4"/>
  <c r="O231" i="4"/>
  <c r="O16" i="4"/>
  <c r="O23" i="4"/>
  <c r="P28" i="4"/>
  <c r="P35" i="4"/>
  <c r="O41" i="4"/>
  <c r="O48" i="4"/>
  <c r="O55" i="4"/>
  <c r="P60" i="4"/>
  <c r="P67" i="4"/>
  <c r="O73" i="4"/>
  <c r="O80" i="4"/>
  <c r="O87" i="4"/>
  <c r="O94" i="4"/>
  <c r="O110" i="4"/>
  <c r="O126" i="4"/>
  <c r="O142" i="4"/>
  <c r="O157" i="4"/>
  <c r="O171" i="4"/>
  <c r="O182" i="4"/>
  <c r="O196" i="4"/>
  <c r="O207" i="4"/>
  <c r="O221" i="4"/>
  <c r="O11" i="4"/>
  <c r="P16" i="4"/>
  <c r="P23" i="4"/>
  <c r="O29" i="4"/>
  <c r="O36" i="4"/>
  <c r="O43" i="4"/>
  <c r="P48" i="4"/>
  <c r="P55" i="4"/>
  <c r="O61" i="4"/>
  <c r="O68" i="4"/>
  <c r="O75" i="4"/>
  <c r="P80" i="4"/>
  <c r="P87" i="4"/>
  <c r="O143" i="4"/>
  <c r="O158" i="4"/>
  <c r="O172" i="4"/>
  <c r="O183" i="4"/>
  <c r="O197" i="4"/>
  <c r="O211" i="4"/>
  <c r="O222" i="4"/>
  <c r="P11" i="4"/>
  <c r="O17" i="4"/>
  <c r="O24" i="4"/>
  <c r="O31" i="4"/>
  <c r="P36" i="4"/>
  <c r="P43" i="4"/>
  <c r="O127" i="4"/>
  <c r="O49" i="4"/>
  <c r="O56" i="4"/>
  <c r="O63" i="4"/>
  <c r="O88" i="4"/>
  <c r="P68" i="4"/>
  <c r="P75" i="4"/>
  <c r="O95" i="4"/>
  <c r="O81" i="4"/>
  <c r="O111" i="4"/>
  <c r="S5" i="4"/>
  <c r="T9" i="4" s="1"/>
  <c r="T1" i="4"/>
  <c r="T10" i="4" s="1"/>
  <c r="T14" i="4" s="1"/>
  <c r="M235" i="4"/>
  <c r="L40" i="1"/>
  <c r="L41" i="1"/>
  <c r="M37" i="1"/>
  <c r="M41" i="1" s="1"/>
  <c r="M21" i="1"/>
  <c r="M25" i="1" s="1"/>
  <c r="G40" i="1"/>
  <c r="I35" i="1"/>
  <c r="L21" i="1"/>
  <c r="M35" i="1"/>
  <c r="M40" i="1" s="1"/>
  <c r="I21" i="1"/>
  <c r="G25" i="1"/>
  <c r="L19" i="1"/>
  <c r="I37" i="1"/>
  <c r="G41" i="1"/>
  <c r="I19" i="1"/>
  <c r="N35" i="1" l="1"/>
  <c r="H37" i="6"/>
  <c r="T2" i="4"/>
  <c r="P235" i="4"/>
  <c r="T16" i="4"/>
  <c r="T13" i="4"/>
  <c r="T15" i="4" s="1"/>
  <c r="G27" i="1"/>
  <c r="G43" i="1"/>
  <c r="N37" i="1"/>
  <c r="N19" i="1"/>
  <c r="L24" i="1"/>
  <c r="L43" i="1"/>
  <c r="N21" i="1"/>
  <c r="L25" i="1"/>
  <c r="L27" i="1" l="1"/>
</calcChain>
</file>

<file path=xl/sharedStrings.xml><?xml version="1.0" encoding="utf-8"?>
<sst xmlns="http://schemas.openxmlformats.org/spreadsheetml/2006/main" count="1856" uniqueCount="151">
  <si>
    <t>age</t>
  </si>
  <si>
    <t>year</t>
  </si>
  <si>
    <t>nodes</t>
  </si>
  <si>
    <t>survival</t>
  </si>
  <si>
    <t>survived</t>
  </si>
  <si>
    <t>not survived</t>
  </si>
  <si>
    <t>zero nodes</t>
  </si>
  <si>
    <t>1 to 4 nodes</t>
  </si>
  <si>
    <t>1 to 3 nodes</t>
  </si>
  <si>
    <t>&gt; 4 nodes</t>
  </si>
  <si>
    <t>&gt; 3 nodes</t>
  </si>
  <si>
    <t>&lt;= 4 nodes</t>
  </si>
  <si>
    <t>&lt;= 3 nodes</t>
  </si>
  <si>
    <t>Chi-Squared for 1 to 4 nodes and above</t>
  </si>
  <si>
    <t>Chi-Squared for 1 to 3 nodes and above</t>
  </si>
  <si>
    <t>Total</t>
  </si>
  <si>
    <t>expected</t>
  </si>
  <si>
    <t>Calc Values</t>
  </si>
  <si>
    <t>Chi-Squared</t>
  </si>
  <si>
    <t xml:space="preserve">Critical Chi^2 value for 1 degree of freedom </t>
  </si>
  <si>
    <t>at 0.05</t>
  </si>
  <si>
    <t>at 0.01</t>
  </si>
  <si>
    <t>Chi-Squared for &lt;= 4 nodes and above</t>
  </si>
  <si>
    <t>Chi-Squared for &lt;= 3 nodes and above</t>
  </si>
  <si>
    <t>No</t>
  </si>
  <si>
    <t>Count</t>
  </si>
  <si>
    <t>count_of_survived</t>
  </si>
  <si>
    <t>Yes</t>
  </si>
  <si>
    <t>Nodes</t>
  </si>
  <si>
    <t>Survived</t>
  </si>
  <si>
    <t>Not survived</t>
  </si>
  <si>
    <t>Mean</t>
  </si>
  <si>
    <t>Squared Diff</t>
  </si>
  <si>
    <t>Totals</t>
  </si>
  <si>
    <t>Squared Dev</t>
  </si>
  <si>
    <t>Sum SqDev</t>
  </si>
  <si>
    <t>Sum Sqd Dev</t>
  </si>
  <si>
    <t>SS between counts</t>
  </si>
  <si>
    <t>SS Between</t>
  </si>
  <si>
    <t>Sum SqDiff</t>
  </si>
  <si>
    <t>SS Within</t>
  </si>
  <si>
    <t>DFWithin</t>
  </si>
  <si>
    <t>DFBetween</t>
  </si>
  <si>
    <t>MSBetween</t>
  </si>
  <si>
    <t>MSWithin</t>
  </si>
  <si>
    <t>F-Statistic</t>
  </si>
  <si>
    <t>F-Critical</t>
  </si>
  <si>
    <t>Proportion (eta^2)</t>
  </si>
  <si>
    <t>Column Labels</t>
  </si>
  <si>
    <t>Row Labels</t>
  </si>
  <si>
    <t>num</t>
  </si>
  <si>
    <t>Sum of num</t>
  </si>
  <si>
    <t>30-39</t>
  </si>
  <si>
    <t>40-49</t>
  </si>
  <si>
    <t>50-59</t>
  </si>
  <si>
    <t>60-69</t>
  </si>
  <si>
    <t>70-79</t>
  </si>
  <si>
    <t>80-89</t>
  </si>
  <si>
    <t>Expected</t>
  </si>
  <si>
    <t>Not Survived</t>
  </si>
  <si>
    <t>Chi-squared</t>
  </si>
  <si>
    <t>DF</t>
  </si>
  <si>
    <t xml:space="preserve">Critical Chi^2 values </t>
  </si>
  <si>
    <t>for 5 DF</t>
  </si>
  <si>
    <t>&lt; 40</t>
  </si>
  <si>
    <t>&gt;= 70</t>
  </si>
  <si>
    <t xml:space="preserve">Group </t>
  </si>
  <si>
    <t xml:space="preserve">Survived </t>
  </si>
  <si>
    <t xml:space="preserve">Expected </t>
  </si>
  <si>
    <t xml:space="preserve">Not survived </t>
  </si>
  <si>
    <t xml:space="preserve">Total </t>
  </si>
  <si>
    <t xml:space="preserve">Diff Calculations </t>
  </si>
  <si>
    <t xml:space="preserve">Chi-Squared </t>
  </si>
  <si>
    <t>&lt;= 40</t>
  </si>
  <si>
    <t>&gt; 40</t>
  </si>
  <si>
    <t>for 1 DF</t>
  </si>
  <si>
    <t>F-Test Two-Sample for Variances</t>
  </si>
  <si>
    <t>Variance</t>
  </si>
  <si>
    <t>Observations</t>
  </si>
  <si>
    <t>df</t>
  </si>
  <si>
    <t>F</t>
  </si>
  <si>
    <t>P(F&lt;=f) one-tail</t>
  </si>
  <si>
    <t>F Critical one-tail</t>
  </si>
  <si>
    <t>F-Critical one-tailed</t>
  </si>
  <si>
    <t>Anova: Single Factor</t>
  </si>
  <si>
    <t>SUMMARY</t>
  </si>
  <si>
    <t>Groups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</si>
  <si>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</si>
  <si>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</si>
  <si>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</si>
  <si>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</si>
  <si>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</si>
  <si>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</si>
  <si>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</si>
  <si>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</si>
  <si>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</si>
  <si>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</si>
  <si>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</si>
  <si>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</si>
  <si>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</si>
  <si>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</si>
  <si>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</si>
  <si>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</si>
  <si>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</si>
  <si>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</si>
  <si>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</si>
  <si>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StdDev</t>
  </si>
  <si>
    <r>
      <t>Unpaired </t>
    </r>
    <r>
      <rPr>
        <i/>
        <sz val="16"/>
        <color rgb="FF1A77B9"/>
        <rFont val="GothamLightGothamLight"/>
      </rPr>
      <t>t </t>
    </r>
    <r>
      <rPr>
        <sz val="16"/>
        <color rgb="FF1A77B9"/>
        <rFont val="GothamLightGothamLight"/>
      </rPr>
      <t>test results</t>
    </r>
  </si>
  <si>
    <t>P value and statistical significance:</t>
  </si>
  <si>
    <t>  The two-tailed P value is less than 0.0001</t>
  </si>
  <si>
    <t>  By conventional criteria, this difference is considered to be extremely statistically significant.</t>
  </si>
  <si>
    <t>Confidence interval:</t>
  </si>
  <si>
    <t>  The mean of Survived minus Not Survived equals -4.67</t>
  </si>
  <si>
    <t>  95% confidence interval of this difference: From -6.42 to -2.91</t>
  </si>
  <si>
    <t>Intermediate values used in calculations:</t>
  </si>
  <si>
    <t>  t = 5.2192</t>
  </si>
  <si>
    <t>  df = 304</t>
  </si>
  <si>
    <t>  standard error of difference = 0.894</t>
  </si>
  <si>
    <t>Learn more:</t>
  </si>
  <si>
    <r>
      <t>GraphPad's web site includes portions of the manual for GraphPad Prism that can help you learn statistics. First, review the meaning of </t>
    </r>
    <r>
      <rPr>
        <u/>
        <sz val="10"/>
        <color rgb="FF4C3287"/>
        <rFont val="Arial"/>
        <family val="2"/>
      </rPr>
      <t>P values </t>
    </r>
    <r>
      <rPr>
        <sz val="10"/>
        <color rgb="FF494949"/>
        <rFont val="Arial"/>
        <family val="2"/>
      </rPr>
      <t>and </t>
    </r>
    <r>
      <rPr>
        <u/>
        <sz val="10"/>
        <color rgb="FF4C3287"/>
        <rFont val="Arial"/>
        <family val="2"/>
      </rPr>
      <t>confidence intervals </t>
    </r>
    <r>
      <rPr>
        <sz val="10"/>
        <color rgb="FF494949"/>
        <rFont val="Arial"/>
        <family val="2"/>
      </rPr>
      <t>. Then learn how to interpret results from an </t>
    </r>
    <r>
      <rPr>
        <u/>
        <sz val="10"/>
        <color rgb="FF4C3287"/>
        <rFont val="Arial"/>
        <family val="2"/>
      </rPr>
      <t>unpaired </t>
    </r>
    <r>
      <rPr>
        <sz val="10"/>
        <color rgb="FF494949"/>
        <rFont val="Arial"/>
        <family val="2"/>
      </rPr>
      <t>or </t>
    </r>
    <r>
      <rPr>
        <u/>
        <sz val="10"/>
        <color rgb="FF4C3287"/>
        <rFont val="Arial"/>
        <family val="2"/>
      </rPr>
      <t>paired </t>
    </r>
    <r>
      <rPr>
        <i/>
        <sz val="10"/>
        <color rgb="FF494949"/>
        <rFont val="Arial"/>
        <family val="2"/>
      </rPr>
      <t>t </t>
    </r>
    <r>
      <rPr>
        <sz val="10"/>
        <color rgb="FF494949"/>
        <rFont val="Arial"/>
        <family val="2"/>
      </rPr>
      <t>test. These links include GraphPad's popular </t>
    </r>
    <r>
      <rPr>
        <i/>
        <sz val="10"/>
        <color rgb="FF494949"/>
        <rFont val="Arial"/>
        <family val="2"/>
      </rPr>
      <t>analysis checklists </t>
    </r>
    <r>
      <rPr>
        <sz val="10"/>
        <color rgb="FF494949"/>
        <rFont val="Arial"/>
        <family val="2"/>
      </rPr>
      <t>.</t>
    </r>
  </si>
  <si>
    <t>Review your data:</t>
  </si>
  <si>
    <t>  Group</t>
  </si>
  <si>
    <t>  Survived  </t>
  </si>
  <si>
    <t>  Not Survived  </t>
  </si>
  <si>
    <t>SD</t>
  </si>
  <si>
    <t>SEM</t>
  </si>
  <si>
    <t>N</t>
  </si>
  <si>
    <t>225    </t>
  </si>
  <si>
    <t>81    </t>
  </si>
  <si>
    <r>
      <t>Welch </t>
    </r>
    <r>
      <rPr>
        <i/>
        <sz val="16"/>
        <color rgb="FF1A77B9"/>
        <rFont val="GothamLightGothamLight"/>
      </rPr>
      <t>t </t>
    </r>
    <r>
      <rPr>
        <sz val="16"/>
        <color rgb="FF1A77B9"/>
        <rFont val="GothamLightGothamLight"/>
      </rPr>
      <t>test results</t>
    </r>
  </si>
  <si>
    <t>  95% confidence interval of this difference: From -6.83 to -2.50</t>
  </si>
  <si>
    <t>  t = 4.2683</t>
  </si>
  <si>
    <t>  df = 104</t>
  </si>
  <si>
    <t>  standard error of difference = 1.093</t>
  </si>
  <si>
    <t>81   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</si>
  <si>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</si>
  <si>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</si>
  <si>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</si>
  <si>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</si>
  <si>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</si>
  <si>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</si>
  <si>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</si>
  <si>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</si>
  <si>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</si>
  <si>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</si>
  <si>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Largest(1)</t>
  </si>
  <si>
    <t>Smallest(1)</t>
  </si>
  <si>
    <t>Confidence Level(95.0%)</t>
  </si>
  <si>
    <t xml:space="preserve">Descriptive Statistics </t>
  </si>
  <si>
    <t>Descriptive Statistics for the Surviving group</t>
  </si>
  <si>
    <t>Descriptive Statistics for the Non-Surviving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</si>
</sst>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0.0000"/>
    <numFmt numFmtId="166" formatCode="0.000"/>
    <numFmt numFmtId="167" formatCode="0.000000"/>
    <numFmt numFmtId="168" formatCode="0.00000"/>
  </numFmts>
  <fonts count="22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Inconsolata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rgb="FF3F3F3F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i/>
      <sz val="11"/>
      <color theme="1"/>
      <name val="Arial"/>
      <family val="2"/>
    </font>
    <font>
      <sz val="16"/>
      <color rgb="FF1A77B9"/>
      <name val="GothamLightGothamLight"/>
    </font>
    <font>
      <i/>
      <sz val="16"/>
      <color rgb="FF1A77B9"/>
      <name val="GothamLightGothamLight"/>
    </font>
    <font>
      <sz val="10"/>
      <color rgb="FF494949"/>
      <name val="Arial"/>
      <family val="2"/>
    </font>
    <font>
      <b/>
      <sz val="10"/>
      <color rgb="FF494949"/>
      <name val="Arial"/>
      <family val="2"/>
    </font>
    <font>
      <u/>
      <sz val="10"/>
      <color rgb="FF4C3287"/>
      <name val="Arial"/>
      <family val="2"/>
    </font>
    <font>
      <i/>
      <sz val="10"/>
      <color rgb="FF494949"/>
      <name val="Arial"/>
      <family val="2"/>
    </font>
    <font>
      <b/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/>
      <bottom/>
      <diagonal/>
    </border>
    <border>
      <left style="thin">
        <color indexed="64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3" borderId="2" applyNumberFormat="0" applyAlignment="0" applyProtection="0"/>
  </cellStyleXfs>
  <cellXfs count="8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164" fontId="1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164" fontId="1" fillId="0" borderId="0" xfId="0" applyNumberFormat="1" applyFont="1"/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2" fontId="4" fillId="0" borderId="0" xfId="0" applyNumberFormat="1" applyFont="1" applyAlignment="1">
      <alignment horizontal="right"/>
    </xf>
    <xf numFmtId="0" fontId="6" fillId="2" borderId="0" xfId="0" applyFont="1" applyFill="1" applyAlignment="1"/>
    <xf numFmtId="0" fontId="1" fillId="0" borderId="0" xfId="0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5" fontId="0" fillId="0" borderId="0" xfId="0" applyNumberFormat="1" applyFont="1" applyAlignment="1"/>
    <xf numFmtId="2" fontId="8" fillId="0" borderId="0" xfId="0" applyNumberFormat="1" applyFont="1" applyAlignme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right"/>
    </xf>
    <xf numFmtId="2" fontId="7" fillId="0" borderId="1" xfId="0" applyNumberFormat="1" applyFont="1" applyBorder="1" applyAlignment="1"/>
    <xf numFmtId="2" fontId="0" fillId="0" borderId="1" xfId="0" applyNumberFormat="1" applyFont="1" applyBorder="1" applyAlignment="1"/>
    <xf numFmtId="0" fontId="0" fillId="0" borderId="1" xfId="0" applyFont="1" applyBorder="1" applyAlignment="1"/>
    <xf numFmtId="0" fontId="10" fillId="0" borderId="1" xfId="0" applyFont="1" applyBorder="1" applyAlignment="1">
      <alignment horizontal="right"/>
    </xf>
    <xf numFmtId="2" fontId="10" fillId="0" borderId="1" xfId="0" applyNumberFormat="1" applyFont="1" applyBorder="1" applyAlignment="1"/>
    <xf numFmtId="0" fontId="8" fillId="0" borderId="1" xfId="0" applyFont="1" applyBorder="1" applyAlignment="1"/>
    <xf numFmtId="166" fontId="0" fillId="0" borderId="1" xfId="0" applyNumberFormat="1" applyFont="1" applyBorder="1" applyAlignment="1"/>
    <xf numFmtId="0" fontId="9" fillId="0" borderId="1" xfId="0" applyFont="1" applyBorder="1" applyAlignment="1"/>
    <xf numFmtId="0" fontId="8" fillId="0" borderId="0" xfId="0" applyFont="1" applyAlignment="1">
      <alignment horizontal="center"/>
    </xf>
    <xf numFmtId="0" fontId="12" fillId="4" borderId="3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left"/>
    </xf>
    <xf numFmtId="0" fontId="12" fillId="4" borderId="3" xfId="0" applyFont="1" applyFill="1" applyBorder="1" applyAlignment="1"/>
    <xf numFmtId="164" fontId="0" fillId="0" borderId="0" xfId="0" applyNumberFormat="1" applyFont="1" applyAlignment="1"/>
    <xf numFmtId="1" fontId="0" fillId="0" borderId="0" xfId="0" applyNumberFormat="1" applyFont="1" applyAlignment="1"/>
    <xf numFmtId="1" fontId="12" fillId="4" borderId="4" xfId="0" applyNumberFormat="1" applyFont="1" applyFill="1" applyBorder="1" applyAlignment="1"/>
    <xf numFmtId="1" fontId="8" fillId="0" borderId="0" xfId="0" applyNumberFormat="1" applyFont="1" applyAlignment="1"/>
    <xf numFmtId="0" fontId="8" fillId="4" borderId="3" xfId="0" applyFont="1" applyFill="1" applyBorder="1" applyAlignment="1">
      <alignment horizontal="right"/>
    </xf>
    <xf numFmtId="166" fontId="0" fillId="0" borderId="0" xfId="0" applyNumberFormat="1" applyFont="1" applyAlignment="1"/>
    <xf numFmtId="1" fontId="1" fillId="0" borderId="2" xfId="0" applyNumberFormat="1" applyFont="1" applyBorder="1"/>
    <xf numFmtId="1" fontId="2" fillId="0" borderId="2" xfId="0" applyNumberFormat="1" applyFont="1" applyBorder="1"/>
    <xf numFmtId="2" fontId="1" fillId="0" borderId="2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0" fontId="11" fillId="3" borderId="6" xfId="1" applyBorder="1" applyAlignment="1">
      <alignment horizontal="right"/>
    </xf>
    <xf numFmtId="0" fontId="13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" fillId="0" borderId="7" xfId="0" applyFont="1" applyBorder="1"/>
    <xf numFmtId="0" fontId="11" fillId="3" borderId="6" xfId="1" applyFont="1" applyBorder="1" applyAlignment="1">
      <alignment horizontal="right"/>
    </xf>
    <xf numFmtId="0" fontId="11" fillId="3" borderId="2" xfId="1" applyFont="1" applyAlignment="1">
      <alignment horizontal="right"/>
    </xf>
    <xf numFmtId="2" fontId="1" fillId="0" borderId="5" xfId="0" applyNumberFormat="1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4" fillId="0" borderId="1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/>
    <xf numFmtId="1" fontId="0" fillId="0" borderId="1" xfId="0" applyNumberFormat="1" applyFont="1" applyBorder="1" applyAlignment="1"/>
    <xf numFmtId="165" fontId="10" fillId="0" borderId="1" xfId="0" applyNumberFormat="1" applyFont="1" applyBorder="1" applyAlignment="1"/>
    <xf numFmtId="165" fontId="0" fillId="0" borderId="1" xfId="0" applyNumberFormat="1" applyFont="1" applyBorder="1" applyAlignment="1"/>
    <xf numFmtId="168" fontId="0" fillId="0" borderId="1" xfId="0" applyNumberFormat="1" applyFont="1" applyBorder="1" applyAlignment="1"/>
    <xf numFmtId="167" fontId="0" fillId="0" borderId="1" xfId="0" applyNumberFormat="1" applyFont="1" applyBorder="1" applyAlignment="1"/>
    <xf numFmtId="165" fontId="7" fillId="0" borderId="1" xfId="0" applyNumberFormat="1" applyFont="1" applyBorder="1" applyAlignment="1"/>
    <xf numFmtId="0" fontId="0" fillId="0" borderId="0" xfId="0" applyFont="1" applyBorder="1" applyAlignment="1"/>
    <xf numFmtId="0" fontId="14" fillId="0" borderId="0" xfId="0" applyFont="1" applyFill="1" applyBorder="1" applyAlignment="1">
      <alignment horizontal="center"/>
    </xf>
    <xf numFmtId="0" fontId="17" fillId="0" borderId="0" xfId="0" applyFont="1" applyAlignment="1">
      <alignment horizontal="right" vertical="center" wrapText="1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Fill="1" applyBorder="1" applyAlignment="1">
      <alignment vertical="top"/>
    </xf>
  </cellXfs>
  <cellStyles count="2">
    <cellStyle name="Normal" xfId="0" builtinId="0"/>
    <cellStyle name="Output" xfId="1" builtinId="21"/>
  </cellStyles>
  <dxfs count="13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 defaultTableStyle="TableStyleMedium2" defaultPivotStyle="PivotStyleLight16">
    <tableStyle name="Sheet2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Sheet3-style" pivot="0" count="3" xr9:uid="{00000000-0011-0000-FFFF-FFFF01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190500</xdr:colOff>
      <xdr:row>1</xdr:row>
      <xdr:rowOff>95250</xdr:rowOff>
    </xdr:from>
    <xdr:ext cx="2133600" cy="1400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15825" y="285750"/>
          <a:ext cx="2133600" cy="140017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447675</xdr:colOff>
      <xdr:row>1</xdr:row>
      <xdr:rowOff>57150</xdr:rowOff>
    </xdr:from>
    <xdr:ext cx="2133600" cy="14001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8900" y="247650"/>
          <a:ext cx="2133600" cy="1400175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Palmer" refreshedDate="43852.426014236109" createdVersion="6" refreshedVersion="6" minRefreshableVersion="3" recordCount="306" xr:uid="{7DFF6048-C403-4266-9984-338C72F6ABE9}">
  <cacheSource type="worksheet">
    <worksheetSource name="haberman"/>
  </cacheSource>
  <cacheFields count="5">
    <cacheField name="age" numFmtId="0">
      <sharedItems containsSemiMixedTypes="0" containsString="0" containsNumber="1" containsInteger="1" minValue="30" maxValue="83" count="49">
        <n v="30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2"/>
        <n v="73"/>
        <n v="74"/>
        <n v="76"/>
        <n v="31"/>
        <n v="71"/>
        <n v="75"/>
        <n v="77"/>
        <n v="78"/>
        <n v="83"/>
      </sharedItems>
      <fieldGroup base="0">
        <rangePr startNum="30" endNum="83" groupInterval="10"/>
        <groupItems count="8">
          <s v="&lt;30"/>
          <s v="30-39"/>
          <s v="40-49"/>
          <s v="50-59"/>
          <s v="60-69"/>
          <s v="70-79"/>
          <s v="80-89"/>
          <s v="&gt;90"/>
        </groupItems>
      </fieldGroup>
    </cacheField>
    <cacheField name="year" numFmtId="0">
      <sharedItems containsSemiMixedTypes="0" containsString="0" containsNumber="1" containsInteger="1" minValue="58" maxValue="69"/>
    </cacheField>
    <cacheField name="nodes" numFmtId="0">
      <sharedItems containsSemiMixedTypes="0" containsString="0" containsNumber="1" containsInteger="1" minValue="0" maxValue="52" count="31">
        <n v="0"/>
        <n v="1"/>
        <n v="3"/>
        <n v="2"/>
        <n v="4"/>
        <n v="10"/>
        <n v="9"/>
        <n v="30"/>
        <n v="7"/>
        <n v="13"/>
        <n v="6"/>
        <n v="15"/>
        <n v="21"/>
        <n v="11"/>
        <n v="5"/>
        <n v="23"/>
        <n v="8"/>
        <n v="20"/>
        <n v="52"/>
        <n v="14"/>
        <n v="19"/>
        <n v="16"/>
        <n v="12"/>
        <n v="24"/>
        <n v="46"/>
        <n v="18"/>
        <n v="22"/>
        <n v="35"/>
        <n v="17"/>
        <n v="25"/>
        <n v="28"/>
      </sharedItems>
    </cacheField>
    <cacheField name="survival" numFmtId="0">
      <sharedItems containsMixedTypes="1" containsNumber="1" containsInteger="1" minValue="1" maxValue="2" count="4">
        <s v="Yes"/>
        <s v="No"/>
        <n v="2" u="1"/>
        <n v="1" u="1"/>
      </sharedItems>
    </cacheField>
    <cacheField name="num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n v="65"/>
    <x v="0"/>
    <x v="0"/>
    <n v="1"/>
  </r>
  <r>
    <x v="1"/>
    <n v="60"/>
    <x v="0"/>
    <x v="0"/>
    <n v="1"/>
  </r>
  <r>
    <x v="2"/>
    <n v="60"/>
    <x v="0"/>
    <x v="0"/>
    <n v="1"/>
  </r>
  <r>
    <x v="3"/>
    <n v="63"/>
    <x v="0"/>
    <x v="0"/>
    <n v="1"/>
  </r>
  <r>
    <x v="4"/>
    <n v="69"/>
    <x v="0"/>
    <x v="0"/>
    <n v="1"/>
  </r>
  <r>
    <x v="5"/>
    <n v="60"/>
    <x v="0"/>
    <x v="0"/>
    <n v="1"/>
  </r>
  <r>
    <x v="5"/>
    <n v="63"/>
    <x v="0"/>
    <x v="0"/>
    <n v="1"/>
  </r>
  <r>
    <x v="5"/>
    <n v="58"/>
    <x v="0"/>
    <x v="0"/>
    <n v="1"/>
  </r>
  <r>
    <x v="5"/>
    <n v="63"/>
    <x v="0"/>
    <x v="0"/>
    <n v="1"/>
  </r>
  <r>
    <x v="6"/>
    <n v="60"/>
    <x v="0"/>
    <x v="0"/>
    <n v="1"/>
  </r>
  <r>
    <x v="6"/>
    <n v="60"/>
    <x v="0"/>
    <x v="0"/>
    <n v="1"/>
  </r>
  <r>
    <x v="6"/>
    <n v="66"/>
    <x v="0"/>
    <x v="0"/>
    <n v="1"/>
  </r>
  <r>
    <x v="7"/>
    <n v="63"/>
    <x v="0"/>
    <x v="0"/>
    <n v="1"/>
  </r>
  <r>
    <x v="7"/>
    <n v="67"/>
    <x v="0"/>
    <x v="0"/>
    <n v="1"/>
  </r>
  <r>
    <x v="7"/>
    <n v="58"/>
    <x v="0"/>
    <x v="0"/>
    <n v="1"/>
  </r>
  <r>
    <x v="8"/>
    <n v="58"/>
    <x v="0"/>
    <x v="0"/>
    <n v="1"/>
  </r>
  <r>
    <x v="8"/>
    <n v="65"/>
    <x v="0"/>
    <x v="0"/>
    <n v="1"/>
  </r>
  <r>
    <x v="9"/>
    <n v="58"/>
    <x v="0"/>
    <x v="0"/>
    <n v="1"/>
  </r>
  <r>
    <x v="9"/>
    <n v="59"/>
    <x v="0"/>
    <x v="0"/>
    <n v="1"/>
  </r>
  <r>
    <x v="9"/>
    <n v="64"/>
    <x v="0"/>
    <x v="0"/>
    <n v="1"/>
  </r>
  <r>
    <x v="9"/>
    <n v="65"/>
    <x v="0"/>
    <x v="0"/>
    <n v="1"/>
  </r>
  <r>
    <x v="9"/>
    <n v="65"/>
    <x v="0"/>
    <x v="0"/>
    <n v="1"/>
  </r>
  <r>
    <x v="10"/>
    <n v="58"/>
    <x v="0"/>
    <x v="0"/>
    <n v="1"/>
  </r>
  <r>
    <x v="10"/>
    <n v="65"/>
    <x v="0"/>
    <x v="0"/>
    <n v="1"/>
  </r>
  <r>
    <x v="11"/>
    <n v="60"/>
    <x v="0"/>
    <x v="0"/>
    <n v="1"/>
  </r>
  <r>
    <x v="11"/>
    <n v="65"/>
    <x v="0"/>
    <x v="0"/>
    <n v="1"/>
  </r>
  <r>
    <x v="12"/>
    <n v="61"/>
    <x v="0"/>
    <x v="0"/>
    <n v="1"/>
  </r>
  <r>
    <x v="12"/>
    <n v="61"/>
    <x v="0"/>
    <x v="0"/>
    <n v="1"/>
  </r>
  <r>
    <x v="13"/>
    <n v="60"/>
    <x v="0"/>
    <x v="0"/>
    <n v="1"/>
  </r>
  <r>
    <x v="13"/>
    <n v="67"/>
    <x v="0"/>
    <x v="0"/>
    <n v="1"/>
  </r>
  <r>
    <x v="13"/>
    <n v="64"/>
    <x v="0"/>
    <x v="0"/>
    <n v="1"/>
  </r>
  <r>
    <x v="13"/>
    <n v="68"/>
    <x v="0"/>
    <x v="0"/>
    <n v="1"/>
  </r>
  <r>
    <x v="14"/>
    <n v="62"/>
    <x v="0"/>
    <x v="0"/>
    <n v="1"/>
  </r>
  <r>
    <x v="14"/>
    <n v="63"/>
    <x v="0"/>
    <x v="0"/>
    <n v="1"/>
  </r>
  <r>
    <x v="15"/>
    <n v="61"/>
    <x v="0"/>
    <x v="0"/>
    <n v="1"/>
  </r>
  <r>
    <x v="15"/>
    <n v="66"/>
    <x v="0"/>
    <x v="0"/>
    <n v="1"/>
  </r>
  <r>
    <x v="15"/>
    <n v="67"/>
    <x v="0"/>
    <x v="0"/>
    <n v="1"/>
  </r>
  <r>
    <x v="16"/>
    <n v="64"/>
    <x v="0"/>
    <x v="0"/>
    <n v="1"/>
  </r>
  <r>
    <x v="16"/>
    <n v="66"/>
    <x v="0"/>
    <x v="0"/>
    <n v="1"/>
  </r>
  <r>
    <x v="17"/>
    <n v="62"/>
    <x v="0"/>
    <x v="0"/>
    <n v="1"/>
  </r>
  <r>
    <x v="17"/>
    <n v="66"/>
    <x v="0"/>
    <x v="0"/>
    <n v="1"/>
  </r>
  <r>
    <x v="17"/>
    <n v="61"/>
    <x v="0"/>
    <x v="0"/>
    <n v="1"/>
  </r>
  <r>
    <x v="18"/>
    <n v="59"/>
    <x v="0"/>
    <x v="0"/>
    <n v="1"/>
  </r>
  <r>
    <x v="18"/>
    <n v="61"/>
    <x v="0"/>
    <x v="0"/>
    <n v="1"/>
  </r>
  <r>
    <x v="18"/>
    <n v="61"/>
    <x v="0"/>
    <x v="0"/>
    <n v="1"/>
  </r>
  <r>
    <x v="18"/>
    <n v="64"/>
    <x v="0"/>
    <x v="0"/>
    <n v="1"/>
  </r>
  <r>
    <x v="19"/>
    <n v="65"/>
    <x v="0"/>
    <x v="0"/>
    <n v="1"/>
  </r>
  <r>
    <x v="20"/>
    <n v="61"/>
    <x v="0"/>
    <x v="0"/>
    <n v="1"/>
  </r>
  <r>
    <x v="20"/>
    <n v="69"/>
    <x v="0"/>
    <x v="0"/>
    <n v="1"/>
  </r>
  <r>
    <x v="20"/>
    <n v="62"/>
    <x v="0"/>
    <x v="0"/>
    <n v="1"/>
  </r>
  <r>
    <x v="20"/>
    <n v="64"/>
    <x v="0"/>
    <x v="0"/>
    <n v="1"/>
  </r>
  <r>
    <x v="20"/>
    <n v="65"/>
    <x v="0"/>
    <x v="0"/>
    <n v="1"/>
  </r>
  <r>
    <x v="20"/>
    <n v="68"/>
    <x v="0"/>
    <x v="0"/>
    <n v="1"/>
  </r>
  <r>
    <x v="21"/>
    <n v="63"/>
    <x v="0"/>
    <x v="0"/>
    <n v="1"/>
  </r>
  <r>
    <x v="22"/>
    <n v="66"/>
    <x v="0"/>
    <x v="0"/>
    <n v="1"/>
  </r>
  <r>
    <x v="22"/>
    <n v="62"/>
    <x v="0"/>
    <x v="0"/>
    <n v="1"/>
  </r>
  <r>
    <x v="22"/>
    <n v="62"/>
    <x v="0"/>
    <x v="0"/>
    <n v="1"/>
  </r>
  <r>
    <x v="23"/>
    <n v="58"/>
    <x v="0"/>
    <x v="0"/>
    <n v="1"/>
  </r>
  <r>
    <x v="23"/>
    <n v="66"/>
    <x v="0"/>
    <x v="0"/>
    <n v="1"/>
  </r>
  <r>
    <x v="24"/>
    <n v="60"/>
    <x v="0"/>
    <x v="0"/>
    <n v="1"/>
  </r>
  <r>
    <x v="24"/>
    <n v="67"/>
    <x v="0"/>
    <x v="0"/>
    <n v="1"/>
  </r>
  <r>
    <x v="24"/>
    <n v="60"/>
    <x v="0"/>
    <x v="0"/>
    <n v="1"/>
  </r>
  <r>
    <x v="25"/>
    <n v="69"/>
    <x v="0"/>
    <x v="0"/>
    <n v="1"/>
  </r>
  <r>
    <x v="25"/>
    <n v="61"/>
    <x v="0"/>
    <x v="0"/>
    <n v="1"/>
  </r>
  <r>
    <x v="25"/>
    <n v="62"/>
    <x v="0"/>
    <x v="0"/>
    <n v="1"/>
  </r>
  <r>
    <x v="25"/>
    <n v="63"/>
    <x v="0"/>
    <x v="0"/>
    <n v="1"/>
  </r>
  <r>
    <x v="25"/>
    <n v="64"/>
    <x v="0"/>
    <x v="0"/>
    <n v="1"/>
  </r>
  <r>
    <x v="25"/>
    <n v="64"/>
    <x v="0"/>
    <x v="0"/>
    <n v="1"/>
  </r>
  <r>
    <x v="25"/>
    <n v="67"/>
    <x v="0"/>
    <x v="0"/>
    <n v="1"/>
  </r>
  <r>
    <x v="26"/>
    <n v="59"/>
    <x v="0"/>
    <x v="0"/>
    <n v="1"/>
  </r>
  <r>
    <x v="26"/>
    <n v="67"/>
    <x v="0"/>
    <x v="0"/>
    <n v="1"/>
  </r>
  <r>
    <x v="26"/>
    <n v="58"/>
    <x v="0"/>
    <x v="0"/>
    <n v="1"/>
  </r>
  <r>
    <x v="27"/>
    <n v="60"/>
    <x v="0"/>
    <x v="0"/>
    <n v="1"/>
  </r>
  <r>
    <x v="27"/>
    <n v="63"/>
    <x v="0"/>
    <x v="0"/>
    <n v="1"/>
  </r>
  <r>
    <x v="27"/>
    <n v="64"/>
    <x v="0"/>
    <x v="0"/>
    <n v="1"/>
  </r>
  <r>
    <x v="28"/>
    <n v="64"/>
    <x v="0"/>
    <x v="0"/>
    <n v="1"/>
  </r>
  <r>
    <x v="29"/>
    <n v="59"/>
    <x v="0"/>
    <x v="0"/>
    <n v="1"/>
  </r>
  <r>
    <x v="29"/>
    <n v="59"/>
    <x v="0"/>
    <x v="0"/>
    <n v="1"/>
  </r>
  <r>
    <x v="29"/>
    <n v="64"/>
    <x v="0"/>
    <x v="0"/>
    <n v="1"/>
  </r>
  <r>
    <x v="29"/>
    <n v="68"/>
    <x v="0"/>
    <x v="0"/>
    <n v="1"/>
  </r>
  <r>
    <x v="29"/>
    <n v="59"/>
    <x v="0"/>
    <x v="0"/>
    <n v="1"/>
  </r>
  <r>
    <x v="30"/>
    <n v="66"/>
    <x v="0"/>
    <x v="0"/>
    <n v="1"/>
  </r>
  <r>
    <x v="30"/>
    <n v="66"/>
    <x v="0"/>
    <x v="0"/>
    <n v="1"/>
  </r>
  <r>
    <x v="30"/>
    <n v="58"/>
    <x v="0"/>
    <x v="0"/>
    <n v="1"/>
  </r>
  <r>
    <x v="31"/>
    <n v="61"/>
    <x v="0"/>
    <x v="0"/>
    <n v="1"/>
  </r>
  <r>
    <x v="31"/>
    <n v="62"/>
    <x v="0"/>
    <x v="0"/>
    <n v="1"/>
  </r>
  <r>
    <x v="31"/>
    <n v="63"/>
    <x v="0"/>
    <x v="0"/>
    <n v="1"/>
  </r>
  <r>
    <x v="31"/>
    <n v="63"/>
    <x v="0"/>
    <x v="0"/>
    <n v="1"/>
  </r>
  <r>
    <x v="31"/>
    <n v="66"/>
    <x v="0"/>
    <x v="0"/>
    <n v="1"/>
  </r>
  <r>
    <x v="32"/>
    <n v="58"/>
    <x v="0"/>
    <x v="0"/>
    <n v="1"/>
  </r>
  <r>
    <x v="32"/>
    <n v="66"/>
    <x v="0"/>
    <x v="0"/>
    <n v="1"/>
  </r>
  <r>
    <x v="32"/>
    <n v="61"/>
    <x v="0"/>
    <x v="0"/>
    <n v="1"/>
  </r>
  <r>
    <x v="32"/>
    <n v="68"/>
    <x v="0"/>
    <x v="0"/>
    <n v="1"/>
  </r>
  <r>
    <x v="33"/>
    <n v="58"/>
    <x v="0"/>
    <x v="0"/>
    <n v="1"/>
  </r>
  <r>
    <x v="33"/>
    <n v="64"/>
    <x v="0"/>
    <x v="0"/>
    <n v="1"/>
  </r>
  <r>
    <x v="33"/>
    <n v="67"/>
    <x v="0"/>
    <x v="0"/>
    <n v="1"/>
  </r>
  <r>
    <x v="33"/>
    <n v="64"/>
    <x v="0"/>
    <x v="0"/>
    <n v="1"/>
  </r>
  <r>
    <x v="34"/>
    <n v="58"/>
    <x v="0"/>
    <x v="0"/>
    <n v="1"/>
  </r>
  <r>
    <x v="34"/>
    <n v="68"/>
    <x v="0"/>
    <x v="0"/>
    <n v="1"/>
  </r>
  <r>
    <x v="35"/>
    <n v="66"/>
    <x v="0"/>
    <x v="0"/>
    <n v="1"/>
  </r>
  <r>
    <x v="35"/>
    <n v="66"/>
    <x v="0"/>
    <x v="0"/>
    <n v="1"/>
  </r>
  <r>
    <x v="35"/>
    <n v="61"/>
    <x v="0"/>
    <x v="0"/>
    <n v="1"/>
  </r>
  <r>
    <x v="35"/>
    <n v="65"/>
    <x v="0"/>
    <x v="0"/>
    <n v="1"/>
  </r>
  <r>
    <x v="36"/>
    <n v="67"/>
    <x v="0"/>
    <x v="0"/>
    <n v="1"/>
  </r>
  <r>
    <x v="36"/>
    <n v="68"/>
    <x v="0"/>
    <x v="0"/>
    <n v="1"/>
  </r>
  <r>
    <x v="37"/>
    <n v="60"/>
    <x v="0"/>
    <x v="0"/>
    <n v="1"/>
  </r>
  <r>
    <x v="37"/>
    <n v="65"/>
    <x v="0"/>
    <x v="0"/>
    <n v="1"/>
  </r>
  <r>
    <x v="37"/>
    <n v="66"/>
    <x v="0"/>
    <x v="0"/>
    <n v="1"/>
  </r>
  <r>
    <x v="38"/>
    <n v="67"/>
    <x v="0"/>
    <x v="0"/>
    <n v="1"/>
  </r>
  <r>
    <x v="38"/>
    <n v="68"/>
    <x v="0"/>
    <x v="0"/>
    <n v="1"/>
  </r>
  <r>
    <x v="38"/>
    <n v="63"/>
    <x v="0"/>
    <x v="0"/>
    <n v="1"/>
  </r>
  <r>
    <x v="39"/>
    <n v="58"/>
    <x v="0"/>
    <x v="0"/>
    <n v="1"/>
  </r>
  <r>
    <x v="39"/>
    <n v="64"/>
    <x v="0"/>
    <x v="0"/>
    <n v="1"/>
  </r>
  <r>
    <x v="40"/>
    <n v="62"/>
    <x v="0"/>
    <x v="0"/>
    <n v="1"/>
  </r>
  <r>
    <x v="40"/>
    <n v="68"/>
    <x v="0"/>
    <x v="0"/>
    <n v="1"/>
  </r>
  <r>
    <x v="41"/>
    <n v="63"/>
    <x v="0"/>
    <x v="0"/>
    <n v="1"/>
  </r>
  <r>
    <x v="42"/>
    <n v="67"/>
    <x v="0"/>
    <x v="0"/>
    <n v="1"/>
  </r>
  <r>
    <x v="2"/>
    <n v="59"/>
    <x v="0"/>
    <x v="1"/>
    <n v="1"/>
  </r>
  <r>
    <x v="7"/>
    <n v="66"/>
    <x v="0"/>
    <x v="1"/>
    <n v="1"/>
  </r>
  <r>
    <x v="9"/>
    <n v="64"/>
    <x v="0"/>
    <x v="1"/>
    <n v="1"/>
  </r>
  <r>
    <x v="9"/>
    <n v="67"/>
    <x v="0"/>
    <x v="1"/>
    <n v="1"/>
  </r>
  <r>
    <x v="10"/>
    <n v="59"/>
    <x v="0"/>
    <x v="1"/>
    <n v="1"/>
  </r>
  <r>
    <x v="11"/>
    <n v="64"/>
    <x v="0"/>
    <x v="1"/>
    <n v="1"/>
  </r>
  <r>
    <x v="11"/>
    <n v="64"/>
    <x v="0"/>
    <x v="1"/>
    <n v="1"/>
  </r>
  <r>
    <x v="13"/>
    <n v="66"/>
    <x v="0"/>
    <x v="1"/>
    <n v="1"/>
  </r>
  <r>
    <x v="15"/>
    <n v="62"/>
    <x v="0"/>
    <x v="1"/>
    <n v="1"/>
  </r>
  <r>
    <x v="15"/>
    <n v="65"/>
    <x v="0"/>
    <x v="1"/>
    <n v="1"/>
  </r>
  <r>
    <x v="17"/>
    <n v="63"/>
    <x v="0"/>
    <x v="1"/>
    <n v="1"/>
  </r>
  <r>
    <x v="18"/>
    <n v="64"/>
    <x v="0"/>
    <x v="1"/>
    <n v="1"/>
  </r>
  <r>
    <x v="28"/>
    <n v="65"/>
    <x v="0"/>
    <x v="1"/>
    <n v="1"/>
  </r>
  <r>
    <x v="29"/>
    <n v="65"/>
    <x v="0"/>
    <x v="1"/>
    <n v="1"/>
  </r>
  <r>
    <x v="30"/>
    <n v="58"/>
    <x v="0"/>
    <x v="1"/>
    <n v="1"/>
  </r>
  <r>
    <x v="33"/>
    <n v="58"/>
    <x v="0"/>
    <x v="1"/>
    <n v="1"/>
  </r>
  <r>
    <x v="34"/>
    <n v="58"/>
    <x v="0"/>
    <x v="1"/>
    <n v="1"/>
  </r>
  <r>
    <x v="38"/>
    <n v="58"/>
    <x v="0"/>
    <x v="1"/>
    <n v="1"/>
  </r>
  <r>
    <x v="39"/>
    <n v="63"/>
    <x v="0"/>
    <x v="1"/>
    <n v="1"/>
  </r>
  <r>
    <x v="0"/>
    <n v="64"/>
    <x v="1"/>
    <x v="0"/>
    <n v="1"/>
  </r>
  <r>
    <x v="0"/>
    <n v="62"/>
    <x v="2"/>
    <x v="0"/>
    <n v="1"/>
  </r>
  <r>
    <x v="43"/>
    <n v="59"/>
    <x v="3"/>
    <x v="0"/>
    <n v="1"/>
  </r>
  <r>
    <x v="43"/>
    <n v="65"/>
    <x v="4"/>
    <x v="0"/>
    <n v="1"/>
  </r>
  <r>
    <x v="1"/>
    <n v="58"/>
    <x v="5"/>
    <x v="0"/>
    <n v="1"/>
  </r>
  <r>
    <x v="2"/>
    <n v="66"/>
    <x v="6"/>
    <x v="1"/>
    <n v="1"/>
  </r>
  <r>
    <x v="2"/>
    <n v="58"/>
    <x v="7"/>
    <x v="0"/>
    <n v="1"/>
  </r>
  <r>
    <x v="2"/>
    <n v="60"/>
    <x v="1"/>
    <x v="0"/>
    <n v="1"/>
  </r>
  <r>
    <x v="2"/>
    <n v="61"/>
    <x v="5"/>
    <x v="0"/>
    <n v="1"/>
  </r>
  <r>
    <x v="2"/>
    <n v="67"/>
    <x v="8"/>
    <x v="0"/>
    <n v="1"/>
  </r>
  <r>
    <x v="3"/>
    <n v="64"/>
    <x v="9"/>
    <x v="0"/>
    <n v="1"/>
  </r>
  <r>
    <x v="4"/>
    <n v="60"/>
    <x v="1"/>
    <x v="0"/>
    <n v="1"/>
  </r>
  <r>
    <x v="5"/>
    <n v="59"/>
    <x v="10"/>
    <x v="0"/>
    <n v="1"/>
  </r>
  <r>
    <x v="5"/>
    <n v="60"/>
    <x v="11"/>
    <x v="0"/>
    <n v="1"/>
  </r>
  <r>
    <x v="6"/>
    <n v="69"/>
    <x v="12"/>
    <x v="1"/>
    <n v="1"/>
  </r>
  <r>
    <x v="6"/>
    <n v="59"/>
    <x v="3"/>
    <x v="0"/>
    <n v="1"/>
  </r>
  <r>
    <x v="6"/>
    <n v="62"/>
    <x v="2"/>
    <x v="0"/>
    <n v="1"/>
  </r>
  <r>
    <x v="6"/>
    <n v="64"/>
    <x v="1"/>
    <x v="0"/>
    <n v="1"/>
  </r>
  <r>
    <x v="6"/>
    <n v="66"/>
    <x v="13"/>
    <x v="0"/>
    <n v="1"/>
  </r>
  <r>
    <x v="6"/>
    <n v="60"/>
    <x v="1"/>
    <x v="0"/>
    <n v="1"/>
  </r>
  <r>
    <x v="6"/>
    <n v="67"/>
    <x v="14"/>
    <x v="0"/>
    <n v="1"/>
  </r>
  <r>
    <x v="7"/>
    <n v="59"/>
    <x v="3"/>
    <x v="0"/>
    <n v="1"/>
  </r>
  <r>
    <x v="7"/>
    <n v="63"/>
    <x v="4"/>
    <x v="0"/>
    <n v="1"/>
  </r>
  <r>
    <x v="8"/>
    <n v="58"/>
    <x v="3"/>
    <x v="0"/>
    <n v="1"/>
  </r>
  <r>
    <x v="9"/>
    <n v="60"/>
    <x v="15"/>
    <x v="1"/>
    <n v="1"/>
  </r>
  <r>
    <x v="9"/>
    <n v="59"/>
    <x v="16"/>
    <x v="0"/>
    <n v="1"/>
  </r>
  <r>
    <x v="9"/>
    <n v="69"/>
    <x v="16"/>
    <x v="0"/>
    <n v="1"/>
  </r>
  <r>
    <x v="10"/>
    <n v="69"/>
    <x v="1"/>
    <x v="1"/>
    <n v="1"/>
  </r>
  <r>
    <x v="10"/>
    <n v="60"/>
    <x v="1"/>
    <x v="0"/>
    <n v="1"/>
  </r>
  <r>
    <x v="10"/>
    <n v="59"/>
    <x v="3"/>
    <x v="0"/>
    <n v="1"/>
  </r>
  <r>
    <x v="10"/>
    <n v="61"/>
    <x v="4"/>
    <x v="0"/>
    <n v="1"/>
  </r>
  <r>
    <x v="10"/>
    <n v="62"/>
    <x v="17"/>
    <x v="0"/>
    <n v="1"/>
  </r>
  <r>
    <x v="10"/>
    <n v="63"/>
    <x v="1"/>
    <x v="0"/>
    <n v="1"/>
  </r>
  <r>
    <x v="11"/>
    <n v="58"/>
    <x v="18"/>
    <x v="1"/>
    <n v="1"/>
  </r>
  <r>
    <x v="11"/>
    <n v="59"/>
    <x v="3"/>
    <x v="1"/>
    <n v="1"/>
  </r>
  <r>
    <x v="11"/>
    <n v="63"/>
    <x v="19"/>
    <x v="0"/>
    <n v="1"/>
  </r>
  <r>
    <x v="11"/>
    <n v="64"/>
    <x v="3"/>
    <x v="0"/>
    <n v="1"/>
  </r>
  <r>
    <x v="11"/>
    <n v="64"/>
    <x v="2"/>
    <x v="0"/>
    <n v="1"/>
  </r>
  <r>
    <x v="11"/>
    <n v="63"/>
    <x v="3"/>
    <x v="0"/>
    <n v="1"/>
  </r>
  <r>
    <x v="11"/>
    <n v="66"/>
    <x v="4"/>
    <x v="0"/>
    <n v="1"/>
  </r>
  <r>
    <x v="12"/>
    <n v="64"/>
    <x v="10"/>
    <x v="1"/>
    <n v="1"/>
  </r>
  <r>
    <x v="12"/>
    <n v="58"/>
    <x v="6"/>
    <x v="1"/>
    <n v="1"/>
  </r>
  <r>
    <x v="12"/>
    <n v="63"/>
    <x v="20"/>
    <x v="1"/>
    <n v="1"/>
  </r>
  <r>
    <x v="12"/>
    <n v="63"/>
    <x v="1"/>
    <x v="0"/>
    <n v="1"/>
  </r>
  <r>
    <x v="12"/>
    <n v="67"/>
    <x v="21"/>
    <x v="0"/>
    <n v="1"/>
  </r>
  <r>
    <x v="13"/>
    <n v="65"/>
    <x v="10"/>
    <x v="1"/>
    <n v="1"/>
  </r>
  <r>
    <x v="13"/>
    <n v="67"/>
    <x v="1"/>
    <x v="1"/>
    <n v="1"/>
  </r>
  <r>
    <x v="13"/>
    <n v="59"/>
    <x v="19"/>
    <x v="0"/>
    <n v="1"/>
  </r>
  <r>
    <x v="13"/>
    <n v="67"/>
    <x v="1"/>
    <x v="0"/>
    <n v="1"/>
  </r>
  <r>
    <x v="14"/>
    <n v="58"/>
    <x v="3"/>
    <x v="1"/>
    <n v="1"/>
  </r>
  <r>
    <x v="14"/>
    <n v="69"/>
    <x v="2"/>
    <x v="1"/>
    <n v="1"/>
  </r>
  <r>
    <x v="14"/>
    <n v="62"/>
    <x v="14"/>
    <x v="1"/>
    <n v="1"/>
  </r>
  <r>
    <x v="14"/>
    <n v="65"/>
    <x v="17"/>
    <x v="1"/>
    <n v="1"/>
  </r>
  <r>
    <x v="14"/>
    <n v="58"/>
    <x v="2"/>
    <x v="0"/>
    <n v="1"/>
  </r>
  <r>
    <x v="15"/>
    <n v="63"/>
    <x v="15"/>
    <x v="1"/>
    <n v="1"/>
  </r>
  <r>
    <x v="15"/>
    <n v="63"/>
    <x v="10"/>
    <x v="0"/>
    <n v="1"/>
  </r>
  <r>
    <x v="15"/>
    <n v="58"/>
    <x v="2"/>
    <x v="0"/>
    <n v="1"/>
  </r>
  <r>
    <x v="15"/>
    <n v="60"/>
    <x v="4"/>
    <x v="0"/>
    <n v="1"/>
  </r>
  <r>
    <x v="15"/>
    <n v="68"/>
    <x v="4"/>
    <x v="0"/>
    <n v="1"/>
  </r>
  <r>
    <x v="15"/>
    <n v="66"/>
    <x v="22"/>
    <x v="0"/>
    <n v="1"/>
  </r>
  <r>
    <x v="16"/>
    <n v="58"/>
    <x v="13"/>
    <x v="1"/>
    <n v="1"/>
  </r>
  <r>
    <x v="16"/>
    <n v="58"/>
    <x v="13"/>
    <x v="1"/>
    <n v="1"/>
  </r>
  <r>
    <x v="16"/>
    <n v="67"/>
    <x v="8"/>
    <x v="1"/>
    <n v="1"/>
  </r>
  <r>
    <x v="16"/>
    <n v="61"/>
    <x v="16"/>
    <x v="0"/>
    <n v="1"/>
  </r>
  <r>
    <x v="16"/>
    <n v="62"/>
    <x v="3"/>
    <x v="0"/>
    <n v="1"/>
  </r>
  <r>
    <x v="17"/>
    <n v="64"/>
    <x v="5"/>
    <x v="1"/>
    <n v="1"/>
  </r>
  <r>
    <x v="17"/>
    <n v="61"/>
    <x v="1"/>
    <x v="0"/>
    <n v="1"/>
  </r>
  <r>
    <x v="17"/>
    <n v="60"/>
    <x v="1"/>
    <x v="0"/>
    <n v="1"/>
  </r>
  <r>
    <x v="17"/>
    <n v="62"/>
    <x v="1"/>
    <x v="0"/>
    <n v="1"/>
  </r>
  <r>
    <x v="17"/>
    <n v="63"/>
    <x v="2"/>
    <x v="0"/>
    <n v="1"/>
  </r>
  <r>
    <x v="17"/>
    <n v="67"/>
    <x v="1"/>
    <x v="0"/>
    <n v="1"/>
  </r>
  <r>
    <x v="18"/>
    <n v="63"/>
    <x v="9"/>
    <x v="1"/>
    <n v="1"/>
  </r>
  <r>
    <x v="18"/>
    <n v="61"/>
    <x v="10"/>
    <x v="0"/>
    <n v="1"/>
  </r>
  <r>
    <x v="18"/>
    <n v="63"/>
    <x v="1"/>
    <x v="0"/>
    <n v="1"/>
  </r>
  <r>
    <x v="18"/>
    <n v="58"/>
    <x v="1"/>
    <x v="0"/>
    <n v="1"/>
  </r>
  <r>
    <x v="18"/>
    <n v="59"/>
    <x v="3"/>
    <x v="0"/>
    <n v="1"/>
  </r>
  <r>
    <x v="18"/>
    <n v="65"/>
    <x v="4"/>
    <x v="0"/>
    <n v="1"/>
  </r>
  <r>
    <x v="18"/>
    <n v="66"/>
    <x v="1"/>
    <x v="0"/>
    <n v="1"/>
  </r>
  <r>
    <x v="19"/>
    <n v="59"/>
    <x v="9"/>
    <x v="1"/>
    <n v="1"/>
  </r>
  <r>
    <x v="19"/>
    <n v="59"/>
    <x v="2"/>
    <x v="1"/>
    <n v="1"/>
  </r>
  <r>
    <x v="19"/>
    <n v="64"/>
    <x v="8"/>
    <x v="0"/>
    <n v="1"/>
  </r>
  <r>
    <x v="19"/>
    <n v="59"/>
    <x v="1"/>
    <x v="0"/>
    <n v="1"/>
  </r>
  <r>
    <x v="19"/>
    <n v="66"/>
    <x v="1"/>
    <x v="0"/>
    <n v="1"/>
  </r>
  <r>
    <x v="20"/>
    <n v="69"/>
    <x v="2"/>
    <x v="1"/>
    <n v="1"/>
  </r>
  <r>
    <x v="20"/>
    <n v="59"/>
    <x v="3"/>
    <x v="1"/>
    <n v="1"/>
  </r>
  <r>
    <x v="20"/>
    <n v="62"/>
    <x v="2"/>
    <x v="1"/>
    <n v="1"/>
  </r>
  <r>
    <x v="20"/>
    <n v="66"/>
    <x v="4"/>
    <x v="1"/>
    <n v="1"/>
  </r>
  <r>
    <x v="20"/>
    <n v="63"/>
    <x v="4"/>
    <x v="0"/>
    <n v="1"/>
  </r>
  <r>
    <x v="20"/>
    <n v="60"/>
    <x v="4"/>
    <x v="0"/>
    <n v="1"/>
  </r>
  <r>
    <x v="20"/>
    <n v="60"/>
    <x v="14"/>
    <x v="0"/>
    <n v="1"/>
  </r>
  <r>
    <x v="20"/>
    <n v="62"/>
    <x v="1"/>
    <x v="0"/>
    <n v="1"/>
  </r>
  <r>
    <x v="21"/>
    <n v="58"/>
    <x v="4"/>
    <x v="1"/>
    <n v="1"/>
  </r>
  <r>
    <x v="21"/>
    <n v="65"/>
    <x v="1"/>
    <x v="1"/>
    <n v="1"/>
  </r>
  <r>
    <x v="21"/>
    <n v="59"/>
    <x v="2"/>
    <x v="1"/>
    <n v="1"/>
  </r>
  <r>
    <x v="21"/>
    <n v="60"/>
    <x v="6"/>
    <x v="1"/>
    <n v="1"/>
  </r>
  <r>
    <x v="21"/>
    <n v="63"/>
    <x v="23"/>
    <x v="1"/>
    <n v="1"/>
  </r>
  <r>
    <x v="21"/>
    <n v="65"/>
    <x v="22"/>
    <x v="1"/>
    <n v="1"/>
  </r>
  <r>
    <x v="21"/>
    <n v="58"/>
    <x v="1"/>
    <x v="0"/>
    <n v="1"/>
  </r>
  <r>
    <x v="21"/>
    <n v="60"/>
    <x v="1"/>
    <x v="0"/>
    <n v="1"/>
  </r>
  <r>
    <x v="21"/>
    <n v="60"/>
    <x v="3"/>
    <x v="0"/>
    <n v="1"/>
  </r>
  <r>
    <x v="21"/>
    <n v="61"/>
    <x v="1"/>
    <x v="0"/>
    <n v="1"/>
  </r>
  <r>
    <x v="22"/>
    <n v="60"/>
    <x v="13"/>
    <x v="1"/>
    <n v="1"/>
  </r>
  <r>
    <x v="22"/>
    <n v="65"/>
    <x v="15"/>
    <x v="1"/>
    <n v="1"/>
  </r>
  <r>
    <x v="22"/>
    <n v="65"/>
    <x v="14"/>
    <x v="1"/>
    <n v="1"/>
  </r>
  <r>
    <x v="22"/>
    <n v="68"/>
    <x v="8"/>
    <x v="1"/>
    <n v="1"/>
  </r>
  <r>
    <x v="22"/>
    <n v="59"/>
    <x v="8"/>
    <x v="0"/>
    <n v="1"/>
  </r>
  <r>
    <x v="22"/>
    <n v="60"/>
    <x v="2"/>
    <x v="0"/>
    <n v="1"/>
  </r>
  <r>
    <x v="22"/>
    <n v="67"/>
    <x v="24"/>
    <x v="0"/>
    <n v="1"/>
  </r>
  <r>
    <x v="22"/>
    <n v="69"/>
    <x v="8"/>
    <x v="0"/>
    <n v="1"/>
  </r>
  <r>
    <x v="22"/>
    <n v="63"/>
    <x v="20"/>
    <x v="0"/>
    <n v="1"/>
  </r>
  <r>
    <x v="22"/>
    <n v="58"/>
    <x v="1"/>
    <x v="0"/>
    <n v="1"/>
  </r>
  <r>
    <x v="23"/>
    <n v="63"/>
    <x v="10"/>
    <x v="1"/>
    <n v="1"/>
  </r>
  <r>
    <x v="23"/>
    <n v="68"/>
    <x v="11"/>
    <x v="1"/>
    <n v="1"/>
  </r>
  <r>
    <x v="23"/>
    <n v="58"/>
    <x v="1"/>
    <x v="0"/>
    <n v="1"/>
  </r>
  <r>
    <x v="23"/>
    <n v="58"/>
    <x v="1"/>
    <x v="0"/>
    <n v="1"/>
  </r>
  <r>
    <x v="23"/>
    <n v="66"/>
    <x v="25"/>
    <x v="0"/>
    <n v="1"/>
  </r>
  <r>
    <x v="23"/>
    <n v="69"/>
    <x v="2"/>
    <x v="0"/>
    <n v="1"/>
  </r>
  <r>
    <x v="23"/>
    <n v="69"/>
    <x v="26"/>
    <x v="0"/>
    <n v="1"/>
  </r>
  <r>
    <x v="23"/>
    <n v="67"/>
    <x v="1"/>
    <x v="0"/>
    <n v="1"/>
  </r>
  <r>
    <x v="24"/>
    <n v="65"/>
    <x v="6"/>
    <x v="1"/>
    <n v="1"/>
  </r>
  <r>
    <x v="24"/>
    <n v="66"/>
    <x v="2"/>
    <x v="1"/>
    <n v="1"/>
  </r>
  <r>
    <x v="24"/>
    <n v="66"/>
    <x v="3"/>
    <x v="0"/>
    <n v="1"/>
  </r>
  <r>
    <x v="24"/>
    <n v="66"/>
    <x v="1"/>
    <x v="0"/>
    <n v="1"/>
  </r>
  <r>
    <x v="25"/>
    <n v="61"/>
    <x v="14"/>
    <x v="1"/>
    <n v="1"/>
  </r>
  <r>
    <x v="25"/>
    <n v="62"/>
    <x v="19"/>
    <x v="1"/>
    <n v="1"/>
  </r>
  <r>
    <x v="25"/>
    <n v="64"/>
    <x v="1"/>
    <x v="1"/>
    <n v="1"/>
  </r>
  <r>
    <x v="25"/>
    <n v="64"/>
    <x v="6"/>
    <x v="0"/>
    <n v="1"/>
  </r>
  <r>
    <x v="26"/>
    <n v="60"/>
    <x v="2"/>
    <x v="0"/>
    <n v="1"/>
  </r>
  <r>
    <x v="26"/>
    <n v="61"/>
    <x v="1"/>
    <x v="0"/>
    <n v="1"/>
  </r>
  <r>
    <x v="26"/>
    <n v="58"/>
    <x v="2"/>
    <x v="0"/>
    <n v="1"/>
  </r>
  <r>
    <x v="26"/>
    <n v="61"/>
    <x v="3"/>
    <x v="0"/>
    <n v="1"/>
  </r>
  <r>
    <x v="27"/>
    <n v="62"/>
    <x v="27"/>
    <x v="1"/>
    <n v="1"/>
  </r>
  <r>
    <x v="27"/>
    <n v="64"/>
    <x v="1"/>
    <x v="0"/>
    <n v="1"/>
  </r>
  <r>
    <x v="27"/>
    <n v="64"/>
    <x v="4"/>
    <x v="0"/>
    <n v="1"/>
  </r>
  <r>
    <x v="27"/>
    <n v="64"/>
    <x v="8"/>
    <x v="0"/>
    <n v="1"/>
  </r>
  <r>
    <x v="27"/>
    <n v="67"/>
    <x v="2"/>
    <x v="0"/>
    <n v="1"/>
  </r>
  <r>
    <x v="28"/>
    <n v="59"/>
    <x v="28"/>
    <x v="1"/>
    <n v="1"/>
  </r>
  <r>
    <x v="28"/>
    <n v="61"/>
    <x v="1"/>
    <x v="0"/>
    <n v="1"/>
  </r>
  <r>
    <x v="28"/>
    <n v="67"/>
    <x v="3"/>
    <x v="0"/>
    <n v="1"/>
  </r>
  <r>
    <x v="28"/>
    <n v="61"/>
    <x v="29"/>
    <x v="0"/>
    <n v="1"/>
  </r>
  <r>
    <x v="29"/>
    <n v="62"/>
    <x v="14"/>
    <x v="1"/>
    <n v="1"/>
  </r>
  <r>
    <x v="29"/>
    <n v="68"/>
    <x v="1"/>
    <x v="1"/>
    <n v="1"/>
  </r>
  <r>
    <x v="29"/>
    <n v="65"/>
    <x v="16"/>
    <x v="0"/>
    <n v="1"/>
  </r>
  <r>
    <x v="30"/>
    <n v="59"/>
    <x v="9"/>
    <x v="1"/>
    <n v="1"/>
  </r>
  <r>
    <x v="30"/>
    <n v="65"/>
    <x v="20"/>
    <x v="1"/>
    <n v="1"/>
  </r>
  <r>
    <x v="30"/>
    <n v="62"/>
    <x v="10"/>
    <x v="0"/>
    <n v="1"/>
  </r>
  <r>
    <x v="31"/>
    <n v="60"/>
    <x v="1"/>
    <x v="1"/>
    <n v="1"/>
  </r>
  <r>
    <x v="31"/>
    <n v="61"/>
    <x v="6"/>
    <x v="0"/>
    <n v="1"/>
  </r>
  <r>
    <x v="31"/>
    <n v="61"/>
    <x v="30"/>
    <x v="0"/>
    <n v="1"/>
  </r>
  <r>
    <x v="32"/>
    <n v="65"/>
    <x v="26"/>
    <x v="0"/>
    <n v="1"/>
  </r>
  <r>
    <x v="33"/>
    <n v="61"/>
    <x v="3"/>
    <x v="1"/>
    <n v="1"/>
  </r>
  <r>
    <x v="33"/>
    <n v="62"/>
    <x v="26"/>
    <x v="1"/>
    <n v="1"/>
  </r>
  <r>
    <x v="33"/>
    <n v="66"/>
    <x v="11"/>
    <x v="1"/>
    <n v="1"/>
  </r>
  <r>
    <x v="33"/>
    <n v="59"/>
    <x v="3"/>
    <x v="0"/>
    <n v="1"/>
  </r>
  <r>
    <x v="33"/>
    <n v="67"/>
    <x v="1"/>
    <x v="0"/>
    <n v="1"/>
  </r>
  <r>
    <x v="34"/>
    <n v="61"/>
    <x v="9"/>
    <x v="1"/>
    <n v="1"/>
  </r>
  <r>
    <x v="34"/>
    <n v="58"/>
    <x v="1"/>
    <x v="0"/>
    <n v="1"/>
  </r>
  <r>
    <x v="35"/>
    <n v="64"/>
    <x v="16"/>
    <x v="1"/>
    <n v="1"/>
  </r>
  <r>
    <x v="35"/>
    <n v="63"/>
    <x v="1"/>
    <x v="1"/>
    <n v="1"/>
  </r>
  <r>
    <x v="37"/>
    <n v="67"/>
    <x v="16"/>
    <x v="1"/>
    <n v="1"/>
  </r>
  <r>
    <x v="38"/>
    <n v="58"/>
    <x v="4"/>
    <x v="1"/>
    <n v="1"/>
  </r>
  <r>
    <x v="38"/>
    <n v="66"/>
    <x v="19"/>
    <x v="0"/>
    <n v="1"/>
  </r>
  <r>
    <x v="38"/>
    <n v="59"/>
    <x v="16"/>
    <x v="0"/>
    <n v="1"/>
  </r>
  <r>
    <x v="44"/>
    <n v="68"/>
    <x v="3"/>
    <x v="0"/>
    <n v="1"/>
  </r>
  <r>
    <x v="39"/>
    <n v="67"/>
    <x v="2"/>
    <x v="0"/>
    <n v="1"/>
  </r>
  <r>
    <x v="41"/>
    <n v="65"/>
    <x v="2"/>
    <x v="1"/>
    <n v="1"/>
  </r>
  <r>
    <x v="45"/>
    <n v="62"/>
    <x v="1"/>
    <x v="0"/>
    <n v="1"/>
  </r>
  <r>
    <x v="46"/>
    <n v="65"/>
    <x v="2"/>
    <x v="0"/>
    <n v="1"/>
  </r>
  <r>
    <x v="47"/>
    <n v="65"/>
    <x v="1"/>
    <x v="1"/>
    <n v="1"/>
  </r>
  <r>
    <x v="48"/>
    <n v="58"/>
    <x v="3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A3059-A2B3-4FA4-B2B8-063CAB46143F}" name="PivotTable1" cacheId="1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rowHeaderCaption="Nodes" colHeaderCaption="Survived">
  <location ref="B4:E37" firstHeaderRow="1" firstDataRow="2" firstDataCol="1"/>
  <pivotFields count="5">
    <pivotField showAll="0"/>
    <pivotField showAll="0"/>
    <pivotField axis="axisRow" showAll="0">
      <items count="32">
        <item x="0"/>
        <item x="1"/>
        <item x="3"/>
        <item x="2"/>
        <item x="4"/>
        <item x="14"/>
        <item x="10"/>
        <item x="8"/>
        <item x="16"/>
        <item x="6"/>
        <item x="5"/>
        <item x="13"/>
        <item x="22"/>
        <item x="9"/>
        <item x="19"/>
        <item x="11"/>
        <item x="21"/>
        <item x="28"/>
        <item x="25"/>
        <item x="20"/>
        <item x="17"/>
        <item x="12"/>
        <item x="26"/>
        <item x="15"/>
        <item x="23"/>
        <item x="29"/>
        <item x="30"/>
        <item x="7"/>
        <item x="27"/>
        <item x="24"/>
        <item x="18"/>
        <item t="default"/>
      </items>
    </pivotField>
    <pivotField axis="axisCol" showAll="0">
      <items count="5">
        <item m="1" x="3"/>
        <item x="0"/>
        <item x="1"/>
        <item m="1" x="2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Sum of num" fld="4" baseField="0" baseItem="0"/>
  </dataFields>
  <formats count="2"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Col="1" outline="0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9E8DD-973A-44F1-B699-D794AA1D046A}" name="PivotTable2" cacheId="1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>
  <location ref="A3:D11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dataField="1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Sum of num" fld="4" baseField="0" baseItem="0"/>
  </dataFields>
  <formats count="2"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514E1-EAE5-488D-80F4-449036DEEC98}" name="PivotTable3" cacheId="1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>
  <location ref="G3:N7" firstHeaderRow="1" firstDataRow="2" firstDataCol="1"/>
  <pivotFields count="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dataField="1" showAll="0"/>
  </pivotFields>
  <rowFields count="1">
    <field x="3"/>
  </rowFields>
  <rowItems count="3">
    <i>
      <x v="2"/>
    </i>
    <i>
      <x v="3"/>
    </i>
    <i t="grand">
      <x/>
    </i>
  </rowItems>
  <colFields count="1">
    <field x="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um" fld="4" baseField="0" baseItem="0"/>
  </dataFields>
  <formats count="3"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fieldPosition="0">
        <references count="1">
          <reference field="0" count="6">
            <x v="1"/>
            <x v="2"/>
            <x v="3"/>
            <x v="4"/>
            <x v="5"/>
            <x v="6"/>
          </reference>
        </references>
      </pivotArea>
    </format>
    <format dxfId="2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307">
  <tableColumns count="4">
    <tableColumn id="1" xr3:uid="{00000000-0010-0000-0000-000001000000}" name="age"/>
    <tableColumn id="2" xr3:uid="{00000000-0010-0000-0000-000002000000}" name="year"/>
    <tableColumn id="3" xr3:uid="{00000000-0010-0000-0000-000003000000}" name="nodes"/>
    <tableColumn id="4" xr3:uid="{00000000-0010-0000-0000-000004000000}" name="survival"/>
  </tableColumns>
  <tableStyleInfo name="Sheet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AE176D-3C76-4366-8A15-0728F689F872}" name="Table_2436" displayName="Table_2436" ref="A9:E315">
  <autoFilter ref="A9:E315" xr:uid="{64D99460-B179-4867-899D-8AF0027B713E}"/>
  <tableColumns count="5">
    <tableColumn id="1" xr3:uid="{38F7A04E-3533-4D72-94A2-2B02BAAE6BB3}" name="age"/>
    <tableColumn id="2" xr3:uid="{80C2DDFD-EB1D-4B9D-A57F-A2FD94DCF382}" name="year"/>
    <tableColumn id="3" xr3:uid="{23762A04-47E6-4C23-B08E-E357DD472648}" name="nodes"/>
    <tableColumn id="4" xr3:uid="{4A00B6CD-75E5-42A5-92DF-E9B2E0C45367}" name="survival"/>
    <tableColumn id="5" xr3:uid="{BF2C9641-7C59-4FFE-B15A-1C5CB82520BB}" name="count_of_survived"/>
  </tableColumns>
  <tableStyleInfo name="Sheet3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57D97E-3E16-482A-998F-BAB4C72B7032}" name="Table_243" displayName="Table_243" ref="A9:E315">
  <autoFilter ref="A9:E315" xr:uid="{64D99460-B179-4867-899D-8AF0027B713E}"/>
  <tableColumns count="5">
    <tableColumn id="1" xr3:uid="{2AC34AB7-F7D9-4ECC-A292-6CF8C611E2B4}" name="age"/>
    <tableColumn id="2" xr3:uid="{EFE71984-7C67-4336-84A9-4D9F2697B80D}" name="year"/>
    <tableColumn id="3" xr3:uid="{6D815195-C300-4A3A-B29D-83E5DA5BD319}" name="nodes"/>
    <tableColumn id="4" xr3:uid="{1A76D7AE-92CC-421A-97D4-438334C9854B}" name="survival"/>
    <tableColumn id="5" xr3:uid="{FCB9376C-A6A7-49D6-89D6-C4B45B671BBB}" name="count_of_survived"/>
  </tableColumns>
  <tableStyleInfo name="Sheet3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1EEEE9-12C8-4764-BB5A-4847010978EA}" name="Table_24" displayName="Table_24" ref="A9:E315">
  <autoFilter ref="A9:E315" xr:uid="{64D99460-B179-4867-899D-8AF0027B713E}"/>
  <tableColumns count="5">
    <tableColumn id="1" xr3:uid="{5D5F8814-EF8D-4E00-82B3-39291439BF3A}" name="age"/>
    <tableColumn id="2" xr3:uid="{0C84A1B8-B5C7-405D-AD5B-850E25E51959}" name="year"/>
    <tableColumn id="3" xr3:uid="{B4276C78-5FA7-498D-853E-ECBEE3043825}" name="nodes"/>
    <tableColumn id="4" xr3:uid="{AD00BDC3-CEC5-491E-8245-763DD5EFACC1}" name="survival"/>
    <tableColumn id="5" xr3:uid="{5BFFF9DC-D1D9-4777-AB2C-871D20E2CC9E}" name="count_of_survived"/>
  </tableColumns>
  <tableStyleInfo name="Sheet3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DAECC7-C5DF-494C-916F-41556304D09E}" name="haberman" displayName="haberman" ref="A1:E307">
  <sortState xmlns:xlrd2="http://schemas.microsoft.com/office/spreadsheetml/2017/richdata2" ref="A2:E307">
    <sortCondition descending="1" ref="D2:D307"/>
    <sortCondition ref="C2:C307"/>
  </sortState>
  <tableColumns count="5">
    <tableColumn id="1" xr3:uid="{719EC5B1-7ECF-49AC-8351-EE2600EB2E6D}" name="age"/>
    <tableColumn id="2" xr3:uid="{E0E1BEE9-571E-4123-B7FA-C4AB1D169A1C}" name="year"/>
    <tableColumn id="3" xr3:uid="{6DA623F3-EF93-4A84-B7EA-28F9D78EABA6}" name="nodes"/>
    <tableColumn id="4" xr3:uid="{706158BA-F97E-4BE9-B943-4BFFAED77C3B}" name="survival"/>
    <tableColumn id="5" xr3:uid="{E94EED13-81A2-4521-96D9-75560F380DD1}" name="num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activeCell="F29" sqref="F29:J30"/>
    </sheetView>
  </sheetViews>
  <sheetFormatPr defaultColWidth="12.625" defaultRowHeight="15" customHeight="1"/>
  <cols>
    <col min="1" max="1" width="5.625" customWidth="1"/>
    <col min="2" max="2" width="6.25" customWidth="1"/>
    <col min="3" max="3" width="7.625" customWidth="1"/>
    <col min="4" max="4" width="8.875" customWidth="1"/>
    <col min="5" max="5" width="7.625" customWidth="1"/>
    <col min="6" max="6" width="10.625" customWidth="1"/>
    <col min="7" max="7" width="10.125" customWidth="1"/>
    <col min="8" max="8" width="11.625" customWidth="1"/>
    <col min="9" max="9" width="7.625" customWidth="1"/>
    <col min="10" max="11" width="9.875" customWidth="1"/>
    <col min="12" max="12" width="7.625" customWidth="1"/>
    <col min="13" max="13" width="10" customWidth="1"/>
    <col min="14" max="26" width="7.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F1" s="2"/>
      <c r="G1" s="3" t="s">
        <v>4</v>
      </c>
      <c r="H1" s="3" t="s">
        <v>5</v>
      </c>
      <c r="I1" s="4"/>
      <c r="J1" s="3"/>
      <c r="K1" s="3"/>
      <c r="L1" s="3" t="s">
        <v>4</v>
      </c>
      <c r="M1" s="3" t="s">
        <v>5</v>
      </c>
    </row>
    <row r="2" spans="1:13">
      <c r="A2" s="1">
        <v>30</v>
      </c>
      <c r="B2" s="1">
        <v>65</v>
      </c>
      <c r="C2" s="1">
        <v>0</v>
      </c>
      <c r="D2" s="1">
        <v>1</v>
      </c>
      <c r="F2" s="3" t="s">
        <v>6</v>
      </c>
      <c r="G2" s="5">
        <v>117</v>
      </c>
      <c r="H2" s="5">
        <v>19</v>
      </c>
      <c r="J2" s="2"/>
      <c r="K2" s="2" t="s">
        <v>6</v>
      </c>
      <c r="L2" s="5">
        <v>117</v>
      </c>
      <c r="M2" s="5">
        <v>19</v>
      </c>
    </row>
    <row r="3" spans="1:13">
      <c r="A3" s="1">
        <v>33</v>
      </c>
      <c r="B3" s="1">
        <v>60</v>
      </c>
      <c r="C3" s="1">
        <v>0</v>
      </c>
      <c r="D3" s="1">
        <v>1</v>
      </c>
      <c r="F3" s="3" t="s">
        <v>7</v>
      </c>
      <c r="G3" s="5">
        <v>71</v>
      </c>
      <c r="H3" s="5">
        <v>23</v>
      </c>
      <c r="J3" s="2"/>
      <c r="K3" s="2" t="s">
        <v>8</v>
      </c>
      <c r="L3" s="5">
        <v>61</v>
      </c>
      <c r="M3" s="5">
        <v>20</v>
      </c>
    </row>
    <row r="4" spans="1:13">
      <c r="A4" s="1">
        <v>34</v>
      </c>
      <c r="B4" s="1">
        <v>60</v>
      </c>
      <c r="C4" s="1">
        <v>0</v>
      </c>
      <c r="D4" s="1">
        <v>1</v>
      </c>
      <c r="F4" s="3" t="s">
        <v>9</v>
      </c>
      <c r="G4" s="5">
        <v>37</v>
      </c>
      <c r="H4" s="5">
        <v>39</v>
      </c>
      <c r="J4" s="2"/>
      <c r="K4" s="2" t="s">
        <v>10</v>
      </c>
      <c r="L4" s="5">
        <v>47</v>
      </c>
      <c r="M4" s="5">
        <v>42</v>
      </c>
    </row>
    <row r="5" spans="1:13">
      <c r="A5" s="1">
        <v>35</v>
      </c>
      <c r="B5" s="1">
        <v>63</v>
      </c>
      <c r="C5" s="1">
        <v>0</v>
      </c>
      <c r="D5" s="1">
        <v>1</v>
      </c>
      <c r="F5" s="4"/>
    </row>
    <row r="6" spans="1:13">
      <c r="A6" s="1">
        <v>36</v>
      </c>
      <c r="B6" s="1">
        <v>69</v>
      </c>
      <c r="C6" s="1">
        <v>0</v>
      </c>
      <c r="D6" s="1">
        <v>1</v>
      </c>
      <c r="F6" s="4"/>
    </row>
    <row r="7" spans="1:13">
      <c r="A7" s="1">
        <v>37</v>
      </c>
      <c r="B7" s="1">
        <v>60</v>
      </c>
      <c r="C7" s="1">
        <v>0</v>
      </c>
      <c r="D7" s="1">
        <v>1</v>
      </c>
      <c r="F7" s="3"/>
      <c r="G7" s="3" t="s">
        <v>4</v>
      </c>
      <c r="H7" s="3" t="s">
        <v>5</v>
      </c>
      <c r="I7" s="4"/>
      <c r="J7" s="3"/>
      <c r="K7" s="3"/>
      <c r="L7" s="3" t="s">
        <v>4</v>
      </c>
      <c r="M7" s="3" t="s">
        <v>5</v>
      </c>
    </row>
    <row r="8" spans="1:13">
      <c r="A8" s="1">
        <v>37</v>
      </c>
      <c r="B8" s="1">
        <v>63</v>
      </c>
      <c r="C8" s="1">
        <v>0</v>
      </c>
      <c r="D8" s="1">
        <v>1</v>
      </c>
      <c r="F8" s="3" t="s">
        <v>7</v>
      </c>
      <c r="G8" s="5">
        <v>71</v>
      </c>
      <c r="H8" s="5">
        <v>23</v>
      </c>
      <c r="J8" s="2"/>
      <c r="K8" s="2" t="s">
        <v>8</v>
      </c>
      <c r="L8" s="5">
        <v>61</v>
      </c>
      <c r="M8" s="5">
        <v>20</v>
      </c>
    </row>
    <row r="9" spans="1:13">
      <c r="A9" s="1">
        <v>37</v>
      </c>
      <c r="B9" s="1">
        <v>58</v>
      </c>
      <c r="C9" s="1">
        <v>0</v>
      </c>
      <c r="D9" s="1">
        <v>1</v>
      </c>
      <c r="F9" s="3" t="s">
        <v>9</v>
      </c>
      <c r="G9" s="5">
        <v>37</v>
      </c>
      <c r="H9" s="5">
        <v>39</v>
      </c>
      <c r="J9" s="2"/>
      <c r="K9" s="2" t="s">
        <v>10</v>
      </c>
      <c r="L9" s="5">
        <v>47</v>
      </c>
      <c r="M9" s="5">
        <v>42</v>
      </c>
    </row>
    <row r="10" spans="1:13">
      <c r="A10" s="1">
        <v>37</v>
      </c>
      <c r="B10" s="1">
        <v>63</v>
      </c>
      <c r="C10" s="1">
        <v>0</v>
      </c>
      <c r="D10" s="1">
        <v>1</v>
      </c>
      <c r="F10" s="4"/>
    </row>
    <row r="11" spans="1:13">
      <c r="A11" s="1">
        <v>38</v>
      </c>
      <c r="B11" s="1">
        <v>60</v>
      </c>
      <c r="C11" s="1">
        <v>0</v>
      </c>
      <c r="D11" s="1">
        <v>1</v>
      </c>
      <c r="F11" s="4"/>
    </row>
    <row r="12" spans="1:13">
      <c r="A12" s="1">
        <v>38</v>
      </c>
      <c r="B12" s="1">
        <v>60</v>
      </c>
      <c r="C12" s="1">
        <v>0</v>
      </c>
      <c r="D12" s="1">
        <v>1</v>
      </c>
      <c r="F12" s="3"/>
      <c r="G12" s="3" t="s">
        <v>4</v>
      </c>
      <c r="H12" s="3" t="s">
        <v>5</v>
      </c>
      <c r="I12" s="4"/>
      <c r="J12" s="3"/>
      <c r="K12" s="3"/>
      <c r="L12" s="3" t="s">
        <v>4</v>
      </c>
      <c r="M12" s="3" t="s">
        <v>5</v>
      </c>
    </row>
    <row r="13" spans="1:13">
      <c r="A13" s="1">
        <v>38</v>
      </c>
      <c r="B13" s="1">
        <v>66</v>
      </c>
      <c r="C13" s="1">
        <v>0</v>
      </c>
      <c r="D13" s="1">
        <v>1</v>
      </c>
      <c r="F13" s="3" t="s">
        <v>11</v>
      </c>
      <c r="G13" s="5">
        <f>SUM(G2:G3)</f>
        <v>188</v>
      </c>
      <c r="H13" s="5">
        <f>SUM(H2:H3)</f>
        <v>42</v>
      </c>
      <c r="J13" s="2"/>
      <c r="K13" s="2" t="s">
        <v>12</v>
      </c>
      <c r="L13" s="5">
        <f>SUM(L2:L3)</f>
        <v>178</v>
      </c>
      <c r="M13" s="5">
        <f>SUM(M2:M3)</f>
        <v>39</v>
      </c>
    </row>
    <row r="14" spans="1:13">
      <c r="A14" s="1">
        <v>39</v>
      </c>
      <c r="B14" s="1">
        <v>63</v>
      </c>
      <c r="C14" s="1">
        <v>0</v>
      </c>
      <c r="D14" s="1">
        <v>1</v>
      </c>
      <c r="F14" s="3" t="s">
        <v>9</v>
      </c>
      <c r="G14" s="5">
        <v>37</v>
      </c>
      <c r="H14" s="5">
        <v>39</v>
      </c>
      <c r="J14" s="2"/>
      <c r="K14" s="2" t="s">
        <v>10</v>
      </c>
      <c r="L14" s="5">
        <v>47</v>
      </c>
      <c r="M14" s="5">
        <v>42</v>
      </c>
    </row>
    <row r="15" spans="1:13">
      <c r="A15" s="1">
        <v>39</v>
      </c>
      <c r="B15" s="1">
        <v>67</v>
      </c>
      <c r="C15" s="1">
        <v>0</v>
      </c>
      <c r="D15" s="1">
        <v>1</v>
      </c>
    </row>
    <row r="16" spans="1:13">
      <c r="A16" s="1">
        <v>39</v>
      </c>
      <c r="B16" s="1">
        <v>58</v>
      </c>
      <c r="C16" s="1">
        <v>0</v>
      </c>
      <c r="D16" s="1">
        <v>1</v>
      </c>
      <c r="F16" s="6" t="s">
        <v>13</v>
      </c>
      <c r="K16" s="6" t="s">
        <v>14</v>
      </c>
    </row>
    <row r="17" spans="1:14">
      <c r="A17" s="1">
        <v>40</v>
      </c>
      <c r="B17" s="1">
        <v>58</v>
      </c>
      <c r="C17" s="1">
        <v>0</v>
      </c>
      <c r="D17" s="1">
        <v>1</v>
      </c>
      <c r="G17" s="3" t="s">
        <v>7</v>
      </c>
      <c r="H17" s="3" t="s">
        <v>9</v>
      </c>
      <c r="I17" s="7" t="s">
        <v>15</v>
      </c>
      <c r="L17" s="3" t="s">
        <v>8</v>
      </c>
      <c r="M17" s="3" t="s">
        <v>10</v>
      </c>
      <c r="N17" s="7" t="s">
        <v>15</v>
      </c>
    </row>
    <row r="18" spans="1:14">
      <c r="A18" s="1">
        <v>40</v>
      </c>
      <c r="B18" s="1">
        <v>65</v>
      </c>
      <c r="C18" s="1">
        <v>0</v>
      </c>
      <c r="D18" s="1">
        <v>1</v>
      </c>
      <c r="F18" s="3" t="s">
        <v>4</v>
      </c>
      <c r="G18" s="8">
        <v>71</v>
      </c>
      <c r="H18" s="8">
        <v>37</v>
      </c>
      <c r="I18" s="9">
        <f>SUM(G18:H18)</f>
        <v>108</v>
      </c>
      <c r="K18" s="3" t="s">
        <v>4</v>
      </c>
      <c r="L18" s="8">
        <v>61</v>
      </c>
      <c r="M18" s="8">
        <v>47</v>
      </c>
      <c r="N18" s="9">
        <f>SUM(L18:M18)</f>
        <v>108</v>
      </c>
    </row>
    <row r="19" spans="1:14">
      <c r="A19" s="1">
        <v>41</v>
      </c>
      <c r="B19" s="1">
        <v>58</v>
      </c>
      <c r="C19" s="1">
        <v>0</v>
      </c>
      <c r="D19" s="1">
        <v>1</v>
      </c>
      <c r="F19" s="3" t="s">
        <v>16</v>
      </c>
      <c r="G19" s="10">
        <f>$G$22*($I$18/$I$22)</f>
        <v>59.717647058823523</v>
      </c>
      <c r="H19" s="10">
        <f>$H$22*($I$18/$I$22)</f>
        <v>48.28235294117647</v>
      </c>
      <c r="I19" s="9">
        <f>SUM(G19:H19)</f>
        <v>108</v>
      </c>
      <c r="K19" s="3" t="s">
        <v>16</v>
      </c>
      <c r="L19" s="10">
        <f>$L$22*($N$18/$N$22)</f>
        <v>51.45882352941176</v>
      </c>
      <c r="M19" s="10">
        <f>$M$22*($N$18/$N$22)</f>
        <v>56.541176470588233</v>
      </c>
      <c r="N19" s="9">
        <f>SUM(L19:M19)</f>
        <v>108</v>
      </c>
    </row>
    <row r="20" spans="1:14">
      <c r="A20" s="1">
        <v>41</v>
      </c>
      <c r="B20" s="1">
        <v>59</v>
      </c>
      <c r="C20" s="1">
        <v>0</v>
      </c>
      <c r="D20" s="1">
        <v>1</v>
      </c>
      <c r="F20" s="3" t="s">
        <v>5</v>
      </c>
      <c r="G20" s="8">
        <v>23</v>
      </c>
      <c r="H20" s="8">
        <v>39</v>
      </c>
      <c r="I20" s="9">
        <f>SUM(G20:H20)</f>
        <v>62</v>
      </c>
      <c r="K20" s="3" t="s">
        <v>5</v>
      </c>
      <c r="L20" s="8">
        <v>20</v>
      </c>
      <c r="M20" s="8">
        <v>42</v>
      </c>
      <c r="N20" s="9">
        <f>SUM(L20:M20)</f>
        <v>62</v>
      </c>
    </row>
    <row r="21" spans="1:14" ht="15.75" customHeight="1">
      <c r="A21" s="1">
        <v>41</v>
      </c>
      <c r="B21" s="1">
        <v>64</v>
      </c>
      <c r="C21" s="1">
        <v>0</v>
      </c>
      <c r="D21" s="1">
        <v>1</v>
      </c>
      <c r="F21" s="3" t="s">
        <v>16</v>
      </c>
      <c r="G21" s="10">
        <f>$G$22*($I$20/$I$22)</f>
        <v>34.28235294117647</v>
      </c>
      <c r="H21" s="10">
        <f>$H$22*($I$20/$I$22)</f>
        <v>27.717647058823527</v>
      </c>
      <c r="I21" s="9">
        <f>SUM(G21:H21)</f>
        <v>62</v>
      </c>
      <c r="K21" s="3" t="s">
        <v>16</v>
      </c>
      <c r="L21" s="10">
        <f>$L$22*($N$20/$N$22)</f>
        <v>29.541176470588233</v>
      </c>
      <c r="M21" s="10">
        <f>$M$22*($N$20/$N$22)</f>
        <v>32.45882352941176</v>
      </c>
      <c r="N21" s="9">
        <f>SUM(L21:M21)</f>
        <v>61.999999999999993</v>
      </c>
    </row>
    <row r="22" spans="1:14" ht="15.75" customHeight="1">
      <c r="A22" s="1">
        <v>41</v>
      </c>
      <c r="B22" s="1">
        <v>65</v>
      </c>
      <c r="C22" s="1">
        <v>0</v>
      </c>
      <c r="D22" s="1">
        <v>1</v>
      </c>
      <c r="F22" s="3" t="s">
        <v>15</v>
      </c>
      <c r="G22" s="10">
        <f>G18+G20</f>
        <v>94</v>
      </c>
      <c r="H22" s="10">
        <f>H18+H20</f>
        <v>76</v>
      </c>
      <c r="I22" s="10">
        <f>SUM(G22:H22)</f>
        <v>170</v>
      </c>
      <c r="K22" s="3" t="s">
        <v>15</v>
      </c>
      <c r="L22" s="10">
        <f>L18+L20</f>
        <v>81</v>
      </c>
      <c r="M22" s="10">
        <f>M18+M20</f>
        <v>89</v>
      </c>
      <c r="N22" s="10">
        <f>SUM(L22:M22)</f>
        <v>170</v>
      </c>
    </row>
    <row r="23" spans="1:14" ht="15.75" customHeight="1">
      <c r="A23" s="1">
        <v>41</v>
      </c>
      <c r="B23" s="1">
        <v>65</v>
      </c>
      <c r="C23" s="1">
        <v>0</v>
      </c>
      <c r="D23" s="1">
        <v>1</v>
      </c>
    </row>
    <row r="24" spans="1:14" ht="15.75" customHeight="1">
      <c r="A24" s="1">
        <v>42</v>
      </c>
      <c r="B24" s="1">
        <v>58</v>
      </c>
      <c r="C24" s="1">
        <v>0</v>
      </c>
      <c r="D24" s="1">
        <v>1</v>
      </c>
      <c r="F24" s="11" t="s">
        <v>17</v>
      </c>
      <c r="G24" s="12">
        <f>(G18-G19)^2/G19</f>
        <v>2.1315556482640363</v>
      </c>
      <c r="H24" s="12">
        <f>(H18-H19)^2/H19</f>
        <v>2.6363977754844621</v>
      </c>
      <c r="K24" s="11" t="s">
        <v>17</v>
      </c>
      <c r="L24" s="12">
        <f>(L18-L19)^2/L19</f>
        <v>1.7690658705183053</v>
      </c>
      <c r="M24" s="12">
        <f>(M18-M19)^2/M19</f>
        <v>1.610048713617781</v>
      </c>
    </row>
    <row r="25" spans="1:14" ht="15.75" customHeight="1">
      <c r="A25" s="1">
        <v>42</v>
      </c>
      <c r="B25" s="1">
        <v>65</v>
      </c>
      <c r="C25" s="1">
        <v>0</v>
      </c>
      <c r="D25" s="1">
        <v>1</v>
      </c>
      <c r="F25" s="13"/>
      <c r="G25" s="12">
        <f>(G20-G21)^2/G21</f>
        <v>3.7130324195567033</v>
      </c>
      <c r="H25" s="12">
        <f>(H20-H21)^2/H21</f>
        <v>4.5924348347148731</v>
      </c>
      <c r="K25" s="13"/>
      <c r="L25" s="12">
        <f>(L20-L21)^2/L21</f>
        <v>3.0815986131609145</v>
      </c>
      <c r="M25" s="12">
        <f>(M20-M21)^2/M21</f>
        <v>2.8046009850116231</v>
      </c>
    </row>
    <row r="26" spans="1:14" ht="15.75" customHeight="1">
      <c r="A26" s="1">
        <v>43</v>
      </c>
      <c r="B26" s="1">
        <v>60</v>
      </c>
      <c r="C26" s="1">
        <v>0</v>
      </c>
      <c r="D26" s="1">
        <v>1</v>
      </c>
    </row>
    <row r="27" spans="1:14" ht="15.75" customHeight="1">
      <c r="A27" s="1">
        <v>43</v>
      </c>
      <c r="B27" s="1">
        <v>65</v>
      </c>
      <c r="C27" s="1">
        <v>0</v>
      </c>
      <c r="D27" s="1">
        <v>1</v>
      </c>
      <c r="F27" s="14" t="s">
        <v>18</v>
      </c>
      <c r="G27" s="15">
        <f>SUM(G24:H25)</f>
        <v>13.073420678020074</v>
      </c>
      <c r="K27" s="14" t="s">
        <v>18</v>
      </c>
      <c r="L27" s="15">
        <f>SUM(L24:M25)</f>
        <v>9.2653141823086251</v>
      </c>
    </row>
    <row r="28" spans="1:14" ht="15.75" customHeight="1">
      <c r="A28" s="1">
        <v>44</v>
      </c>
      <c r="B28" s="1">
        <v>61</v>
      </c>
      <c r="C28" s="1">
        <v>0</v>
      </c>
      <c r="D28" s="1">
        <v>1</v>
      </c>
    </row>
    <row r="29" spans="1:14" ht="15.75" customHeight="1">
      <c r="A29" s="1">
        <v>44</v>
      </c>
      <c r="B29" s="1">
        <v>61</v>
      </c>
      <c r="C29" s="1">
        <v>0</v>
      </c>
      <c r="D29" s="1">
        <v>1</v>
      </c>
      <c r="F29" s="5" t="s">
        <v>19</v>
      </c>
      <c r="I29" s="5" t="s">
        <v>20</v>
      </c>
      <c r="J29" s="16">
        <v>3.8410000000000002</v>
      </c>
    </row>
    <row r="30" spans="1:14" ht="15.75" customHeight="1">
      <c r="A30" s="1">
        <v>45</v>
      </c>
      <c r="B30" s="1">
        <v>60</v>
      </c>
      <c r="C30" s="1">
        <v>0</v>
      </c>
      <c r="D30" s="1">
        <v>1</v>
      </c>
      <c r="I30" s="5" t="s">
        <v>21</v>
      </c>
      <c r="J30" s="16">
        <v>6.6349999999999998</v>
      </c>
    </row>
    <row r="31" spans="1:14" ht="15.75" customHeight="1">
      <c r="A31" s="1">
        <v>45</v>
      </c>
      <c r="B31" s="1">
        <v>67</v>
      </c>
      <c r="C31" s="1">
        <v>0</v>
      </c>
      <c r="D31" s="1">
        <v>1</v>
      </c>
    </row>
    <row r="32" spans="1:14" ht="15.75" customHeight="1">
      <c r="A32" s="1">
        <v>45</v>
      </c>
      <c r="B32" s="1">
        <v>64</v>
      </c>
      <c r="C32" s="1">
        <v>0</v>
      </c>
      <c r="D32" s="1">
        <v>1</v>
      </c>
      <c r="F32" s="6" t="s">
        <v>22</v>
      </c>
      <c r="K32" s="6" t="s">
        <v>23</v>
      </c>
    </row>
    <row r="33" spans="1:14" ht="15.75" customHeight="1">
      <c r="A33" s="1">
        <v>45</v>
      </c>
      <c r="B33" s="1">
        <v>68</v>
      </c>
      <c r="C33" s="1">
        <v>0</v>
      </c>
      <c r="D33" s="1">
        <v>1</v>
      </c>
      <c r="G33" s="3" t="s">
        <v>11</v>
      </c>
      <c r="H33" s="3" t="s">
        <v>9</v>
      </c>
      <c r="I33" s="7" t="s">
        <v>15</v>
      </c>
      <c r="L33" s="3" t="s">
        <v>12</v>
      </c>
      <c r="M33" s="3" t="s">
        <v>10</v>
      </c>
      <c r="N33" s="7" t="s">
        <v>15</v>
      </c>
    </row>
    <row r="34" spans="1:14" ht="15.75" customHeight="1">
      <c r="A34" s="1">
        <v>46</v>
      </c>
      <c r="B34" s="1">
        <v>62</v>
      </c>
      <c r="C34" s="1">
        <v>0</v>
      </c>
      <c r="D34" s="1">
        <v>1</v>
      </c>
      <c r="F34" s="3" t="s">
        <v>4</v>
      </c>
      <c r="G34" s="8">
        <v>188</v>
      </c>
      <c r="H34" s="8">
        <v>37</v>
      </c>
      <c r="I34" s="9">
        <f>SUM(G34:H34)</f>
        <v>225</v>
      </c>
      <c r="K34" s="3" t="s">
        <v>4</v>
      </c>
      <c r="L34" s="8">
        <v>178</v>
      </c>
      <c r="M34" s="8">
        <v>47</v>
      </c>
      <c r="N34" s="9">
        <f>SUM(L34:M34)</f>
        <v>225</v>
      </c>
    </row>
    <row r="35" spans="1:14" ht="15.75" customHeight="1">
      <c r="A35" s="1">
        <v>46</v>
      </c>
      <c r="B35" s="1">
        <v>63</v>
      </c>
      <c r="C35" s="1">
        <v>0</v>
      </c>
      <c r="D35" s="1">
        <v>1</v>
      </c>
      <c r="F35" s="3" t="s">
        <v>16</v>
      </c>
      <c r="G35" s="10">
        <f>$G$38*($I$34/$I$38)</f>
        <v>169.11764705882354</v>
      </c>
      <c r="H35" s="10">
        <f>$H$38*($I$34/$I$38)</f>
        <v>55.882352941176478</v>
      </c>
      <c r="I35" s="9">
        <f>SUM(G35:H35)</f>
        <v>225</v>
      </c>
      <c r="K35" s="3" t="s">
        <v>16</v>
      </c>
      <c r="L35" s="10">
        <f>$L$38*($N$34/$N$38)</f>
        <v>159.55882352941177</v>
      </c>
      <c r="M35" s="10">
        <f>$M$38*($N$34/$N$38)</f>
        <v>65.441176470588246</v>
      </c>
      <c r="N35" s="9">
        <f>SUM(L35:M35)</f>
        <v>225</v>
      </c>
    </row>
    <row r="36" spans="1:14" ht="15.75" customHeight="1">
      <c r="A36" s="1">
        <v>47</v>
      </c>
      <c r="B36" s="1">
        <v>61</v>
      </c>
      <c r="C36" s="1">
        <v>0</v>
      </c>
      <c r="D36" s="1">
        <v>1</v>
      </c>
      <c r="F36" s="3" t="s">
        <v>5</v>
      </c>
      <c r="G36" s="8">
        <v>42</v>
      </c>
      <c r="H36" s="8">
        <v>39</v>
      </c>
      <c r="I36" s="9">
        <f>SUM(G36:H36)</f>
        <v>81</v>
      </c>
      <c r="K36" s="3" t="s">
        <v>5</v>
      </c>
      <c r="L36" s="8">
        <v>39</v>
      </c>
      <c r="M36" s="8">
        <v>42</v>
      </c>
      <c r="N36" s="9">
        <f>SUM(L36:M36)</f>
        <v>81</v>
      </c>
    </row>
    <row r="37" spans="1:14" ht="15.75" customHeight="1">
      <c r="A37" s="1">
        <v>47</v>
      </c>
      <c r="B37" s="1">
        <v>66</v>
      </c>
      <c r="C37" s="1">
        <v>0</v>
      </c>
      <c r="D37" s="1">
        <v>1</v>
      </c>
      <c r="F37" s="3" t="s">
        <v>16</v>
      </c>
      <c r="G37" s="10">
        <f>$G$38*($I$36/$I$38)</f>
        <v>60.882352941176471</v>
      </c>
      <c r="H37" s="10">
        <f>$H$38*($I$36/$I$38)</f>
        <v>20.117647058823529</v>
      </c>
      <c r="I37" s="9">
        <f>SUM(G37:H37)</f>
        <v>81</v>
      </c>
      <c r="K37" s="3" t="s">
        <v>16</v>
      </c>
      <c r="L37" s="10">
        <f>$L$38*($N$36/$N$38)</f>
        <v>57.441176470588239</v>
      </c>
      <c r="M37" s="10">
        <f>$M$38*($N$36/$N$38)</f>
        <v>23.558823529411764</v>
      </c>
      <c r="N37" s="9">
        <f>SUM(L37:M37)</f>
        <v>81</v>
      </c>
    </row>
    <row r="38" spans="1:14" ht="15.75" customHeight="1">
      <c r="A38" s="1">
        <v>47</v>
      </c>
      <c r="B38" s="1">
        <v>67</v>
      </c>
      <c r="C38" s="1">
        <v>0</v>
      </c>
      <c r="D38" s="1">
        <v>1</v>
      </c>
      <c r="F38" s="3" t="s">
        <v>15</v>
      </c>
      <c r="G38" s="10">
        <f>G34+G36</f>
        <v>230</v>
      </c>
      <c r="H38" s="10">
        <f>H34+H36</f>
        <v>76</v>
      </c>
      <c r="I38" s="10">
        <f>SUM(G38:H38)</f>
        <v>306</v>
      </c>
      <c r="K38" s="3" t="s">
        <v>15</v>
      </c>
      <c r="L38" s="10">
        <f>L34+L36</f>
        <v>217</v>
      </c>
      <c r="M38" s="10">
        <f>M34+M36</f>
        <v>89</v>
      </c>
      <c r="N38" s="10">
        <f>SUM(L38:M38)</f>
        <v>306</v>
      </c>
    </row>
    <row r="39" spans="1:14" ht="15.75" customHeight="1">
      <c r="A39" s="1">
        <v>48</v>
      </c>
      <c r="B39" s="1">
        <v>64</v>
      </c>
      <c r="C39" s="1">
        <v>0</v>
      </c>
      <c r="D39" s="1">
        <v>1</v>
      </c>
    </row>
    <row r="40" spans="1:14" ht="15.75" customHeight="1">
      <c r="A40" s="1">
        <v>48</v>
      </c>
      <c r="B40" s="1">
        <v>66</v>
      </c>
      <c r="C40" s="1">
        <v>0</v>
      </c>
      <c r="D40" s="1">
        <v>1</v>
      </c>
      <c r="F40" s="11" t="s">
        <v>17</v>
      </c>
      <c r="G40" s="12">
        <f>(G34-G35)^2/G35</f>
        <v>2.1082557544757017</v>
      </c>
      <c r="H40" s="12">
        <f>(H34-H35)^2/H35</f>
        <v>6.3802476780185797</v>
      </c>
      <c r="K40" s="11" t="s">
        <v>17</v>
      </c>
      <c r="L40" s="12">
        <f>(L34-L35)^2/L35</f>
        <v>2.1313580916237456</v>
      </c>
      <c r="M40" s="12">
        <f>(M34-M35)^2/M35</f>
        <v>5.196682088565769</v>
      </c>
    </row>
    <row r="41" spans="1:14" ht="15.75" customHeight="1">
      <c r="A41" s="1">
        <v>49</v>
      </c>
      <c r="B41" s="1">
        <v>62</v>
      </c>
      <c r="C41" s="1">
        <v>0</v>
      </c>
      <c r="D41" s="1">
        <v>1</v>
      </c>
      <c r="F41" s="13"/>
      <c r="G41" s="12">
        <f>(G36-G37)^2/G37</f>
        <v>5.8562659846547316</v>
      </c>
      <c r="H41" s="12">
        <f>(H36-H37)^2/H37</f>
        <v>17.722910216718265</v>
      </c>
      <c r="K41" s="13"/>
      <c r="L41" s="12">
        <f>(L36-L37)^2/L37</f>
        <v>5.9204391433992969</v>
      </c>
      <c r="M41" s="12">
        <f>(M36-M37)^2/M37</f>
        <v>14.435228023793787</v>
      </c>
    </row>
    <row r="42" spans="1:14" ht="15.75" customHeight="1">
      <c r="A42" s="1">
        <v>49</v>
      </c>
      <c r="B42" s="1">
        <v>66</v>
      </c>
      <c r="C42" s="1">
        <v>0</v>
      </c>
      <c r="D42" s="1">
        <v>1</v>
      </c>
    </row>
    <row r="43" spans="1:14" ht="15.75" customHeight="1">
      <c r="A43" s="1">
        <v>49</v>
      </c>
      <c r="B43" s="1">
        <v>61</v>
      </c>
      <c r="C43" s="1">
        <v>0</v>
      </c>
      <c r="D43" s="1">
        <v>1</v>
      </c>
      <c r="F43" s="14" t="s">
        <v>18</v>
      </c>
      <c r="G43" s="15">
        <f>SUM(G40:H41)</f>
        <v>32.067679633867279</v>
      </c>
      <c r="K43" s="14" t="s">
        <v>18</v>
      </c>
      <c r="L43" s="15">
        <f>SUM(L40:M41)</f>
        <v>27.683707347382597</v>
      </c>
    </row>
    <row r="44" spans="1:14" ht="15.75" customHeight="1">
      <c r="A44" s="1">
        <v>50</v>
      </c>
      <c r="B44" s="1">
        <v>59</v>
      </c>
      <c r="C44" s="1">
        <v>0</v>
      </c>
      <c r="D44" s="1">
        <v>1</v>
      </c>
    </row>
    <row r="45" spans="1:14" ht="15.75" customHeight="1">
      <c r="A45" s="1">
        <v>50</v>
      </c>
      <c r="B45" s="1">
        <v>61</v>
      </c>
      <c r="C45" s="1">
        <v>0</v>
      </c>
      <c r="D45" s="1">
        <v>1</v>
      </c>
    </row>
    <row r="46" spans="1:14" ht="15.75" customHeight="1">
      <c r="A46" s="1">
        <v>50</v>
      </c>
      <c r="B46" s="1">
        <v>61</v>
      </c>
      <c r="C46" s="1">
        <v>0</v>
      </c>
      <c r="D46" s="1">
        <v>1</v>
      </c>
    </row>
    <row r="47" spans="1:14" ht="15.75" customHeight="1">
      <c r="A47" s="1">
        <v>50</v>
      </c>
      <c r="B47" s="1">
        <v>64</v>
      </c>
      <c r="C47" s="1">
        <v>0</v>
      </c>
      <c r="D47" s="1">
        <v>1</v>
      </c>
    </row>
    <row r="48" spans="1:14" ht="15.75" customHeight="1">
      <c r="A48" s="1">
        <v>51</v>
      </c>
      <c r="B48" s="1">
        <v>65</v>
      </c>
      <c r="C48" s="1">
        <v>0</v>
      </c>
      <c r="D48" s="1">
        <v>1</v>
      </c>
    </row>
    <row r="49" spans="1:4" ht="15.75" customHeight="1">
      <c r="A49" s="1">
        <v>52</v>
      </c>
      <c r="B49" s="1">
        <v>61</v>
      </c>
      <c r="C49" s="1">
        <v>0</v>
      </c>
      <c r="D49" s="1">
        <v>1</v>
      </c>
    </row>
    <row r="50" spans="1:4" ht="15.75" customHeight="1">
      <c r="A50" s="1">
        <v>52</v>
      </c>
      <c r="B50" s="1">
        <v>69</v>
      </c>
      <c r="C50" s="1">
        <v>0</v>
      </c>
      <c r="D50" s="1">
        <v>1</v>
      </c>
    </row>
    <row r="51" spans="1:4" ht="15.75" customHeight="1">
      <c r="A51" s="1">
        <v>52</v>
      </c>
      <c r="B51" s="1">
        <v>62</v>
      </c>
      <c r="C51" s="1">
        <v>0</v>
      </c>
      <c r="D51" s="1">
        <v>1</v>
      </c>
    </row>
    <row r="52" spans="1:4" ht="15.75" customHeight="1">
      <c r="A52" s="1">
        <v>52</v>
      </c>
      <c r="B52" s="1">
        <v>64</v>
      </c>
      <c r="C52" s="1">
        <v>0</v>
      </c>
      <c r="D52" s="1">
        <v>1</v>
      </c>
    </row>
    <row r="53" spans="1:4" ht="15.75" customHeight="1">
      <c r="A53" s="1">
        <v>52</v>
      </c>
      <c r="B53" s="1">
        <v>65</v>
      </c>
      <c r="C53" s="1">
        <v>0</v>
      </c>
      <c r="D53" s="1">
        <v>1</v>
      </c>
    </row>
    <row r="54" spans="1:4" ht="15.75" customHeight="1">
      <c r="A54" s="1">
        <v>52</v>
      </c>
      <c r="B54" s="1">
        <v>68</v>
      </c>
      <c r="C54" s="1">
        <v>0</v>
      </c>
      <c r="D54" s="1">
        <v>1</v>
      </c>
    </row>
    <row r="55" spans="1:4" ht="15.75" customHeight="1">
      <c r="A55" s="1">
        <v>53</v>
      </c>
      <c r="B55" s="1">
        <v>63</v>
      </c>
      <c r="C55" s="1">
        <v>0</v>
      </c>
      <c r="D55" s="1">
        <v>1</v>
      </c>
    </row>
    <row r="56" spans="1:4" ht="15.75" customHeight="1">
      <c r="A56" s="1">
        <v>54</v>
      </c>
      <c r="B56" s="1">
        <v>66</v>
      </c>
      <c r="C56" s="1">
        <v>0</v>
      </c>
      <c r="D56" s="1">
        <v>1</v>
      </c>
    </row>
    <row r="57" spans="1:4" ht="15.75" customHeight="1">
      <c r="A57" s="1">
        <v>54</v>
      </c>
      <c r="B57" s="1">
        <v>62</v>
      </c>
      <c r="C57" s="1">
        <v>0</v>
      </c>
      <c r="D57" s="1">
        <v>1</v>
      </c>
    </row>
    <row r="58" spans="1:4" ht="15.75" customHeight="1">
      <c r="A58" s="1">
        <v>54</v>
      </c>
      <c r="B58" s="1">
        <v>62</v>
      </c>
      <c r="C58" s="1">
        <v>0</v>
      </c>
      <c r="D58" s="1">
        <v>1</v>
      </c>
    </row>
    <row r="59" spans="1:4" ht="15.75" customHeight="1">
      <c r="A59" s="1">
        <v>55</v>
      </c>
      <c r="B59" s="1">
        <v>58</v>
      </c>
      <c r="C59" s="1">
        <v>0</v>
      </c>
      <c r="D59" s="1">
        <v>1</v>
      </c>
    </row>
    <row r="60" spans="1:4" ht="15.75" customHeight="1">
      <c r="A60" s="1">
        <v>55</v>
      </c>
      <c r="B60" s="1">
        <v>66</v>
      </c>
      <c r="C60" s="1">
        <v>0</v>
      </c>
      <c r="D60" s="1">
        <v>1</v>
      </c>
    </row>
    <row r="61" spans="1:4" ht="15.75" customHeight="1">
      <c r="A61" s="1">
        <v>56</v>
      </c>
      <c r="B61" s="1">
        <v>60</v>
      </c>
      <c r="C61" s="1">
        <v>0</v>
      </c>
      <c r="D61" s="1">
        <v>1</v>
      </c>
    </row>
    <row r="62" spans="1:4" ht="15.75" customHeight="1">
      <c r="A62" s="1">
        <v>56</v>
      </c>
      <c r="B62" s="1">
        <v>67</v>
      </c>
      <c r="C62" s="1">
        <v>0</v>
      </c>
      <c r="D62" s="1">
        <v>1</v>
      </c>
    </row>
    <row r="63" spans="1:4" ht="15.75" customHeight="1">
      <c r="A63" s="1">
        <v>56</v>
      </c>
      <c r="B63" s="1">
        <v>60</v>
      </c>
      <c r="C63" s="1">
        <v>0</v>
      </c>
      <c r="D63" s="1">
        <v>1</v>
      </c>
    </row>
    <row r="64" spans="1:4" ht="15.75" customHeight="1">
      <c r="A64" s="1">
        <v>57</v>
      </c>
      <c r="B64" s="1">
        <v>69</v>
      </c>
      <c r="C64" s="1">
        <v>0</v>
      </c>
      <c r="D64" s="1">
        <v>1</v>
      </c>
    </row>
    <row r="65" spans="1:4" ht="15.75" customHeight="1">
      <c r="A65" s="1">
        <v>57</v>
      </c>
      <c r="B65" s="1">
        <v>61</v>
      </c>
      <c r="C65" s="1">
        <v>0</v>
      </c>
      <c r="D65" s="1">
        <v>1</v>
      </c>
    </row>
    <row r="66" spans="1:4" ht="15.75" customHeight="1">
      <c r="A66" s="1">
        <v>57</v>
      </c>
      <c r="B66" s="1">
        <v>62</v>
      </c>
      <c r="C66" s="1">
        <v>0</v>
      </c>
      <c r="D66" s="1">
        <v>1</v>
      </c>
    </row>
    <row r="67" spans="1:4" ht="15.75" customHeight="1">
      <c r="A67" s="1">
        <v>57</v>
      </c>
      <c r="B67" s="1">
        <v>63</v>
      </c>
      <c r="C67" s="1">
        <v>0</v>
      </c>
      <c r="D67" s="1">
        <v>1</v>
      </c>
    </row>
    <row r="68" spans="1:4" ht="15.75" customHeight="1">
      <c r="A68" s="1">
        <v>57</v>
      </c>
      <c r="B68" s="1">
        <v>64</v>
      </c>
      <c r="C68" s="1">
        <v>0</v>
      </c>
      <c r="D68" s="1">
        <v>1</v>
      </c>
    </row>
    <row r="69" spans="1:4" ht="15.75" customHeight="1">
      <c r="A69" s="1">
        <v>57</v>
      </c>
      <c r="B69" s="1">
        <v>64</v>
      </c>
      <c r="C69" s="1">
        <v>0</v>
      </c>
      <c r="D69" s="1">
        <v>1</v>
      </c>
    </row>
    <row r="70" spans="1:4" ht="15.75" customHeight="1">
      <c r="A70" s="1">
        <v>57</v>
      </c>
      <c r="B70" s="1">
        <v>67</v>
      </c>
      <c r="C70" s="1">
        <v>0</v>
      </c>
      <c r="D70" s="1">
        <v>1</v>
      </c>
    </row>
    <row r="71" spans="1:4" ht="15.75" customHeight="1">
      <c r="A71" s="1">
        <v>58</v>
      </c>
      <c r="B71" s="1">
        <v>59</v>
      </c>
      <c r="C71" s="1">
        <v>0</v>
      </c>
      <c r="D71" s="1">
        <v>1</v>
      </c>
    </row>
    <row r="72" spans="1:4" ht="15.75" customHeight="1">
      <c r="A72" s="1">
        <v>58</v>
      </c>
      <c r="B72" s="1">
        <v>67</v>
      </c>
      <c r="C72" s="1">
        <v>0</v>
      </c>
      <c r="D72" s="1">
        <v>1</v>
      </c>
    </row>
    <row r="73" spans="1:4" ht="15.75" customHeight="1">
      <c r="A73" s="1">
        <v>58</v>
      </c>
      <c r="B73" s="1">
        <v>58</v>
      </c>
      <c r="C73" s="1">
        <v>0</v>
      </c>
      <c r="D73" s="1">
        <v>1</v>
      </c>
    </row>
    <row r="74" spans="1:4" ht="15.75" customHeight="1">
      <c r="A74" s="1">
        <v>59</v>
      </c>
      <c r="B74" s="1">
        <v>60</v>
      </c>
      <c r="C74" s="1">
        <v>0</v>
      </c>
      <c r="D74" s="1">
        <v>1</v>
      </c>
    </row>
    <row r="75" spans="1:4" ht="15.75" customHeight="1">
      <c r="A75" s="1">
        <v>59</v>
      </c>
      <c r="B75" s="1">
        <v>63</v>
      </c>
      <c r="C75" s="1">
        <v>0</v>
      </c>
      <c r="D75" s="1">
        <v>1</v>
      </c>
    </row>
    <row r="76" spans="1:4" ht="15.75" customHeight="1">
      <c r="A76" s="1">
        <v>59</v>
      </c>
      <c r="B76" s="1">
        <v>64</v>
      </c>
      <c r="C76" s="1">
        <v>0</v>
      </c>
      <c r="D76" s="1">
        <v>1</v>
      </c>
    </row>
    <row r="77" spans="1:4" ht="15.75" customHeight="1">
      <c r="A77" s="1">
        <v>60</v>
      </c>
      <c r="B77" s="1">
        <v>64</v>
      </c>
      <c r="C77" s="1">
        <v>0</v>
      </c>
      <c r="D77" s="1">
        <v>1</v>
      </c>
    </row>
    <row r="78" spans="1:4" ht="15.75" customHeight="1">
      <c r="A78" s="1">
        <v>61</v>
      </c>
      <c r="B78" s="1">
        <v>59</v>
      </c>
      <c r="C78" s="1">
        <v>0</v>
      </c>
      <c r="D78" s="1">
        <v>1</v>
      </c>
    </row>
    <row r="79" spans="1:4" ht="15.75" customHeight="1">
      <c r="A79" s="1">
        <v>61</v>
      </c>
      <c r="B79" s="1">
        <v>59</v>
      </c>
      <c r="C79" s="1">
        <v>0</v>
      </c>
      <c r="D79" s="1">
        <v>1</v>
      </c>
    </row>
    <row r="80" spans="1:4" ht="15.75" customHeight="1">
      <c r="A80" s="1">
        <v>61</v>
      </c>
      <c r="B80" s="1">
        <v>64</v>
      </c>
      <c r="C80" s="1">
        <v>0</v>
      </c>
      <c r="D80" s="1">
        <v>1</v>
      </c>
    </row>
    <row r="81" spans="1:4" ht="15.75" customHeight="1">
      <c r="A81" s="1">
        <v>61</v>
      </c>
      <c r="B81" s="1">
        <v>68</v>
      </c>
      <c r="C81" s="1">
        <v>0</v>
      </c>
      <c r="D81" s="1">
        <v>1</v>
      </c>
    </row>
    <row r="82" spans="1:4" ht="15.75" customHeight="1">
      <c r="A82" s="1">
        <v>61</v>
      </c>
      <c r="B82" s="1">
        <v>59</v>
      </c>
      <c r="C82" s="1">
        <v>0</v>
      </c>
      <c r="D82" s="1">
        <v>1</v>
      </c>
    </row>
    <row r="83" spans="1:4" ht="15.75" customHeight="1">
      <c r="A83" s="1">
        <v>62</v>
      </c>
      <c r="B83" s="1">
        <v>66</v>
      </c>
      <c r="C83" s="1">
        <v>0</v>
      </c>
      <c r="D83" s="1">
        <v>1</v>
      </c>
    </row>
    <row r="84" spans="1:4" ht="15.75" customHeight="1">
      <c r="A84" s="1">
        <v>62</v>
      </c>
      <c r="B84" s="1">
        <v>66</v>
      </c>
      <c r="C84" s="1">
        <v>0</v>
      </c>
      <c r="D84" s="1">
        <v>1</v>
      </c>
    </row>
    <row r="85" spans="1:4" ht="15.75" customHeight="1">
      <c r="A85" s="1">
        <v>62</v>
      </c>
      <c r="B85" s="1">
        <v>58</v>
      </c>
      <c r="C85" s="1">
        <v>0</v>
      </c>
      <c r="D85" s="1">
        <v>1</v>
      </c>
    </row>
    <row r="86" spans="1:4" ht="15.75" customHeight="1">
      <c r="A86" s="1">
        <v>63</v>
      </c>
      <c r="B86" s="1">
        <v>61</v>
      </c>
      <c r="C86" s="1">
        <v>0</v>
      </c>
      <c r="D86" s="1">
        <v>1</v>
      </c>
    </row>
    <row r="87" spans="1:4" ht="15.75" customHeight="1">
      <c r="A87" s="1">
        <v>63</v>
      </c>
      <c r="B87" s="1">
        <v>62</v>
      </c>
      <c r="C87" s="1">
        <v>0</v>
      </c>
      <c r="D87" s="1">
        <v>1</v>
      </c>
    </row>
    <row r="88" spans="1:4" ht="15.75" customHeight="1">
      <c r="A88" s="1">
        <v>63</v>
      </c>
      <c r="B88" s="1">
        <v>63</v>
      </c>
      <c r="C88" s="1">
        <v>0</v>
      </c>
      <c r="D88" s="1">
        <v>1</v>
      </c>
    </row>
    <row r="89" spans="1:4" ht="15.75" customHeight="1">
      <c r="A89" s="1">
        <v>63</v>
      </c>
      <c r="B89" s="1">
        <v>63</v>
      </c>
      <c r="C89" s="1">
        <v>0</v>
      </c>
      <c r="D89" s="1">
        <v>1</v>
      </c>
    </row>
    <row r="90" spans="1:4" ht="15.75" customHeight="1">
      <c r="A90" s="1">
        <v>63</v>
      </c>
      <c r="B90" s="1">
        <v>66</v>
      </c>
      <c r="C90" s="1">
        <v>0</v>
      </c>
      <c r="D90" s="1">
        <v>1</v>
      </c>
    </row>
    <row r="91" spans="1:4" ht="15.75" customHeight="1">
      <c r="A91" s="1">
        <v>64</v>
      </c>
      <c r="B91" s="1">
        <v>58</v>
      </c>
      <c r="C91" s="1">
        <v>0</v>
      </c>
      <c r="D91" s="1">
        <v>1</v>
      </c>
    </row>
    <row r="92" spans="1:4" ht="15.75" customHeight="1">
      <c r="A92" s="1">
        <v>64</v>
      </c>
      <c r="B92" s="1">
        <v>66</v>
      </c>
      <c r="C92" s="1">
        <v>0</v>
      </c>
      <c r="D92" s="1">
        <v>1</v>
      </c>
    </row>
    <row r="93" spans="1:4" ht="15.75" customHeight="1">
      <c r="A93" s="1">
        <v>64</v>
      </c>
      <c r="B93" s="1">
        <v>61</v>
      </c>
      <c r="C93" s="1">
        <v>0</v>
      </c>
      <c r="D93" s="1">
        <v>1</v>
      </c>
    </row>
    <row r="94" spans="1:4" ht="15.75" customHeight="1">
      <c r="A94" s="1">
        <v>64</v>
      </c>
      <c r="B94" s="1">
        <v>68</v>
      </c>
      <c r="C94" s="1">
        <v>0</v>
      </c>
      <c r="D94" s="1">
        <v>1</v>
      </c>
    </row>
    <row r="95" spans="1:4" ht="15.75" customHeight="1">
      <c r="A95" s="1">
        <v>65</v>
      </c>
      <c r="B95" s="1">
        <v>58</v>
      </c>
      <c r="C95" s="1">
        <v>0</v>
      </c>
      <c r="D95" s="1">
        <v>1</v>
      </c>
    </row>
    <row r="96" spans="1:4" ht="15.75" customHeight="1">
      <c r="A96" s="1">
        <v>65</v>
      </c>
      <c r="B96" s="1">
        <v>64</v>
      </c>
      <c r="C96" s="1">
        <v>0</v>
      </c>
      <c r="D96" s="1">
        <v>1</v>
      </c>
    </row>
    <row r="97" spans="1:4" ht="15.75" customHeight="1">
      <c r="A97" s="1">
        <v>65</v>
      </c>
      <c r="B97" s="1">
        <v>67</v>
      </c>
      <c r="C97" s="1">
        <v>0</v>
      </c>
      <c r="D97" s="1">
        <v>1</v>
      </c>
    </row>
    <row r="98" spans="1:4" ht="15.75" customHeight="1">
      <c r="A98" s="1">
        <v>65</v>
      </c>
      <c r="B98" s="1">
        <v>64</v>
      </c>
      <c r="C98" s="1">
        <v>0</v>
      </c>
      <c r="D98" s="1">
        <v>1</v>
      </c>
    </row>
    <row r="99" spans="1:4" ht="15.75" customHeight="1">
      <c r="A99" s="1">
        <v>66</v>
      </c>
      <c r="B99" s="1">
        <v>58</v>
      </c>
      <c r="C99" s="1">
        <v>0</v>
      </c>
      <c r="D99" s="1">
        <v>1</v>
      </c>
    </row>
    <row r="100" spans="1:4" ht="15.75" customHeight="1">
      <c r="A100" s="1">
        <v>66</v>
      </c>
      <c r="B100" s="1">
        <v>68</v>
      </c>
      <c r="C100" s="1">
        <v>0</v>
      </c>
      <c r="D100" s="1">
        <v>1</v>
      </c>
    </row>
    <row r="101" spans="1:4" ht="15.75" customHeight="1">
      <c r="A101" s="1">
        <v>67</v>
      </c>
      <c r="B101" s="1">
        <v>66</v>
      </c>
      <c r="C101" s="1">
        <v>0</v>
      </c>
      <c r="D101" s="1">
        <v>1</v>
      </c>
    </row>
    <row r="102" spans="1:4" ht="15.75" customHeight="1">
      <c r="A102" s="1">
        <v>67</v>
      </c>
      <c r="B102" s="1">
        <v>66</v>
      </c>
      <c r="C102" s="1">
        <v>0</v>
      </c>
      <c r="D102" s="1">
        <v>1</v>
      </c>
    </row>
    <row r="103" spans="1:4" ht="15.75" customHeight="1">
      <c r="A103" s="1">
        <v>67</v>
      </c>
      <c r="B103" s="1">
        <v>61</v>
      </c>
      <c r="C103" s="1">
        <v>0</v>
      </c>
      <c r="D103" s="1">
        <v>1</v>
      </c>
    </row>
    <row r="104" spans="1:4" ht="15.75" customHeight="1">
      <c r="A104" s="1">
        <v>67</v>
      </c>
      <c r="B104" s="1">
        <v>65</v>
      </c>
      <c r="C104" s="1">
        <v>0</v>
      </c>
      <c r="D104" s="1">
        <v>1</v>
      </c>
    </row>
    <row r="105" spans="1:4" ht="15.75" customHeight="1">
      <c r="A105" s="1">
        <v>68</v>
      </c>
      <c r="B105" s="1">
        <v>67</v>
      </c>
      <c r="C105" s="1">
        <v>0</v>
      </c>
      <c r="D105" s="1">
        <v>1</v>
      </c>
    </row>
    <row r="106" spans="1:4" ht="15.75" customHeight="1">
      <c r="A106" s="1">
        <v>68</v>
      </c>
      <c r="B106" s="1">
        <v>68</v>
      </c>
      <c r="C106" s="1">
        <v>0</v>
      </c>
      <c r="D106" s="1">
        <v>1</v>
      </c>
    </row>
    <row r="107" spans="1:4" ht="15.75" customHeight="1">
      <c r="A107" s="1">
        <v>69</v>
      </c>
      <c r="B107" s="1">
        <v>60</v>
      </c>
      <c r="C107" s="1">
        <v>0</v>
      </c>
      <c r="D107" s="1">
        <v>1</v>
      </c>
    </row>
    <row r="108" spans="1:4" ht="15.75" customHeight="1">
      <c r="A108" s="1">
        <v>69</v>
      </c>
      <c r="B108" s="1">
        <v>65</v>
      </c>
      <c r="C108" s="1">
        <v>0</v>
      </c>
      <c r="D108" s="1">
        <v>1</v>
      </c>
    </row>
    <row r="109" spans="1:4" ht="15.75" customHeight="1">
      <c r="A109" s="1">
        <v>69</v>
      </c>
      <c r="B109" s="1">
        <v>66</v>
      </c>
      <c r="C109" s="1">
        <v>0</v>
      </c>
      <c r="D109" s="1">
        <v>1</v>
      </c>
    </row>
    <row r="110" spans="1:4" ht="15.75" customHeight="1">
      <c r="A110" s="1">
        <v>70</v>
      </c>
      <c r="B110" s="1">
        <v>67</v>
      </c>
      <c r="C110" s="1">
        <v>0</v>
      </c>
      <c r="D110" s="1">
        <v>1</v>
      </c>
    </row>
    <row r="111" spans="1:4" ht="15.75" customHeight="1">
      <c r="A111" s="1">
        <v>70</v>
      </c>
      <c r="B111" s="1">
        <v>68</v>
      </c>
      <c r="C111" s="1">
        <v>0</v>
      </c>
      <c r="D111" s="1">
        <v>1</v>
      </c>
    </row>
    <row r="112" spans="1:4" ht="15.75" customHeight="1">
      <c r="A112" s="1">
        <v>70</v>
      </c>
      <c r="B112" s="1">
        <v>63</v>
      </c>
      <c r="C112" s="1">
        <v>0</v>
      </c>
      <c r="D112" s="1">
        <v>1</v>
      </c>
    </row>
    <row r="113" spans="1:4" ht="15.75" customHeight="1">
      <c r="A113" s="1">
        <v>72</v>
      </c>
      <c r="B113" s="1">
        <v>58</v>
      </c>
      <c r="C113" s="1">
        <v>0</v>
      </c>
      <c r="D113" s="1">
        <v>1</v>
      </c>
    </row>
    <row r="114" spans="1:4" ht="15.75" customHeight="1">
      <c r="A114" s="1">
        <v>72</v>
      </c>
      <c r="B114" s="1">
        <v>64</v>
      </c>
      <c r="C114" s="1">
        <v>0</v>
      </c>
      <c r="D114" s="1">
        <v>1</v>
      </c>
    </row>
    <row r="115" spans="1:4" ht="15.75" customHeight="1">
      <c r="A115" s="1">
        <v>73</v>
      </c>
      <c r="B115" s="1">
        <v>62</v>
      </c>
      <c r="C115" s="1">
        <v>0</v>
      </c>
      <c r="D115" s="1">
        <v>1</v>
      </c>
    </row>
    <row r="116" spans="1:4" ht="15.75" customHeight="1">
      <c r="A116" s="1">
        <v>73</v>
      </c>
      <c r="B116" s="1">
        <v>68</v>
      </c>
      <c r="C116" s="1">
        <v>0</v>
      </c>
      <c r="D116" s="1">
        <v>1</v>
      </c>
    </row>
    <row r="117" spans="1:4" ht="15.75" customHeight="1">
      <c r="A117" s="1">
        <v>74</v>
      </c>
      <c r="B117" s="1">
        <v>63</v>
      </c>
      <c r="C117" s="1">
        <v>0</v>
      </c>
      <c r="D117" s="1">
        <v>1</v>
      </c>
    </row>
    <row r="118" spans="1:4" ht="15.75" customHeight="1">
      <c r="A118" s="1">
        <v>76</v>
      </c>
      <c r="B118" s="1">
        <v>67</v>
      </c>
      <c r="C118" s="1">
        <v>0</v>
      </c>
      <c r="D118" s="1">
        <v>1</v>
      </c>
    </row>
    <row r="119" spans="1:4" ht="15.75" customHeight="1">
      <c r="A119" s="1">
        <v>34</v>
      </c>
      <c r="B119" s="1">
        <v>59</v>
      </c>
      <c r="C119" s="1">
        <v>0</v>
      </c>
      <c r="D119" s="1">
        <v>2</v>
      </c>
    </row>
    <row r="120" spans="1:4" ht="15.75" customHeight="1">
      <c r="A120" s="1">
        <v>39</v>
      </c>
      <c r="B120" s="1">
        <v>66</v>
      </c>
      <c r="C120" s="1">
        <v>0</v>
      </c>
      <c r="D120" s="1">
        <v>2</v>
      </c>
    </row>
    <row r="121" spans="1:4" ht="15.75" customHeight="1">
      <c r="A121" s="1">
        <v>41</v>
      </c>
      <c r="B121" s="1">
        <v>64</v>
      </c>
      <c r="C121" s="1">
        <v>0</v>
      </c>
      <c r="D121" s="1">
        <v>2</v>
      </c>
    </row>
    <row r="122" spans="1:4" ht="15.75" customHeight="1">
      <c r="A122" s="1">
        <v>41</v>
      </c>
      <c r="B122" s="1">
        <v>67</v>
      </c>
      <c r="C122" s="1">
        <v>0</v>
      </c>
      <c r="D122" s="1">
        <v>2</v>
      </c>
    </row>
    <row r="123" spans="1:4" ht="15.75" customHeight="1">
      <c r="A123" s="1">
        <v>42</v>
      </c>
      <c r="B123" s="1">
        <v>59</v>
      </c>
      <c r="C123" s="1">
        <v>0</v>
      </c>
      <c r="D123" s="1">
        <v>2</v>
      </c>
    </row>
    <row r="124" spans="1:4" ht="15.75" customHeight="1">
      <c r="A124" s="1">
        <v>43</v>
      </c>
      <c r="B124" s="1">
        <v>64</v>
      </c>
      <c r="C124" s="1">
        <v>0</v>
      </c>
      <c r="D124" s="1">
        <v>2</v>
      </c>
    </row>
    <row r="125" spans="1:4" ht="15.75" customHeight="1">
      <c r="A125" s="1">
        <v>43</v>
      </c>
      <c r="B125" s="1">
        <v>64</v>
      </c>
      <c r="C125" s="1">
        <v>0</v>
      </c>
      <c r="D125" s="1">
        <v>2</v>
      </c>
    </row>
    <row r="126" spans="1:4" ht="15.75" customHeight="1">
      <c r="A126" s="1">
        <v>45</v>
      </c>
      <c r="B126" s="1">
        <v>66</v>
      </c>
      <c r="C126" s="1">
        <v>0</v>
      </c>
      <c r="D126" s="1">
        <v>2</v>
      </c>
    </row>
    <row r="127" spans="1:4" ht="15.75" customHeight="1">
      <c r="A127" s="1">
        <v>47</v>
      </c>
      <c r="B127" s="1">
        <v>62</v>
      </c>
      <c r="C127" s="1">
        <v>0</v>
      </c>
      <c r="D127" s="1">
        <v>2</v>
      </c>
    </row>
    <row r="128" spans="1:4" ht="15.75" customHeight="1">
      <c r="A128" s="1">
        <v>47</v>
      </c>
      <c r="B128" s="1">
        <v>65</v>
      </c>
      <c r="C128" s="1">
        <v>0</v>
      </c>
      <c r="D128" s="1">
        <v>2</v>
      </c>
    </row>
    <row r="129" spans="1:9" ht="15.75" customHeight="1">
      <c r="A129" s="1">
        <v>49</v>
      </c>
      <c r="B129" s="1">
        <v>63</v>
      </c>
      <c r="C129" s="1">
        <v>0</v>
      </c>
      <c r="D129" s="1">
        <v>2</v>
      </c>
    </row>
    <row r="130" spans="1:9" ht="15.75" customHeight="1">
      <c r="A130" s="1">
        <v>50</v>
      </c>
      <c r="B130" s="1">
        <v>64</v>
      </c>
      <c r="C130" s="1">
        <v>0</v>
      </c>
      <c r="D130" s="1">
        <v>2</v>
      </c>
    </row>
    <row r="131" spans="1:9" ht="15.75" customHeight="1">
      <c r="A131" s="1">
        <v>60</v>
      </c>
      <c r="B131" s="1">
        <v>65</v>
      </c>
      <c r="C131" s="1">
        <v>0</v>
      </c>
      <c r="D131" s="1">
        <v>2</v>
      </c>
    </row>
    <row r="132" spans="1:9" ht="15.75" customHeight="1">
      <c r="A132" s="1">
        <v>61</v>
      </c>
      <c r="B132" s="1">
        <v>65</v>
      </c>
      <c r="C132" s="1">
        <v>0</v>
      </c>
      <c r="D132" s="1">
        <v>2</v>
      </c>
    </row>
    <row r="133" spans="1:9" ht="15.75" customHeight="1">
      <c r="A133" s="1">
        <v>62</v>
      </c>
      <c r="B133" s="1">
        <v>58</v>
      </c>
      <c r="C133" s="1">
        <v>0</v>
      </c>
      <c r="D133" s="1">
        <v>2</v>
      </c>
    </row>
    <row r="134" spans="1:9" ht="15.75" customHeight="1">
      <c r="A134" s="1">
        <v>65</v>
      </c>
      <c r="B134" s="1">
        <v>58</v>
      </c>
      <c r="C134" s="1">
        <v>0</v>
      </c>
      <c r="D134" s="1">
        <v>2</v>
      </c>
    </row>
    <row r="135" spans="1:9" ht="15.75" customHeight="1">
      <c r="A135" s="1">
        <v>66</v>
      </c>
      <c r="B135" s="1">
        <v>58</v>
      </c>
      <c r="C135" s="1">
        <v>0</v>
      </c>
      <c r="D135" s="1">
        <v>2</v>
      </c>
    </row>
    <row r="136" spans="1:9" ht="15.75" customHeight="1">
      <c r="A136" s="1">
        <v>70</v>
      </c>
      <c r="B136" s="1">
        <v>58</v>
      </c>
      <c r="C136" s="1">
        <v>0</v>
      </c>
      <c r="D136" s="1">
        <v>2</v>
      </c>
      <c r="I136" s="17">
        <f>COUNT(#REF!)</f>
        <v>0</v>
      </c>
    </row>
    <row r="137" spans="1:9" ht="15.75" customHeight="1">
      <c r="A137" s="1">
        <v>72</v>
      </c>
      <c r="B137" s="1">
        <v>63</v>
      </c>
      <c r="C137" s="1">
        <v>0</v>
      </c>
      <c r="D137" s="1">
        <v>2</v>
      </c>
    </row>
    <row r="138" spans="1:9" ht="15.75" customHeight="1">
      <c r="A138" s="1">
        <v>30</v>
      </c>
      <c r="B138" s="1">
        <v>64</v>
      </c>
      <c r="C138" s="1">
        <v>1</v>
      </c>
      <c r="D138" s="1">
        <v>1</v>
      </c>
    </row>
    <row r="139" spans="1:9" ht="15.75" customHeight="1">
      <c r="A139" s="1">
        <v>30</v>
      </c>
      <c r="B139" s="1">
        <v>62</v>
      </c>
      <c r="C139" s="1">
        <v>3</v>
      </c>
      <c r="D139" s="1">
        <v>1</v>
      </c>
    </row>
    <row r="140" spans="1:9" ht="15.75" customHeight="1">
      <c r="A140" s="1">
        <v>31</v>
      </c>
      <c r="B140" s="1">
        <v>59</v>
      </c>
      <c r="C140" s="1">
        <v>2</v>
      </c>
      <c r="D140" s="1">
        <v>1</v>
      </c>
    </row>
    <row r="141" spans="1:9" ht="15.75" customHeight="1">
      <c r="A141" s="1">
        <v>31</v>
      </c>
      <c r="B141" s="1">
        <v>65</v>
      </c>
      <c r="C141" s="1">
        <v>4</v>
      </c>
      <c r="D141" s="1">
        <v>1</v>
      </c>
    </row>
    <row r="142" spans="1:9" ht="15.75" customHeight="1">
      <c r="A142" s="1">
        <v>33</v>
      </c>
      <c r="B142" s="1">
        <v>58</v>
      </c>
      <c r="C142" s="1">
        <v>10</v>
      </c>
      <c r="D142" s="1">
        <v>1</v>
      </c>
    </row>
    <row r="143" spans="1:9" ht="15.75" customHeight="1">
      <c r="A143" s="1">
        <v>34</v>
      </c>
      <c r="B143" s="1">
        <v>66</v>
      </c>
      <c r="C143" s="1">
        <v>9</v>
      </c>
      <c r="D143" s="1">
        <v>2</v>
      </c>
    </row>
    <row r="144" spans="1:9" ht="15.75" customHeight="1">
      <c r="A144" s="1">
        <v>34</v>
      </c>
      <c r="B144" s="1">
        <v>58</v>
      </c>
      <c r="C144" s="1">
        <v>30</v>
      </c>
      <c r="D144" s="1">
        <v>1</v>
      </c>
    </row>
    <row r="145" spans="1:4" ht="15.75" customHeight="1">
      <c r="A145" s="1">
        <v>34</v>
      </c>
      <c r="B145" s="1">
        <v>60</v>
      </c>
      <c r="C145" s="1">
        <v>1</v>
      </c>
      <c r="D145" s="1">
        <v>1</v>
      </c>
    </row>
    <row r="146" spans="1:4" ht="15.75" customHeight="1">
      <c r="A146" s="1">
        <v>34</v>
      </c>
      <c r="B146" s="1">
        <v>61</v>
      </c>
      <c r="C146" s="1">
        <v>10</v>
      </c>
      <c r="D146" s="1">
        <v>1</v>
      </c>
    </row>
    <row r="147" spans="1:4" ht="15.75" customHeight="1">
      <c r="A147" s="1">
        <v>34</v>
      </c>
      <c r="B147" s="1">
        <v>67</v>
      </c>
      <c r="C147" s="1">
        <v>7</v>
      </c>
      <c r="D147" s="1">
        <v>1</v>
      </c>
    </row>
    <row r="148" spans="1:4" ht="15.75" customHeight="1">
      <c r="A148" s="1">
        <v>35</v>
      </c>
      <c r="B148" s="1">
        <v>64</v>
      </c>
      <c r="C148" s="1">
        <v>13</v>
      </c>
      <c r="D148" s="1">
        <v>1</v>
      </c>
    </row>
    <row r="149" spans="1:4" ht="15.75" customHeight="1">
      <c r="A149" s="1">
        <v>36</v>
      </c>
      <c r="B149" s="1">
        <v>60</v>
      </c>
      <c r="C149" s="1">
        <v>1</v>
      </c>
      <c r="D149" s="1">
        <v>1</v>
      </c>
    </row>
    <row r="150" spans="1:4" ht="15.75" customHeight="1">
      <c r="A150" s="1">
        <v>37</v>
      </c>
      <c r="B150" s="1">
        <v>59</v>
      </c>
      <c r="C150" s="1">
        <v>6</v>
      </c>
      <c r="D150" s="1">
        <v>1</v>
      </c>
    </row>
    <row r="151" spans="1:4" ht="15.75" customHeight="1">
      <c r="A151" s="1">
        <v>37</v>
      </c>
      <c r="B151" s="1">
        <v>60</v>
      </c>
      <c r="C151" s="1">
        <v>15</v>
      </c>
      <c r="D151" s="1">
        <v>1</v>
      </c>
    </row>
    <row r="152" spans="1:4" ht="15.75" customHeight="1">
      <c r="A152" s="1">
        <v>38</v>
      </c>
      <c r="B152" s="1">
        <v>69</v>
      </c>
      <c r="C152" s="1">
        <v>21</v>
      </c>
      <c r="D152" s="1">
        <v>2</v>
      </c>
    </row>
    <row r="153" spans="1:4" ht="15.75" customHeight="1">
      <c r="A153" s="1">
        <v>38</v>
      </c>
      <c r="B153" s="1">
        <v>59</v>
      </c>
      <c r="C153" s="1">
        <v>2</v>
      </c>
      <c r="D153" s="1">
        <v>1</v>
      </c>
    </row>
    <row r="154" spans="1:4" ht="15.75" customHeight="1">
      <c r="A154" s="1">
        <v>38</v>
      </c>
      <c r="B154" s="1">
        <v>62</v>
      </c>
      <c r="C154" s="1">
        <v>3</v>
      </c>
      <c r="D154" s="1">
        <v>1</v>
      </c>
    </row>
    <row r="155" spans="1:4" ht="15.75" customHeight="1">
      <c r="A155" s="1">
        <v>38</v>
      </c>
      <c r="B155" s="1">
        <v>64</v>
      </c>
      <c r="C155" s="1">
        <v>1</v>
      </c>
      <c r="D155" s="1">
        <v>1</v>
      </c>
    </row>
    <row r="156" spans="1:4" ht="15.75" customHeight="1">
      <c r="A156" s="1">
        <v>38</v>
      </c>
      <c r="B156" s="1">
        <v>66</v>
      </c>
      <c r="C156" s="1">
        <v>11</v>
      </c>
      <c r="D156" s="1">
        <v>1</v>
      </c>
    </row>
    <row r="157" spans="1:4" ht="15.75" customHeight="1">
      <c r="A157" s="1">
        <v>38</v>
      </c>
      <c r="B157" s="1">
        <v>60</v>
      </c>
      <c r="C157" s="1">
        <v>1</v>
      </c>
      <c r="D157" s="1">
        <v>1</v>
      </c>
    </row>
    <row r="158" spans="1:4" ht="15.75" customHeight="1">
      <c r="A158" s="1">
        <v>38</v>
      </c>
      <c r="B158" s="1">
        <v>67</v>
      </c>
      <c r="C158" s="1">
        <v>5</v>
      </c>
      <c r="D158" s="1">
        <v>1</v>
      </c>
    </row>
    <row r="159" spans="1:4" ht="15.75" customHeight="1">
      <c r="A159" s="1">
        <v>39</v>
      </c>
      <c r="B159" s="1">
        <v>59</v>
      </c>
      <c r="C159" s="1">
        <v>2</v>
      </c>
      <c r="D159" s="1">
        <v>1</v>
      </c>
    </row>
    <row r="160" spans="1:4" ht="15.75" customHeight="1">
      <c r="A160" s="1">
        <v>39</v>
      </c>
      <c r="B160" s="1">
        <v>63</v>
      </c>
      <c r="C160" s="1">
        <v>4</v>
      </c>
      <c r="D160" s="1">
        <v>1</v>
      </c>
    </row>
    <row r="161" spans="1:4" ht="15.75" customHeight="1">
      <c r="A161" s="1">
        <v>40</v>
      </c>
      <c r="B161" s="1">
        <v>58</v>
      </c>
      <c r="C161" s="1">
        <v>2</v>
      </c>
      <c r="D161" s="1">
        <v>1</v>
      </c>
    </row>
    <row r="162" spans="1:4" ht="15.75" customHeight="1">
      <c r="A162" s="1">
        <v>41</v>
      </c>
      <c r="B162" s="1">
        <v>60</v>
      </c>
      <c r="C162" s="1">
        <v>23</v>
      </c>
      <c r="D162" s="1">
        <v>2</v>
      </c>
    </row>
    <row r="163" spans="1:4" ht="15.75" customHeight="1">
      <c r="A163" s="1">
        <v>41</v>
      </c>
      <c r="B163" s="1">
        <v>59</v>
      </c>
      <c r="C163" s="1">
        <v>8</v>
      </c>
      <c r="D163" s="1">
        <v>1</v>
      </c>
    </row>
    <row r="164" spans="1:4" ht="15.75" customHeight="1">
      <c r="A164" s="1">
        <v>41</v>
      </c>
      <c r="B164" s="1">
        <v>69</v>
      </c>
      <c r="C164" s="1">
        <v>8</v>
      </c>
      <c r="D164" s="1">
        <v>1</v>
      </c>
    </row>
    <row r="165" spans="1:4" ht="15.75" customHeight="1">
      <c r="A165" s="1">
        <v>42</v>
      </c>
      <c r="B165" s="1">
        <v>69</v>
      </c>
      <c r="C165" s="1">
        <v>1</v>
      </c>
      <c r="D165" s="1">
        <v>2</v>
      </c>
    </row>
    <row r="166" spans="1:4" ht="15.75" customHeight="1">
      <c r="A166" s="1">
        <v>42</v>
      </c>
      <c r="B166" s="1">
        <v>60</v>
      </c>
      <c r="C166" s="1">
        <v>1</v>
      </c>
      <c r="D166" s="1">
        <v>1</v>
      </c>
    </row>
    <row r="167" spans="1:4" ht="15.75" customHeight="1">
      <c r="A167" s="1">
        <v>42</v>
      </c>
      <c r="B167" s="1">
        <v>59</v>
      </c>
      <c r="C167" s="1">
        <v>2</v>
      </c>
      <c r="D167" s="1">
        <v>1</v>
      </c>
    </row>
    <row r="168" spans="1:4" ht="15.75" customHeight="1">
      <c r="A168" s="1">
        <v>42</v>
      </c>
      <c r="B168" s="1">
        <v>61</v>
      </c>
      <c r="C168" s="1">
        <v>4</v>
      </c>
      <c r="D168" s="1">
        <v>1</v>
      </c>
    </row>
    <row r="169" spans="1:4" ht="15.75" customHeight="1">
      <c r="A169" s="1">
        <v>42</v>
      </c>
      <c r="B169" s="1">
        <v>62</v>
      </c>
      <c r="C169" s="1">
        <v>20</v>
      </c>
      <c r="D169" s="1">
        <v>1</v>
      </c>
    </row>
    <row r="170" spans="1:4" ht="15.75" customHeight="1">
      <c r="A170" s="1">
        <v>42</v>
      </c>
      <c r="B170" s="1">
        <v>63</v>
      </c>
      <c r="C170" s="1">
        <v>1</v>
      </c>
      <c r="D170" s="1">
        <v>1</v>
      </c>
    </row>
    <row r="171" spans="1:4" ht="15.75" customHeight="1">
      <c r="A171" s="1">
        <v>43</v>
      </c>
      <c r="B171" s="1">
        <v>58</v>
      </c>
      <c r="C171" s="1">
        <v>52</v>
      </c>
      <c r="D171" s="1">
        <v>2</v>
      </c>
    </row>
    <row r="172" spans="1:4" ht="15.75" customHeight="1">
      <c r="A172" s="1">
        <v>43</v>
      </c>
      <c r="B172" s="1">
        <v>59</v>
      </c>
      <c r="C172" s="1">
        <v>2</v>
      </c>
      <c r="D172" s="1">
        <v>2</v>
      </c>
    </row>
    <row r="173" spans="1:4" ht="15.75" customHeight="1">
      <c r="A173" s="1">
        <v>43</v>
      </c>
      <c r="B173" s="1">
        <v>63</v>
      </c>
      <c r="C173" s="1">
        <v>14</v>
      </c>
      <c r="D173" s="1">
        <v>1</v>
      </c>
    </row>
    <row r="174" spans="1:4" ht="15.75" customHeight="1">
      <c r="A174" s="1">
        <v>43</v>
      </c>
      <c r="B174" s="1">
        <v>64</v>
      </c>
      <c r="C174" s="1">
        <v>2</v>
      </c>
      <c r="D174" s="1">
        <v>1</v>
      </c>
    </row>
    <row r="175" spans="1:4" ht="15.75" customHeight="1">
      <c r="A175" s="1">
        <v>43</v>
      </c>
      <c r="B175" s="1">
        <v>64</v>
      </c>
      <c r="C175" s="1">
        <v>3</v>
      </c>
      <c r="D175" s="1">
        <v>1</v>
      </c>
    </row>
    <row r="176" spans="1:4" ht="15.75" customHeight="1">
      <c r="A176" s="1">
        <v>43</v>
      </c>
      <c r="B176" s="1">
        <v>63</v>
      </c>
      <c r="C176" s="1">
        <v>2</v>
      </c>
      <c r="D176" s="1">
        <v>1</v>
      </c>
    </row>
    <row r="177" spans="1:4" ht="15.75" customHeight="1">
      <c r="A177" s="1">
        <v>43</v>
      </c>
      <c r="B177" s="1">
        <v>66</v>
      </c>
      <c r="C177" s="1">
        <v>4</v>
      </c>
      <c r="D177" s="1">
        <v>1</v>
      </c>
    </row>
    <row r="178" spans="1:4" ht="15.75" customHeight="1">
      <c r="A178" s="1">
        <v>44</v>
      </c>
      <c r="B178" s="1">
        <v>64</v>
      </c>
      <c r="C178" s="1">
        <v>6</v>
      </c>
      <c r="D178" s="1">
        <v>2</v>
      </c>
    </row>
    <row r="179" spans="1:4" ht="15.75" customHeight="1">
      <c r="A179" s="1">
        <v>44</v>
      </c>
      <c r="B179" s="1">
        <v>58</v>
      </c>
      <c r="C179" s="1">
        <v>9</v>
      </c>
      <c r="D179" s="1">
        <v>2</v>
      </c>
    </row>
    <row r="180" spans="1:4" ht="15.75" customHeight="1">
      <c r="A180" s="1">
        <v>44</v>
      </c>
      <c r="B180" s="1">
        <v>63</v>
      </c>
      <c r="C180" s="1">
        <v>19</v>
      </c>
      <c r="D180" s="1">
        <v>2</v>
      </c>
    </row>
    <row r="181" spans="1:4" ht="15.75" customHeight="1">
      <c r="A181" s="1">
        <v>44</v>
      </c>
      <c r="B181" s="1">
        <v>63</v>
      </c>
      <c r="C181" s="1">
        <v>1</v>
      </c>
      <c r="D181" s="1">
        <v>1</v>
      </c>
    </row>
    <row r="182" spans="1:4" ht="15.75" customHeight="1">
      <c r="A182" s="1">
        <v>44</v>
      </c>
      <c r="B182" s="1">
        <v>67</v>
      </c>
      <c r="C182" s="1">
        <v>16</v>
      </c>
      <c r="D182" s="1">
        <v>1</v>
      </c>
    </row>
    <row r="183" spans="1:4" ht="15.75" customHeight="1">
      <c r="A183" s="1">
        <v>45</v>
      </c>
      <c r="B183" s="1">
        <v>65</v>
      </c>
      <c r="C183" s="1">
        <v>6</v>
      </c>
      <c r="D183" s="1">
        <v>2</v>
      </c>
    </row>
    <row r="184" spans="1:4" ht="15.75" customHeight="1">
      <c r="A184" s="1">
        <v>45</v>
      </c>
      <c r="B184" s="1">
        <v>67</v>
      </c>
      <c r="C184" s="1">
        <v>1</v>
      </c>
      <c r="D184" s="1">
        <v>2</v>
      </c>
    </row>
    <row r="185" spans="1:4" ht="15.75" customHeight="1">
      <c r="A185" s="1">
        <v>45</v>
      </c>
      <c r="B185" s="1">
        <v>59</v>
      </c>
      <c r="C185" s="1">
        <v>14</v>
      </c>
      <c r="D185" s="1">
        <v>1</v>
      </c>
    </row>
    <row r="186" spans="1:4" ht="15.75" customHeight="1">
      <c r="A186" s="1">
        <v>45</v>
      </c>
      <c r="B186" s="1">
        <v>67</v>
      </c>
      <c r="C186" s="1">
        <v>1</v>
      </c>
      <c r="D186" s="1">
        <v>1</v>
      </c>
    </row>
    <row r="187" spans="1:4" ht="15.75" customHeight="1">
      <c r="A187" s="1">
        <v>46</v>
      </c>
      <c r="B187" s="1">
        <v>58</v>
      </c>
      <c r="C187" s="1">
        <v>2</v>
      </c>
      <c r="D187" s="1">
        <v>2</v>
      </c>
    </row>
    <row r="188" spans="1:4" ht="15.75" customHeight="1">
      <c r="A188" s="1">
        <v>46</v>
      </c>
      <c r="B188" s="1">
        <v>69</v>
      </c>
      <c r="C188" s="1">
        <v>3</v>
      </c>
      <c r="D188" s="1">
        <v>2</v>
      </c>
    </row>
    <row r="189" spans="1:4" ht="15.75" customHeight="1">
      <c r="A189" s="1">
        <v>46</v>
      </c>
      <c r="B189" s="1">
        <v>62</v>
      </c>
      <c r="C189" s="1">
        <v>5</v>
      </c>
      <c r="D189" s="1">
        <v>2</v>
      </c>
    </row>
    <row r="190" spans="1:4" ht="15.75" customHeight="1">
      <c r="A190" s="1">
        <v>46</v>
      </c>
      <c r="B190" s="1">
        <v>65</v>
      </c>
      <c r="C190" s="1">
        <v>20</v>
      </c>
      <c r="D190" s="1">
        <v>2</v>
      </c>
    </row>
    <row r="191" spans="1:4" ht="15.75" customHeight="1">
      <c r="A191" s="1">
        <v>46</v>
      </c>
      <c r="B191" s="1">
        <v>58</v>
      </c>
      <c r="C191" s="1">
        <v>3</v>
      </c>
      <c r="D191" s="1">
        <v>1</v>
      </c>
    </row>
    <row r="192" spans="1:4" ht="15.75" customHeight="1">
      <c r="A192" s="1">
        <v>47</v>
      </c>
      <c r="B192" s="1">
        <v>63</v>
      </c>
      <c r="C192" s="1">
        <v>23</v>
      </c>
      <c r="D192" s="1">
        <v>2</v>
      </c>
    </row>
    <row r="193" spans="1:4" ht="15.75" customHeight="1">
      <c r="A193" s="1">
        <v>47</v>
      </c>
      <c r="B193" s="1">
        <v>63</v>
      </c>
      <c r="C193" s="1">
        <v>6</v>
      </c>
      <c r="D193" s="1">
        <v>1</v>
      </c>
    </row>
    <row r="194" spans="1:4" ht="15.75" customHeight="1">
      <c r="A194" s="1">
        <v>47</v>
      </c>
      <c r="B194" s="1">
        <v>58</v>
      </c>
      <c r="C194" s="1">
        <v>3</v>
      </c>
      <c r="D194" s="1">
        <v>1</v>
      </c>
    </row>
    <row r="195" spans="1:4" ht="15.75" customHeight="1">
      <c r="A195" s="1">
        <v>47</v>
      </c>
      <c r="B195" s="1">
        <v>60</v>
      </c>
      <c r="C195" s="1">
        <v>4</v>
      </c>
      <c r="D195" s="1">
        <v>1</v>
      </c>
    </row>
    <row r="196" spans="1:4" ht="15.75" customHeight="1">
      <c r="A196" s="1">
        <v>47</v>
      </c>
      <c r="B196" s="1">
        <v>68</v>
      </c>
      <c r="C196" s="1">
        <v>4</v>
      </c>
      <c r="D196" s="1">
        <v>1</v>
      </c>
    </row>
    <row r="197" spans="1:4" ht="15.75" customHeight="1">
      <c r="A197" s="1">
        <v>47</v>
      </c>
      <c r="B197" s="1">
        <v>66</v>
      </c>
      <c r="C197" s="1">
        <v>12</v>
      </c>
      <c r="D197" s="1">
        <v>1</v>
      </c>
    </row>
    <row r="198" spans="1:4" ht="15.75" customHeight="1">
      <c r="A198" s="1">
        <v>48</v>
      </c>
      <c r="B198" s="1">
        <v>58</v>
      </c>
      <c r="C198" s="1">
        <v>11</v>
      </c>
      <c r="D198" s="1">
        <v>2</v>
      </c>
    </row>
    <row r="199" spans="1:4" ht="15.75" customHeight="1">
      <c r="A199" s="1">
        <v>48</v>
      </c>
      <c r="B199" s="1">
        <v>58</v>
      </c>
      <c r="C199" s="1">
        <v>11</v>
      </c>
      <c r="D199" s="1">
        <v>2</v>
      </c>
    </row>
    <row r="200" spans="1:4" ht="15.75" customHeight="1">
      <c r="A200" s="1">
        <v>48</v>
      </c>
      <c r="B200" s="1">
        <v>67</v>
      </c>
      <c r="C200" s="1">
        <v>7</v>
      </c>
      <c r="D200" s="1">
        <v>2</v>
      </c>
    </row>
    <row r="201" spans="1:4" ht="15.75" customHeight="1">
      <c r="A201" s="1">
        <v>48</v>
      </c>
      <c r="B201" s="1">
        <v>61</v>
      </c>
      <c r="C201" s="1">
        <v>8</v>
      </c>
      <c r="D201" s="1">
        <v>1</v>
      </c>
    </row>
    <row r="202" spans="1:4" ht="15.75" customHeight="1">
      <c r="A202" s="1">
        <v>48</v>
      </c>
      <c r="B202" s="1">
        <v>62</v>
      </c>
      <c r="C202" s="1">
        <v>2</v>
      </c>
      <c r="D202" s="1">
        <v>1</v>
      </c>
    </row>
    <row r="203" spans="1:4" ht="15.75" customHeight="1">
      <c r="A203" s="1">
        <v>49</v>
      </c>
      <c r="B203" s="1">
        <v>64</v>
      </c>
      <c r="C203" s="1">
        <v>10</v>
      </c>
      <c r="D203" s="1">
        <v>2</v>
      </c>
    </row>
    <row r="204" spans="1:4" ht="15.75" customHeight="1">
      <c r="A204" s="1">
        <v>49</v>
      </c>
      <c r="B204" s="1">
        <v>61</v>
      </c>
      <c r="C204" s="1">
        <v>1</v>
      </c>
      <c r="D204" s="1">
        <v>1</v>
      </c>
    </row>
    <row r="205" spans="1:4" ht="15.75" customHeight="1">
      <c r="A205" s="1">
        <v>49</v>
      </c>
      <c r="B205" s="1">
        <v>60</v>
      </c>
      <c r="C205" s="1">
        <v>1</v>
      </c>
      <c r="D205" s="1">
        <v>1</v>
      </c>
    </row>
    <row r="206" spans="1:4" ht="15.75" customHeight="1">
      <c r="A206" s="1">
        <v>49</v>
      </c>
      <c r="B206" s="1">
        <v>62</v>
      </c>
      <c r="C206" s="1">
        <v>1</v>
      </c>
      <c r="D206" s="1">
        <v>1</v>
      </c>
    </row>
    <row r="207" spans="1:4" ht="15.75" customHeight="1">
      <c r="A207" s="1">
        <v>49</v>
      </c>
      <c r="B207" s="1">
        <v>63</v>
      </c>
      <c r="C207" s="1">
        <v>3</v>
      </c>
      <c r="D207" s="1">
        <v>1</v>
      </c>
    </row>
    <row r="208" spans="1:4" ht="15.75" customHeight="1">
      <c r="A208" s="1">
        <v>49</v>
      </c>
      <c r="B208" s="1">
        <v>67</v>
      </c>
      <c r="C208" s="1">
        <v>1</v>
      </c>
      <c r="D208" s="1">
        <v>1</v>
      </c>
    </row>
    <row r="209" spans="1:4" ht="15.75" customHeight="1">
      <c r="A209" s="1">
        <v>50</v>
      </c>
      <c r="B209" s="1">
        <v>63</v>
      </c>
      <c r="C209" s="1">
        <v>13</v>
      </c>
      <c r="D209" s="1">
        <v>2</v>
      </c>
    </row>
    <row r="210" spans="1:4" ht="15.75" customHeight="1">
      <c r="A210" s="1">
        <v>50</v>
      </c>
      <c r="B210" s="1">
        <v>61</v>
      </c>
      <c r="C210" s="1">
        <v>6</v>
      </c>
      <c r="D210" s="1">
        <v>1</v>
      </c>
    </row>
    <row r="211" spans="1:4" ht="15.75" customHeight="1">
      <c r="A211" s="1">
        <v>50</v>
      </c>
      <c r="B211" s="1">
        <v>63</v>
      </c>
      <c r="C211" s="1">
        <v>1</v>
      </c>
      <c r="D211" s="1">
        <v>1</v>
      </c>
    </row>
    <row r="212" spans="1:4" ht="15.75" customHeight="1">
      <c r="A212" s="1">
        <v>50</v>
      </c>
      <c r="B212" s="1">
        <v>58</v>
      </c>
      <c r="C212" s="1">
        <v>1</v>
      </c>
      <c r="D212" s="1">
        <v>1</v>
      </c>
    </row>
    <row r="213" spans="1:4" ht="15.75" customHeight="1">
      <c r="A213" s="1">
        <v>50</v>
      </c>
      <c r="B213" s="1">
        <v>59</v>
      </c>
      <c r="C213" s="1">
        <v>2</v>
      </c>
      <c r="D213" s="1">
        <v>1</v>
      </c>
    </row>
    <row r="214" spans="1:4" ht="15.75" customHeight="1">
      <c r="A214" s="1">
        <v>50</v>
      </c>
      <c r="B214" s="1">
        <v>65</v>
      </c>
      <c r="C214" s="1">
        <v>4</v>
      </c>
      <c r="D214" s="1">
        <v>1</v>
      </c>
    </row>
    <row r="215" spans="1:4" ht="15.75" customHeight="1">
      <c r="A215" s="1">
        <v>50</v>
      </c>
      <c r="B215" s="1">
        <v>66</v>
      </c>
      <c r="C215" s="1">
        <v>1</v>
      </c>
      <c r="D215" s="1">
        <v>1</v>
      </c>
    </row>
    <row r="216" spans="1:4" ht="15.75" customHeight="1">
      <c r="A216" s="1">
        <v>51</v>
      </c>
      <c r="B216" s="1">
        <v>59</v>
      </c>
      <c r="C216" s="1">
        <v>13</v>
      </c>
      <c r="D216" s="1">
        <v>2</v>
      </c>
    </row>
    <row r="217" spans="1:4" ht="15.75" customHeight="1">
      <c r="A217" s="1">
        <v>51</v>
      </c>
      <c r="B217" s="1">
        <v>59</v>
      </c>
      <c r="C217" s="1">
        <v>3</v>
      </c>
      <c r="D217" s="1">
        <v>2</v>
      </c>
    </row>
    <row r="218" spans="1:4" ht="15.75" customHeight="1">
      <c r="A218" s="1">
        <v>51</v>
      </c>
      <c r="B218" s="1">
        <v>64</v>
      </c>
      <c r="C218" s="1">
        <v>7</v>
      </c>
      <c r="D218" s="1">
        <v>1</v>
      </c>
    </row>
    <row r="219" spans="1:4" ht="15.75" customHeight="1">
      <c r="A219" s="1">
        <v>51</v>
      </c>
      <c r="B219" s="1">
        <v>59</v>
      </c>
      <c r="C219" s="1">
        <v>1</v>
      </c>
      <c r="D219" s="1">
        <v>1</v>
      </c>
    </row>
    <row r="220" spans="1:4" ht="15.75" customHeight="1">
      <c r="A220" s="1">
        <v>51</v>
      </c>
      <c r="B220" s="1">
        <v>66</v>
      </c>
      <c r="C220" s="1">
        <v>1</v>
      </c>
      <c r="D220" s="1">
        <v>1</v>
      </c>
    </row>
    <row r="221" spans="1:4" ht="15.75" customHeight="1">
      <c r="A221" s="1">
        <v>52</v>
      </c>
      <c r="B221" s="1">
        <v>69</v>
      </c>
      <c r="C221" s="1">
        <v>3</v>
      </c>
      <c r="D221" s="1">
        <v>2</v>
      </c>
    </row>
    <row r="222" spans="1:4" ht="15.75" customHeight="1">
      <c r="A222" s="1">
        <v>52</v>
      </c>
      <c r="B222" s="1">
        <v>59</v>
      </c>
      <c r="C222" s="1">
        <v>2</v>
      </c>
      <c r="D222" s="1">
        <v>2</v>
      </c>
    </row>
    <row r="223" spans="1:4" ht="15.75" customHeight="1">
      <c r="A223" s="1">
        <v>52</v>
      </c>
      <c r="B223" s="1">
        <v>62</v>
      </c>
      <c r="C223" s="1">
        <v>3</v>
      </c>
      <c r="D223" s="1">
        <v>2</v>
      </c>
    </row>
    <row r="224" spans="1:4" ht="15.75" customHeight="1">
      <c r="A224" s="1">
        <v>52</v>
      </c>
      <c r="B224" s="1">
        <v>66</v>
      </c>
      <c r="C224" s="1">
        <v>4</v>
      </c>
      <c r="D224" s="1">
        <v>2</v>
      </c>
    </row>
    <row r="225" spans="1:4" ht="15.75" customHeight="1">
      <c r="A225" s="1">
        <v>52</v>
      </c>
      <c r="B225" s="1">
        <v>63</v>
      </c>
      <c r="C225" s="1">
        <v>4</v>
      </c>
      <c r="D225" s="1">
        <v>1</v>
      </c>
    </row>
    <row r="226" spans="1:4" ht="15.75" customHeight="1">
      <c r="A226" s="1">
        <v>52</v>
      </c>
      <c r="B226" s="1">
        <v>60</v>
      </c>
      <c r="C226" s="1">
        <v>4</v>
      </c>
      <c r="D226" s="1">
        <v>1</v>
      </c>
    </row>
    <row r="227" spans="1:4" ht="15.75" customHeight="1">
      <c r="A227" s="1">
        <v>52</v>
      </c>
      <c r="B227" s="1">
        <v>60</v>
      </c>
      <c r="C227" s="1">
        <v>5</v>
      </c>
      <c r="D227" s="1">
        <v>1</v>
      </c>
    </row>
    <row r="228" spans="1:4" ht="15.75" customHeight="1">
      <c r="A228" s="1">
        <v>52</v>
      </c>
      <c r="B228" s="1">
        <v>62</v>
      </c>
      <c r="C228" s="1">
        <v>1</v>
      </c>
      <c r="D228" s="1">
        <v>1</v>
      </c>
    </row>
    <row r="229" spans="1:4" ht="15.75" customHeight="1">
      <c r="A229" s="1">
        <v>53</v>
      </c>
      <c r="B229" s="1">
        <v>58</v>
      </c>
      <c r="C229" s="1">
        <v>4</v>
      </c>
      <c r="D229" s="1">
        <v>2</v>
      </c>
    </row>
    <row r="230" spans="1:4" ht="15.75" customHeight="1">
      <c r="A230" s="1">
        <v>53</v>
      </c>
      <c r="B230" s="1">
        <v>65</v>
      </c>
      <c r="C230" s="1">
        <v>1</v>
      </c>
      <c r="D230" s="1">
        <v>2</v>
      </c>
    </row>
    <row r="231" spans="1:4" ht="15.75" customHeight="1">
      <c r="A231" s="1">
        <v>53</v>
      </c>
      <c r="B231" s="1">
        <v>59</v>
      </c>
      <c r="C231" s="1">
        <v>3</v>
      </c>
      <c r="D231" s="1">
        <v>2</v>
      </c>
    </row>
    <row r="232" spans="1:4" ht="15.75" customHeight="1">
      <c r="A232" s="1">
        <v>53</v>
      </c>
      <c r="B232" s="1">
        <v>60</v>
      </c>
      <c r="C232" s="1">
        <v>9</v>
      </c>
      <c r="D232" s="1">
        <v>2</v>
      </c>
    </row>
    <row r="233" spans="1:4" ht="15.75" customHeight="1">
      <c r="A233" s="1">
        <v>53</v>
      </c>
      <c r="B233" s="1">
        <v>63</v>
      </c>
      <c r="C233" s="1">
        <v>24</v>
      </c>
      <c r="D233" s="1">
        <v>2</v>
      </c>
    </row>
    <row r="234" spans="1:4" ht="15.75" customHeight="1">
      <c r="A234" s="1">
        <v>53</v>
      </c>
      <c r="B234" s="1">
        <v>65</v>
      </c>
      <c r="C234" s="1">
        <v>12</v>
      </c>
      <c r="D234" s="1">
        <v>2</v>
      </c>
    </row>
    <row r="235" spans="1:4" ht="15.75" customHeight="1">
      <c r="A235" s="1">
        <v>53</v>
      </c>
      <c r="B235" s="1">
        <v>58</v>
      </c>
      <c r="C235" s="1">
        <v>1</v>
      </c>
      <c r="D235" s="1">
        <v>1</v>
      </c>
    </row>
    <row r="236" spans="1:4" ht="15.75" customHeight="1">
      <c r="A236" s="1">
        <v>53</v>
      </c>
      <c r="B236" s="1">
        <v>60</v>
      </c>
      <c r="C236" s="1">
        <v>1</v>
      </c>
      <c r="D236" s="1">
        <v>1</v>
      </c>
    </row>
    <row r="237" spans="1:4" ht="15.75" customHeight="1">
      <c r="A237" s="1">
        <v>53</v>
      </c>
      <c r="B237" s="1">
        <v>60</v>
      </c>
      <c r="C237" s="1">
        <v>2</v>
      </c>
      <c r="D237" s="1">
        <v>1</v>
      </c>
    </row>
    <row r="238" spans="1:4" ht="15.75" customHeight="1">
      <c r="A238" s="1">
        <v>53</v>
      </c>
      <c r="B238" s="1">
        <v>61</v>
      </c>
      <c r="C238" s="1">
        <v>1</v>
      </c>
      <c r="D238" s="1">
        <v>1</v>
      </c>
    </row>
    <row r="239" spans="1:4" ht="15.75" customHeight="1">
      <c r="A239" s="1">
        <v>54</v>
      </c>
      <c r="B239" s="1">
        <v>60</v>
      </c>
      <c r="C239" s="1">
        <v>11</v>
      </c>
      <c r="D239" s="1">
        <v>2</v>
      </c>
    </row>
    <row r="240" spans="1:4" ht="15.75" customHeight="1">
      <c r="A240" s="1">
        <v>54</v>
      </c>
      <c r="B240" s="1">
        <v>65</v>
      </c>
      <c r="C240" s="1">
        <v>23</v>
      </c>
      <c r="D240" s="1">
        <v>2</v>
      </c>
    </row>
    <row r="241" spans="1:4" ht="15.75" customHeight="1">
      <c r="A241" s="1">
        <v>54</v>
      </c>
      <c r="B241" s="1">
        <v>65</v>
      </c>
      <c r="C241" s="1">
        <v>5</v>
      </c>
      <c r="D241" s="1">
        <v>2</v>
      </c>
    </row>
    <row r="242" spans="1:4" ht="15.75" customHeight="1">
      <c r="A242" s="1">
        <v>54</v>
      </c>
      <c r="B242" s="1">
        <v>68</v>
      </c>
      <c r="C242" s="1">
        <v>7</v>
      </c>
      <c r="D242" s="1">
        <v>2</v>
      </c>
    </row>
    <row r="243" spans="1:4" ht="15.75" customHeight="1">
      <c r="A243" s="1">
        <v>54</v>
      </c>
      <c r="B243" s="1">
        <v>59</v>
      </c>
      <c r="C243" s="1">
        <v>7</v>
      </c>
      <c r="D243" s="1">
        <v>1</v>
      </c>
    </row>
    <row r="244" spans="1:4" ht="15.75" customHeight="1">
      <c r="A244" s="1">
        <v>54</v>
      </c>
      <c r="B244" s="1">
        <v>60</v>
      </c>
      <c r="C244" s="1">
        <v>3</v>
      </c>
      <c r="D244" s="1">
        <v>1</v>
      </c>
    </row>
    <row r="245" spans="1:4" ht="15.75" customHeight="1">
      <c r="A245" s="1">
        <v>54</v>
      </c>
      <c r="B245" s="1">
        <v>67</v>
      </c>
      <c r="C245" s="1">
        <v>46</v>
      </c>
      <c r="D245" s="1">
        <v>1</v>
      </c>
    </row>
    <row r="246" spans="1:4" ht="15.75" customHeight="1">
      <c r="A246" s="1">
        <v>54</v>
      </c>
      <c r="B246" s="1">
        <v>69</v>
      </c>
      <c r="C246" s="1">
        <v>7</v>
      </c>
      <c r="D246" s="1">
        <v>1</v>
      </c>
    </row>
    <row r="247" spans="1:4" ht="15.75" customHeight="1">
      <c r="A247" s="1">
        <v>54</v>
      </c>
      <c r="B247" s="1">
        <v>63</v>
      </c>
      <c r="C247" s="1">
        <v>19</v>
      </c>
      <c r="D247" s="1">
        <v>1</v>
      </c>
    </row>
    <row r="248" spans="1:4" ht="15.75" customHeight="1">
      <c r="A248" s="1">
        <v>54</v>
      </c>
      <c r="B248" s="1">
        <v>58</v>
      </c>
      <c r="C248" s="1">
        <v>1</v>
      </c>
      <c r="D248" s="1">
        <v>1</v>
      </c>
    </row>
    <row r="249" spans="1:4" ht="15.75" customHeight="1">
      <c r="A249" s="1">
        <v>55</v>
      </c>
      <c r="B249" s="1">
        <v>63</v>
      </c>
      <c r="C249" s="1">
        <v>6</v>
      </c>
      <c r="D249" s="1">
        <v>2</v>
      </c>
    </row>
    <row r="250" spans="1:4" ht="15.75" customHeight="1">
      <c r="A250" s="1">
        <v>55</v>
      </c>
      <c r="B250" s="1">
        <v>68</v>
      </c>
      <c r="C250" s="1">
        <v>15</v>
      </c>
      <c r="D250" s="1">
        <v>2</v>
      </c>
    </row>
    <row r="251" spans="1:4" ht="15.75" customHeight="1">
      <c r="A251" s="1">
        <v>55</v>
      </c>
      <c r="B251" s="1">
        <v>58</v>
      </c>
      <c r="C251" s="1">
        <v>1</v>
      </c>
      <c r="D251" s="1">
        <v>1</v>
      </c>
    </row>
    <row r="252" spans="1:4" ht="15.75" customHeight="1">
      <c r="A252" s="1">
        <v>55</v>
      </c>
      <c r="B252" s="1">
        <v>58</v>
      </c>
      <c r="C252" s="1">
        <v>1</v>
      </c>
      <c r="D252" s="1">
        <v>1</v>
      </c>
    </row>
    <row r="253" spans="1:4" ht="15.75" customHeight="1">
      <c r="A253" s="1">
        <v>55</v>
      </c>
      <c r="B253" s="1">
        <v>66</v>
      </c>
      <c r="C253" s="1">
        <v>18</v>
      </c>
      <c r="D253" s="1">
        <v>1</v>
      </c>
    </row>
    <row r="254" spans="1:4" ht="15.75" customHeight="1">
      <c r="A254" s="1">
        <v>55</v>
      </c>
      <c r="B254" s="1">
        <v>69</v>
      </c>
      <c r="C254" s="1">
        <v>3</v>
      </c>
      <c r="D254" s="1">
        <v>1</v>
      </c>
    </row>
    <row r="255" spans="1:4" ht="15.75" customHeight="1">
      <c r="A255" s="1">
        <v>55</v>
      </c>
      <c r="B255" s="1">
        <v>69</v>
      </c>
      <c r="C255" s="1">
        <v>22</v>
      </c>
      <c r="D255" s="1">
        <v>1</v>
      </c>
    </row>
    <row r="256" spans="1:4" ht="15.75" customHeight="1">
      <c r="A256" s="1">
        <v>55</v>
      </c>
      <c r="B256" s="1">
        <v>67</v>
      </c>
      <c r="C256" s="1">
        <v>1</v>
      </c>
      <c r="D256" s="1">
        <v>1</v>
      </c>
    </row>
    <row r="257" spans="1:4" ht="15.75" customHeight="1">
      <c r="A257" s="1">
        <v>56</v>
      </c>
      <c r="B257" s="1">
        <v>65</v>
      </c>
      <c r="C257" s="1">
        <v>9</v>
      </c>
      <c r="D257" s="1">
        <v>2</v>
      </c>
    </row>
    <row r="258" spans="1:4" ht="15.75" customHeight="1">
      <c r="A258" s="1">
        <v>56</v>
      </c>
      <c r="B258" s="1">
        <v>66</v>
      </c>
      <c r="C258" s="1">
        <v>3</v>
      </c>
      <c r="D258" s="1">
        <v>2</v>
      </c>
    </row>
    <row r="259" spans="1:4" ht="15.75" customHeight="1">
      <c r="A259" s="1">
        <v>56</v>
      </c>
      <c r="B259" s="1">
        <v>66</v>
      </c>
      <c r="C259" s="1">
        <v>2</v>
      </c>
      <c r="D259" s="1">
        <v>1</v>
      </c>
    </row>
    <row r="260" spans="1:4" ht="15.75" customHeight="1">
      <c r="A260" s="1">
        <v>56</v>
      </c>
      <c r="B260" s="1">
        <v>66</v>
      </c>
      <c r="C260" s="1">
        <v>1</v>
      </c>
      <c r="D260" s="1">
        <v>1</v>
      </c>
    </row>
    <row r="261" spans="1:4" ht="15.75" customHeight="1">
      <c r="A261" s="1">
        <v>57</v>
      </c>
      <c r="B261" s="1">
        <v>61</v>
      </c>
      <c r="C261" s="1">
        <v>5</v>
      </c>
      <c r="D261" s="1">
        <v>2</v>
      </c>
    </row>
    <row r="262" spans="1:4" ht="15.75" customHeight="1">
      <c r="A262" s="1">
        <v>57</v>
      </c>
      <c r="B262" s="1">
        <v>62</v>
      </c>
      <c r="C262" s="1">
        <v>14</v>
      </c>
      <c r="D262" s="1">
        <v>2</v>
      </c>
    </row>
    <row r="263" spans="1:4" ht="15.75" customHeight="1">
      <c r="A263" s="1">
        <v>57</v>
      </c>
      <c r="B263" s="1">
        <v>64</v>
      </c>
      <c r="C263" s="1">
        <v>1</v>
      </c>
      <c r="D263" s="1">
        <v>2</v>
      </c>
    </row>
    <row r="264" spans="1:4" ht="15.75" customHeight="1">
      <c r="A264" s="1">
        <v>57</v>
      </c>
      <c r="B264" s="1">
        <v>64</v>
      </c>
      <c r="C264" s="1">
        <v>9</v>
      </c>
      <c r="D264" s="1">
        <v>1</v>
      </c>
    </row>
    <row r="265" spans="1:4" ht="15.75" customHeight="1">
      <c r="A265" s="1">
        <v>58</v>
      </c>
      <c r="B265" s="1">
        <v>60</v>
      </c>
      <c r="C265" s="1">
        <v>3</v>
      </c>
      <c r="D265" s="1">
        <v>1</v>
      </c>
    </row>
    <row r="266" spans="1:4" ht="15.75" customHeight="1">
      <c r="A266" s="1">
        <v>58</v>
      </c>
      <c r="B266" s="1">
        <v>61</v>
      </c>
      <c r="C266" s="1">
        <v>1</v>
      </c>
      <c r="D266" s="1">
        <v>1</v>
      </c>
    </row>
    <row r="267" spans="1:4" ht="15.75" customHeight="1">
      <c r="A267" s="1">
        <v>58</v>
      </c>
      <c r="B267" s="1">
        <v>58</v>
      </c>
      <c r="C267" s="1">
        <v>3</v>
      </c>
      <c r="D267" s="1">
        <v>1</v>
      </c>
    </row>
    <row r="268" spans="1:4" ht="15.75" customHeight="1">
      <c r="A268" s="1">
        <v>58</v>
      </c>
      <c r="B268" s="1">
        <v>61</v>
      </c>
      <c r="C268" s="1">
        <v>2</v>
      </c>
      <c r="D268" s="1">
        <v>1</v>
      </c>
    </row>
    <row r="269" spans="1:4" ht="15.75" customHeight="1">
      <c r="A269" s="1">
        <v>59</v>
      </c>
      <c r="B269" s="1">
        <v>62</v>
      </c>
      <c r="C269" s="1">
        <v>35</v>
      </c>
      <c r="D269" s="1">
        <v>2</v>
      </c>
    </row>
    <row r="270" spans="1:4" ht="15.75" customHeight="1">
      <c r="A270" s="1">
        <v>59</v>
      </c>
      <c r="B270" s="1">
        <v>64</v>
      </c>
      <c r="C270" s="1">
        <v>1</v>
      </c>
      <c r="D270" s="1">
        <v>1</v>
      </c>
    </row>
    <row r="271" spans="1:4" ht="15.75" customHeight="1">
      <c r="A271" s="1">
        <v>59</v>
      </c>
      <c r="B271" s="1">
        <v>64</v>
      </c>
      <c r="C271" s="1">
        <v>4</v>
      </c>
      <c r="D271" s="1">
        <v>1</v>
      </c>
    </row>
    <row r="272" spans="1:4" ht="15.75" customHeight="1">
      <c r="A272" s="1">
        <v>59</v>
      </c>
      <c r="B272" s="1">
        <v>64</v>
      </c>
      <c r="C272" s="1">
        <v>7</v>
      </c>
      <c r="D272" s="1">
        <v>1</v>
      </c>
    </row>
    <row r="273" spans="1:4" ht="15.75" customHeight="1">
      <c r="A273" s="1">
        <v>59</v>
      </c>
      <c r="B273" s="1">
        <v>67</v>
      </c>
      <c r="C273" s="1">
        <v>3</v>
      </c>
      <c r="D273" s="1">
        <v>1</v>
      </c>
    </row>
    <row r="274" spans="1:4" ht="15.75" customHeight="1">
      <c r="A274" s="1">
        <v>60</v>
      </c>
      <c r="B274" s="1">
        <v>59</v>
      </c>
      <c r="C274" s="1">
        <v>17</v>
      </c>
      <c r="D274" s="1">
        <v>2</v>
      </c>
    </row>
    <row r="275" spans="1:4" ht="15.75" customHeight="1">
      <c r="A275" s="1">
        <v>60</v>
      </c>
      <c r="B275" s="1">
        <v>61</v>
      </c>
      <c r="C275" s="1">
        <v>1</v>
      </c>
      <c r="D275" s="1">
        <v>1</v>
      </c>
    </row>
    <row r="276" spans="1:4" ht="15.75" customHeight="1">
      <c r="A276" s="1">
        <v>60</v>
      </c>
      <c r="B276" s="1">
        <v>67</v>
      </c>
      <c r="C276" s="1">
        <v>2</v>
      </c>
      <c r="D276" s="1">
        <v>1</v>
      </c>
    </row>
    <row r="277" spans="1:4" ht="15.75" customHeight="1">
      <c r="A277" s="1">
        <v>60</v>
      </c>
      <c r="B277" s="1">
        <v>61</v>
      </c>
      <c r="C277" s="1">
        <v>25</v>
      </c>
      <c r="D277" s="1">
        <v>1</v>
      </c>
    </row>
    <row r="278" spans="1:4" ht="15.75" customHeight="1">
      <c r="A278" s="1">
        <v>61</v>
      </c>
      <c r="B278" s="1">
        <v>62</v>
      </c>
      <c r="C278" s="1">
        <v>5</v>
      </c>
      <c r="D278" s="1">
        <v>2</v>
      </c>
    </row>
    <row r="279" spans="1:4" ht="15.75" customHeight="1">
      <c r="A279" s="1">
        <v>61</v>
      </c>
      <c r="B279" s="1">
        <v>68</v>
      </c>
      <c r="C279" s="1">
        <v>1</v>
      </c>
      <c r="D279" s="1">
        <v>2</v>
      </c>
    </row>
    <row r="280" spans="1:4" ht="15.75" customHeight="1">
      <c r="A280" s="1">
        <v>61</v>
      </c>
      <c r="B280" s="1">
        <v>65</v>
      </c>
      <c r="C280" s="1">
        <v>8</v>
      </c>
      <c r="D280" s="1">
        <v>1</v>
      </c>
    </row>
    <row r="281" spans="1:4" ht="15.75" customHeight="1">
      <c r="A281" s="1">
        <v>62</v>
      </c>
      <c r="B281" s="1">
        <v>59</v>
      </c>
      <c r="C281" s="1">
        <v>13</v>
      </c>
      <c r="D281" s="1">
        <v>2</v>
      </c>
    </row>
    <row r="282" spans="1:4" ht="15.75" customHeight="1">
      <c r="A282" s="1">
        <v>62</v>
      </c>
      <c r="B282" s="1">
        <v>65</v>
      </c>
      <c r="C282" s="1">
        <v>19</v>
      </c>
      <c r="D282" s="1">
        <v>2</v>
      </c>
    </row>
    <row r="283" spans="1:4" ht="15.75" customHeight="1">
      <c r="A283" s="1">
        <v>62</v>
      </c>
      <c r="B283" s="1">
        <v>62</v>
      </c>
      <c r="C283" s="1">
        <v>6</v>
      </c>
      <c r="D283" s="1">
        <v>1</v>
      </c>
    </row>
    <row r="284" spans="1:4" ht="15.75" customHeight="1">
      <c r="A284" s="1">
        <v>63</v>
      </c>
      <c r="B284" s="1">
        <v>60</v>
      </c>
      <c r="C284" s="1">
        <v>1</v>
      </c>
      <c r="D284" s="1">
        <v>2</v>
      </c>
    </row>
    <row r="285" spans="1:4" ht="15.75" customHeight="1">
      <c r="A285" s="1">
        <v>63</v>
      </c>
      <c r="B285" s="1">
        <v>61</v>
      </c>
      <c r="C285" s="1">
        <v>9</v>
      </c>
      <c r="D285" s="1">
        <v>1</v>
      </c>
    </row>
    <row r="286" spans="1:4" ht="15.75" customHeight="1">
      <c r="A286" s="1">
        <v>63</v>
      </c>
      <c r="B286" s="1">
        <v>61</v>
      </c>
      <c r="C286" s="1">
        <v>28</v>
      </c>
      <c r="D286" s="1">
        <v>1</v>
      </c>
    </row>
    <row r="287" spans="1:4" ht="15.75" customHeight="1">
      <c r="A287" s="1">
        <v>64</v>
      </c>
      <c r="B287" s="1">
        <v>65</v>
      </c>
      <c r="C287" s="1">
        <v>22</v>
      </c>
      <c r="D287" s="1">
        <v>1</v>
      </c>
    </row>
    <row r="288" spans="1:4" ht="15.75" customHeight="1">
      <c r="A288" s="1">
        <v>65</v>
      </c>
      <c r="B288" s="1">
        <v>61</v>
      </c>
      <c r="C288" s="1">
        <v>2</v>
      </c>
      <c r="D288" s="1">
        <v>2</v>
      </c>
    </row>
    <row r="289" spans="1:4" ht="15.75" customHeight="1">
      <c r="A289" s="1">
        <v>65</v>
      </c>
      <c r="B289" s="1">
        <v>62</v>
      </c>
      <c r="C289" s="1">
        <v>22</v>
      </c>
      <c r="D289" s="1">
        <v>2</v>
      </c>
    </row>
    <row r="290" spans="1:4" ht="15.75" customHeight="1">
      <c r="A290" s="1">
        <v>65</v>
      </c>
      <c r="B290" s="1">
        <v>66</v>
      </c>
      <c r="C290" s="1">
        <v>15</v>
      </c>
      <c r="D290" s="1">
        <v>2</v>
      </c>
    </row>
    <row r="291" spans="1:4" ht="15.75" customHeight="1">
      <c r="A291" s="1">
        <v>65</v>
      </c>
      <c r="B291" s="1">
        <v>59</v>
      </c>
      <c r="C291" s="1">
        <v>2</v>
      </c>
      <c r="D291" s="1">
        <v>1</v>
      </c>
    </row>
    <row r="292" spans="1:4" ht="15.75" customHeight="1">
      <c r="A292" s="1">
        <v>65</v>
      </c>
      <c r="B292" s="1">
        <v>67</v>
      </c>
      <c r="C292" s="1">
        <v>1</v>
      </c>
      <c r="D292" s="1">
        <v>1</v>
      </c>
    </row>
    <row r="293" spans="1:4" ht="15.75" customHeight="1">
      <c r="A293" s="1">
        <v>66</v>
      </c>
      <c r="B293" s="1">
        <v>61</v>
      </c>
      <c r="C293" s="1">
        <v>13</v>
      </c>
      <c r="D293" s="1">
        <v>2</v>
      </c>
    </row>
    <row r="294" spans="1:4" ht="15.75" customHeight="1">
      <c r="A294" s="1">
        <v>66</v>
      </c>
      <c r="B294" s="1">
        <v>58</v>
      </c>
      <c r="C294" s="1">
        <v>1</v>
      </c>
      <c r="D294" s="1">
        <v>1</v>
      </c>
    </row>
    <row r="295" spans="1:4" ht="15.75" customHeight="1">
      <c r="A295" s="1">
        <v>67</v>
      </c>
      <c r="B295" s="1">
        <v>64</v>
      </c>
      <c r="C295" s="1">
        <v>8</v>
      </c>
      <c r="D295" s="1">
        <v>2</v>
      </c>
    </row>
    <row r="296" spans="1:4" ht="15.75" customHeight="1">
      <c r="A296" s="1">
        <v>67</v>
      </c>
      <c r="B296" s="1">
        <v>63</v>
      </c>
      <c r="C296" s="1">
        <v>1</v>
      </c>
      <c r="D296" s="1">
        <v>2</v>
      </c>
    </row>
    <row r="297" spans="1:4" ht="15.75" customHeight="1">
      <c r="A297" s="1">
        <v>69</v>
      </c>
      <c r="B297" s="1">
        <v>67</v>
      </c>
      <c r="C297" s="1">
        <v>8</v>
      </c>
      <c r="D297" s="1">
        <v>2</v>
      </c>
    </row>
    <row r="298" spans="1:4" ht="15.75" customHeight="1">
      <c r="A298" s="1">
        <v>70</v>
      </c>
      <c r="B298" s="1">
        <v>58</v>
      </c>
      <c r="C298" s="1">
        <v>4</v>
      </c>
      <c r="D298" s="1">
        <v>2</v>
      </c>
    </row>
    <row r="299" spans="1:4" ht="15.75" customHeight="1">
      <c r="A299" s="1">
        <v>70</v>
      </c>
      <c r="B299" s="1">
        <v>66</v>
      </c>
      <c r="C299" s="1">
        <v>14</v>
      </c>
      <c r="D299" s="1">
        <v>1</v>
      </c>
    </row>
    <row r="300" spans="1:4" ht="15.75" customHeight="1">
      <c r="A300" s="1">
        <v>70</v>
      </c>
      <c r="B300" s="1">
        <v>59</v>
      </c>
      <c r="C300" s="1">
        <v>8</v>
      </c>
      <c r="D300" s="1">
        <v>1</v>
      </c>
    </row>
    <row r="301" spans="1:4" ht="15.75" customHeight="1">
      <c r="A301" s="1">
        <v>71</v>
      </c>
      <c r="B301" s="1">
        <v>68</v>
      </c>
      <c r="C301" s="1">
        <v>2</v>
      </c>
      <c r="D301" s="1">
        <v>1</v>
      </c>
    </row>
    <row r="302" spans="1:4" ht="15.75" customHeight="1">
      <c r="A302" s="1">
        <v>72</v>
      </c>
      <c r="B302" s="1">
        <v>67</v>
      </c>
      <c r="C302" s="1">
        <v>3</v>
      </c>
      <c r="D302" s="1">
        <v>1</v>
      </c>
    </row>
    <row r="303" spans="1:4" ht="15.75" customHeight="1">
      <c r="A303" s="1">
        <v>74</v>
      </c>
      <c r="B303" s="1">
        <v>65</v>
      </c>
      <c r="C303" s="1">
        <v>3</v>
      </c>
      <c r="D303" s="1">
        <v>2</v>
      </c>
    </row>
    <row r="304" spans="1:4" ht="15.75" customHeight="1">
      <c r="A304" s="1">
        <v>75</v>
      </c>
      <c r="B304" s="1">
        <v>62</v>
      </c>
      <c r="C304" s="1">
        <v>1</v>
      </c>
      <c r="D304" s="1">
        <v>1</v>
      </c>
    </row>
    <row r="305" spans="1:4" ht="15.75" customHeight="1">
      <c r="A305" s="1">
        <v>77</v>
      </c>
      <c r="B305" s="1">
        <v>65</v>
      </c>
      <c r="C305" s="1">
        <v>3</v>
      </c>
      <c r="D305" s="1">
        <v>1</v>
      </c>
    </row>
    <row r="306" spans="1:4" ht="15.75" customHeight="1">
      <c r="A306" s="1">
        <v>78</v>
      </c>
      <c r="B306" s="1">
        <v>65</v>
      </c>
      <c r="C306" s="1">
        <v>1</v>
      </c>
      <c r="D306" s="1">
        <v>2</v>
      </c>
    </row>
    <row r="307" spans="1:4" ht="15.75" customHeight="1">
      <c r="A307" s="1">
        <v>83</v>
      </c>
      <c r="B307" s="1">
        <v>58</v>
      </c>
      <c r="C307" s="1">
        <v>2</v>
      </c>
      <c r="D307" s="1">
        <v>2</v>
      </c>
    </row>
    <row r="308" spans="1:4" ht="15.75" customHeight="1"/>
    <row r="309" spans="1:4" ht="15.75" customHeight="1"/>
    <row r="310" spans="1:4" ht="15.75" customHeight="1"/>
    <row r="311" spans="1:4" ht="15.75" customHeight="1"/>
    <row r="312" spans="1:4" ht="15.75" customHeight="1"/>
    <row r="313" spans="1:4" ht="15.75" customHeight="1"/>
    <row r="314" spans="1:4" ht="15.75" customHeight="1"/>
    <row r="315" spans="1:4" ht="15.75" customHeight="1"/>
    <row r="316" spans="1:4" ht="15.75" customHeight="1"/>
    <row r="317" spans="1:4" ht="15.75" customHeight="1"/>
    <row r="318" spans="1:4" ht="15.75" customHeight="1"/>
    <row r="319" spans="1:4" ht="15.75" customHeight="1"/>
    <row r="320" spans="1:4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2" workbookViewId="0">
      <selection activeCell="H25" sqref="H25"/>
    </sheetView>
  </sheetViews>
  <sheetFormatPr defaultColWidth="12.625" defaultRowHeight="15" customHeight="1"/>
  <cols>
    <col min="1" max="1" width="7.625" customWidth="1"/>
    <col min="2" max="2" width="9" customWidth="1"/>
    <col min="3" max="3" width="11.625" customWidth="1"/>
    <col min="4" max="4" width="10.625" customWidth="1"/>
    <col min="5" max="5" width="11.375" bestFit="1" customWidth="1"/>
    <col min="6" max="6" width="10.375" bestFit="1" customWidth="1"/>
    <col min="7" max="13" width="7.625" customWidth="1"/>
  </cols>
  <sheetData>
    <row r="1" spans="2:5" ht="14.25"/>
    <row r="2" spans="2:5" ht="14.25"/>
    <row r="3" spans="2:5" ht="14.25"/>
    <row r="4" spans="2:5" ht="14.25">
      <c r="B4" s="19" t="s">
        <v>51</v>
      </c>
      <c r="C4" s="19" t="s">
        <v>29</v>
      </c>
    </row>
    <row r="5" spans="2:5" ht="14.25">
      <c r="B5" s="19" t="s">
        <v>28</v>
      </c>
      <c r="C5" s="21" t="s">
        <v>27</v>
      </c>
      <c r="D5" s="21" t="s">
        <v>24</v>
      </c>
      <c r="E5" s="21" t="s">
        <v>15</v>
      </c>
    </row>
    <row r="6" spans="2:5" ht="14.25">
      <c r="B6" s="20">
        <v>0</v>
      </c>
      <c r="C6" s="18">
        <v>117</v>
      </c>
      <c r="D6" s="18">
        <v>19</v>
      </c>
      <c r="E6" s="18">
        <v>136</v>
      </c>
    </row>
    <row r="7" spans="2:5" ht="14.25">
      <c r="B7" s="20">
        <v>1</v>
      </c>
      <c r="C7" s="18">
        <v>33</v>
      </c>
      <c r="D7" s="18">
        <v>8</v>
      </c>
      <c r="E7" s="18">
        <v>41</v>
      </c>
    </row>
    <row r="8" spans="2:5" ht="14.25">
      <c r="B8" s="20">
        <v>2</v>
      </c>
      <c r="C8" s="18">
        <v>15</v>
      </c>
      <c r="D8" s="18">
        <v>5</v>
      </c>
      <c r="E8" s="18">
        <v>20</v>
      </c>
    </row>
    <row r="9" spans="2:5" ht="14.25">
      <c r="B9" s="20">
        <v>3</v>
      </c>
      <c r="C9" s="18">
        <v>13</v>
      </c>
      <c r="D9" s="18">
        <v>7</v>
      </c>
      <c r="E9" s="18">
        <v>20</v>
      </c>
    </row>
    <row r="10" spans="2:5" ht="14.25">
      <c r="B10" s="20">
        <v>4</v>
      </c>
      <c r="C10" s="18">
        <v>10</v>
      </c>
      <c r="D10" s="18">
        <v>3</v>
      </c>
      <c r="E10" s="18">
        <v>13</v>
      </c>
    </row>
    <row r="11" spans="2:5" ht="14.25">
      <c r="B11" s="20">
        <v>5</v>
      </c>
      <c r="C11" s="18">
        <v>2</v>
      </c>
      <c r="D11" s="18">
        <v>4</v>
      </c>
      <c r="E11" s="18">
        <v>6</v>
      </c>
    </row>
    <row r="12" spans="2:5" ht="14.25">
      <c r="B12" s="20">
        <v>6</v>
      </c>
      <c r="C12" s="18">
        <v>4</v>
      </c>
      <c r="D12" s="18">
        <v>3</v>
      </c>
      <c r="E12" s="18">
        <v>7</v>
      </c>
    </row>
    <row r="13" spans="2:5" ht="14.25">
      <c r="B13" s="20">
        <v>7</v>
      </c>
      <c r="C13" s="18">
        <v>5</v>
      </c>
      <c r="D13" s="18">
        <v>2</v>
      </c>
      <c r="E13" s="18">
        <v>7</v>
      </c>
    </row>
    <row r="14" spans="2:5" ht="14.25">
      <c r="B14" s="20">
        <v>8</v>
      </c>
      <c r="C14" s="18">
        <v>5</v>
      </c>
      <c r="D14" s="18">
        <v>2</v>
      </c>
      <c r="E14" s="18">
        <v>7</v>
      </c>
    </row>
    <row r="15" spans="2:5" ht="14.25">
      <c r="B15" s="20">
        <v>9</v>
      </c>
      <c r="C15" s="18">
        <v>2</v>
      </c>
      <c r="D15" s="18">
        <v>4</v>
      </c>
      <c r="E15" s="18">
        <v>6</v>
      </c>
    </row>
    <row r="16" spans="2:5" ht="14.25">
      <c r="B16" s="20">
        <v>10</v>
      </c>
      <c r="C16" s="18">
        <v>2</v>
      </c>
      <c r="D16" s="18">
        <v>1</v>
      </c>
      <c r="E16" s="18">
        <v>3</v>
      </c>
    </row>
    <row r="17" spans="1:5">
      <c r="A17" s="7"/>
      <c r="B17" s="20">
        <v>11</v>
      </c>
      <c r="C17" s="18">
        <v>1</v>
      </c>
      <c r="D17" s="18">
        <v>3</v>
      </c>
      <c r="E17" s="18">
        <v>4</v>
      </c>
    </row>
    <row r="18" spans="1:5">
      <c r="A18" s="9"/>
      <c r="B18" s="20">
        <v>12</v>
      </c>
      <c r="C18" s="18">
        <v>1</v>
      </c>
      <c r="D18" s="18">
        <v>1</v>
      </c>
      <c r="E18" s="18">
        <v>2</v>
      </c>
    </row>
    <row r="19" spans="1:5">
      <c r="A19" s="9"/>
      <c r="B19" s="20">
        <v>13</v>
      </c>
      <c r="C19" s="18">
        <v>1</v>
      </c>
      <c r="D19" s="18">
        <v>4</v>
      </c>
      <c r="E19" s="18">
        <v>5</v>
      </c>
    </row>
    <row r="20" spans="1:5">
      <c r="A20" s="9"/>
      <c r="B20" s="20">
        <v>14</v>
      </c>
      <c r="C20" s="18">
        <v>3</v>
      </c>
      <c r="D20" s="18">
        <v>1</v>
      </c>
      <c r="E20" s="18">
        <v>4</v>
      </c>
    </row>
    <row r="21" spans="1:5" ht="15.75" customHeight="1">
      <c r="A21" s="9"/>
      <c r="B21" s="20">
        <v>15</v>
      </c>
      <c r="C21" s="18">
        <v>1</v>
      </c>
      <c r="D21" s="18">
        <v>2</v>
      </c>
      <c r="E21" s="18">
        <v>3</v>
      </c>
    </row>
    <row r="22" spans="1:5" ht="15.75" customHeight="1">
      <c r="A22" s="10"/>
      <c r="B22" s="20">
        <v>16</v>
      </c>
      <c r="C22" s="18">
        <v>1</v>
      </c>
      <c r="D22" s="18"/>
      <c r="E22" s="18">
        <v>1</v>
      </c>
    </row>
    <row r="23" spans="1:5" ht="15.75" customHeight="1">
      <c r="B23" s="20">
        <v>17</v>
      </c>
      <c r="C23" s="18"/>
      <c r="D23" s="18">
        <v>1</v>
      </c>
      <c r="E23" s="18">
        <v>1</v>
      </c>
    </row>
    <row r="24" spans="1:5" ht="15.75" customHeight="1">
      <c r="B24" s="20">
        <v>18</v>
      </c>
      <c r="C24" s="18">
        <v>1</v>
      </c>
      <c r="D24" s="18"/>
      <c r="E24" s="18">
        <v>1</v>
      </c>
    </row>
    <row r="25" spans="1:5" ht="15.75" customHeight="1">
      <c r="B25" s="20">
        <v>19</v>
      </c>
      <c r="C25" s="18">
        <v>1</v>
      </c>
      <c r="D25" s="18">
        <v>2</v>
      </c>
      <c r="E25" s="18">
        <v>3</v>
      </c>
    </row>
    <row r="26" spans="1:5" ht="15.75" customHeight="1">
      <c r="B26" s="20">
        <v>20</v>
      </c>
      <c r="C26" s="18">
        <v>1</v>
      </c>
      <c r="D26" s="18">
        <v>1</v>
      </c>
      <c r="E26" s="18">
        <v>2</v>
      </c>
    </row>
    <row r="27" spans="1:5" ht="15.75" customHeight="1">
      <c r="B27" s="20">
        <v>21</v>
      </c>
      <c r="C27" s="18"/>
      <c r="D27" s="18">
        <v>1</v>
      </c>
      <c r="E27" s="18">
        <v>1</v>
      </c>
    </row>
    <row r="28" spans="1:5" ht="15.75" customHeight="1">
      <c r="B28" s="20">
        <v>22</v>
      </c>
      <c r="C28" s="18">
        <v>2</v>
      </c>
      <c r="D28" s="18">
        <v>1</v>
      </c>
      <c r="E28" s="18">
        <v>3</v>
      </c>
    </row>
    <row r="29" spans="1:5" ht="15.75" customHeight="1">
      <c r="B29" s="20">
        <v>23</v>
      </c>
      <c r="C29" s="18"/>
      <c r="D29" s="18">
        <v>3</v>
      </c>
      <c r="E29" s="18">
        <v>3</v>
      </c>
    </row>
    <row r="30" spans="1:5" ht="15.75" customHeight="1">
      <c r="B30" s="20">
        <v>24</v>
      </c>
      <c r="C30" s="18"/>
      <c r="D30" s="18">
        <v>1</v>
      </c>
      <c r="E30" s="18">
        <v>1</v>
      </c>
    </row>
    <row r="31" spans="1:5" ht="15.75" customHeight="1">
      <c r="B31" s="20">
        <v>25</v>
      </c>
      <c r="C31" s="18">
        <v>1</v>
      </c>
      <c r="D31" s="18"/>
      <c r="E31" s="18">
        <v>1</v>
      </c>
    </row>
    <row r="32" spans="1:5" ht="15.75" customHeight="1">
      <c r="B32" s="20">
        <v>28</v>
      </c>
      <c r="C32" s="18">
        <v>1</v>
      </c>
      <c r="D32" s="18"/>
      <c r="E32" s="18">
        <v>1</v>
      </c>
    </row>
    <row r="33" spans="1:5" ht="15.75" customHeight="1">
      <c r="A33" s="7"/>
      <c r="B33" s="20">
        <v>30</v>
      </c>
      <c r="C33" s="18">
        <v>1</v>
      </c>
      <c r="D33" s="18"/>
      <c r="E33" s="18">
        <v>1</v>
      </c>
    </row>
    <row r="34" spans="1:5" ht="15.75" customHeight="1">
      <c r="A34" s="9"/>
      <c r="B34" s="20">
        <v>35</v>
      </c>
      <c r="C34" s="18"/>
      <c r="D34" s="18">
        <v>1</v>
      </c>
      <c r="E34" s="18">
        <v>1</v>
      </c>
    </row>
    <row r="35" spans="1:5" ht="15.75" customHeight="1">
      <c r="A35" s="9"/>
      <c r="B35" s="20">
        <v>46</v>
      </c>
      <c r="C35" s="18">
        <v>1</v>
      </c>
      <c r="D35" s="18"/>
      <c r="E35" s="18">
        <v>1</v>
      </c>
    </row>
    <row r="36" spans="1:5" ht="15.75" customHeight="1">
      <c r="A36" s="9"/>
      <c r="B36" s="20">
        <v>52</v>
      </c>
      <c r="C36" s="18"/>
      <c r="D36" s="18">
        <v>1</v>
      </c>
      <c r="E36" s="18">
        <v>1</v>
      </c>
    </row>
    <row r="37" spans="1:5" ht="15.75" customHeight="1">
      <c r="A37" s="9"/>
      <c r="B37" s="20" t="s">
        <v>15</v>
      </c>
      <c r="C37" s="18">
        <v>225</v>
      </c>
      <c r="D37" s="18">
        <v>81</v>
      </c>
      <c r="E37" s="18">
        <v>306</v>
      </c>
    </row>
    <row r="38" spans="1:5" ht="15.75" customHeight="1">
      <c r="A38" s="10"/>
    </row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BC49-199C-44DA-BC6B-81A00F8AFDC0}">
  <dimension ref="A1:Y1008"/>
  <sheetViews>
    <sheetView showGridLines="0" topLeftCell="B1" zoomScale="80" zoomScaleNormal="80" workbookViewId="0">
      <selection activeCell="M4" sqref="K4:M4"/>
    </sheetView>
  </sheetViews>
  <sheetFormatPr defaultColWidth="12.625" defaultRowHeight="15" customHeight="1"/>
  <cols>
    <col min="1" max="1" width="5.625" customWidth="1"/>
    <col min="2" max="2" width="6.25" customWidth="1"/>
    <col min="3" max="3" width="8.75" customWidth="1"/>
    <col min="4" max="4" width="8.875" customWidth="1"/>
    <col min="5" max="5" width="17.875" customWidth="1"/>
    <col min="6" max="7" width="7.625" customWidth="1"/>
    <col min="8" max="8" width="9.375" customWidth="1"/>
    <col min="9" max="9" width="13.375" customWidth="1"/>
    <col min="10" max="10" width="9.25" customWidth="1"/>
    <col min="11" max="11" width="11.875" customWidth="1"/>
    <col min="12" max="12" width="12.125" customWidth="1"/>
    <col min="13" max="13" width="13" customWidth="1"/>
    <col min="14" max="14" width="1.75" customWidth="1"/>
    <col min="15" max="15" width="10.875" customWidth="1"/>
    <col min="18" max="18" width="2.5" customWidth="1"/>
    <col min="19" max="19" width="19.125" customWidth="1"/>
    <col min="20" max="20" width="16" customWidth="1"/>
    <col min="21" max="21" width="14.125" customWidth="1"/>
    <col min="22" max="22" width="10.25" customWidth="1"/>
  </cols>
  <sheetData>
    <row r="1" spans="1:22" ht="15" customHeight="1">
      <c r="L1" s="23" t="s">
        <v>29</v>
      </c>
      <c r="M1" s="23" t="s">
        <v>30</v>
      </c>
      <c r="N1" s="23"/>
      <c r="O1" s="23" t="s">
        <v>33</v>
      </c>
      <c r="S1" s="23" t="s">
        <v>39</v>
      </c>
      <c r="T1" s="26">
        <f>SUM($L$10:$M$234)</f>
        <v>3220.3091358024658</v>
      </c>
      <c r="U1" s="23"/>
      <c r="V1" s="26"/>
    </row>
    <row r="2" spans="1:22" ht="15" customHeight="1">
      <c r="K2" s="23" t="s">
        <v>31</v>
      </c>
      <c r="L2" s="26">
        <f>AVERAGE($H$10:$H$234)</f>
        <v>62.862222222222222</v>
      </c>
      <c r="M2" s="26">
        <f>AVERAGE($I$10:$I$234)</f>
        <v>62.827160493827158</v>
      </c>
      <c r="N2" s="26"/>
      <c r="O2" s="26">
        <f>SUM($H$2:$I$234) / $J$236</f>
        <v>62.852941176470587</v>
      </c>
      <c r="S2" s="23" t="s">
        <v>36</v>
      </c>
      <c r="T2" s="26">
        <f>SUM($O$10:$P$234)</f>
        <v>3220.382352941177</v>
      </c>
    </row>
    <row r="3" spans="1:22" ht="15" customHeight="1">
      <c r="K3" s="23" t="s">
        <v>106</v>
      </c>
      <c r="L3" s="66">
        <f>_xlfn.STDEV.P($H$10:$H$234)</f>
        <v>3.2157452144021956</v>
      </c>
      <c r="M3" s="66">
        <f>_xlfn.STDEV.P($I$10:$I$90)</f>
        <v>3.3214236255207883</v>
      </c>
      <c r="N3" s="26"/>
      <c r="S3" s="83" t="s">
        <v>37</v>
      </c>
      <c r="T3" s="83"/>
    </row>
    <row r="4" spans="1:22" ht="15" customHeight="1">
      <c r="K4" s="23" t="s">
        <v>77</v>
      </c>
      <c r="L4" s="66">
        <f>_xlfn.VAR.P($H$10:$H$234)</f>
        <v>10.341017283950624</v>
      </c>
      <c r="M4" s="66">
        <f>_xlfn.VAR.P($I$10:$I$90)</f>
        <v>11.031854900167657</v>
      </c>
      <c r="N4" s="26"/>
      <c r="S4" s="26">
        <f>L5*(L2-$O$2)^2</f>
        <v>1.9381007304887052E-2</v>
      </c>
      <c r="T4" s="26">
        <f>M5*(M2-$O$2)^2</f>
        <v>5.3836131402457438E-2</v>
      </c>
    </row>
    <row r="5" spans="1:22" ht="15" customHeight="1">
      <c r="K5" s="23" t="s">
        <v>25</v>
      </c>
      <c r="L5" s="22">
        <f>COUNT($H$10:$H$234)</f>
        <v>225</v>
      </c>
      <c r="M5" s="22">
        <f>COUNT($I$10:$I$234)</f>
        <v>81</v>
      </c>
      <c r="N5" s="22"/>
      <c r="O5" s="22">
        <f>SUM($H$236:$I$236)</f>
        <v>306</v>
      </c>
    </row>
    <row r="6" spans="1:22" ht="15" customHeight="1">
      <c r="K6" s="23" t="s">
        <v>61</v>
      </c>
      <c r="L6" s="44">
        <f>L5-1</f>
        <v>224</v>
      </c>
      <c r="M6" s="44">
        <f>M5-1</f>
        <v>80</v>
      </c>
      <c r="N6" s="22"/>
      <c r="O6" s="22"/>
      <c r="S6" s="65"/>
      <c r="T6" s="65"/>
    </row>
    <row r="7" spans="1:22" ht="12" customHeight="1">
      <c r="K7" s="23"/>
      <c r="L7" s="22"/>
      <c r="M7" s="22"/>
      <c r="N7" s="22"/>
      <c r="O7" s="22"/>
    </row>
    <row r="8" spans="1:22" ht="15" customHeight="1">
      <c r="L8" s="83" t="s">
        <v>32</v>
      </c>
      <c r="M8" s="83"/>
      <c r="N8" s="60"/>
      <c r="O8" s="83" t="s">
        <v>34</v>
      </c>
      <c r="P8" s="83"/>
      <c r="Q8" s="65"/>
      <c r="R8" s="60"/>
    </row>
    <row r="9" spans="1:22">
      <c r="A9" s="3" t="s">
        <v>0</v>
      </c>
      <c r="B9" s="3" t="s">
        <v>1</v>
      </c>
      <c r="C9" s="3" t="s">
        <v>2</v>
      </c>
      <c r="D9" s="24" t="s">
        <v>3</v>
      </c>
      <c r="E9" s="23" t="s">
        <v>26</v>
      </c>
      <c r="H9" s="23" t="s">
        <v>29</v>
      </c>
      <c r="I9" s="23" t="s">
        <v>30</v>
      </c>
      <c r="J9" s="23"/>
      <c r="L9" s="23" t="s">
        <v>29</v>
      </c>
      <c r="M9" s="23" t="s">
        <v>30</v>
      </c>
      <c r="N9" s="23"/>
      <c r="O9" s="23" t="s">
        <v>29</v>
      </c>
      <c r="P9" s="23" t="s">
        <v>30</v>
      </c>
      <c r="Q9" s="23"/>
      <c r="R9" s="23"/>
      <c r="S9" s="28" t="s">
        <v>38</v>
      </c>
      <c r="T9" s="72">
        <f>SUM(S4:T4)</f>
        <v>7.321713870734449E-2</v>
      </c>
    </row>
    <row r="10" spans="1:22">
      <c r="A10" s="17">
        <v>30</v>
      </c>
      <c r="B10" s="17">
        <v>65</v>
      </c>
      <c r="C10" s="17">
        <v>0</v>
      </c>
      <c r="D10" s="17" t="s">
        <v>27</v>
      </c>
      <c r="E10">
        <v>1</v>
      </c>
      <c r="H10">
        <v>65</v>
      </c>
      <c r="I10">
        <v>59</v>
      </c>
      <c r="L10" s="25">
        <f>(H10-$L$2)^2</f>
        <v>4.5700938271604947</v>
      </c>
      <c r="M10" s="25">
        <f>(I10-$M$2)^2</f>
        <v>14.647157445511336</v>
      </c>
      <c r="N10" s="25"/>
      <c r="O10">
        <f>(H10-$O$2)^2</f>
        <v>4.6098615916955072</v>
      </c>
      <c r="P10">
        <f>(I10-$O$2)^2</f>
        <v>14.845155709342551</v>
      </c>
      <c r="S10" s="28" t="s">
        <v>40</v>
      </c>
      <c r="T10" s="69">
        <f>T1</f>
        <v>3220.3091358024658</v>
      </c>
    </row>
    <row r="11" spans="1:22">
      <c r="A11" s="17">
        <v>33</v>
      </c>
      <c r="B11" s="17">
        <v>60</v>
      </c>
      <c r="C11" s="17">
        <v>0</v>
      </c>
      <c r="D11" s="17" t="s">
        <v>27</v>
      </c>
      <c r="E11">
        <v>1</v>
      </c>
      <c r="H11">
        <v>60</v>
      </c>
      <c r="I11">
        <v>66</v>
      </c>
      <c r="L11" s="25">
        <f t="shared" ref="L11:L74" si="0">(H11-$L$2)^2</f>
        <v>8.1923160493827147</v>
      </c>
      <c r="M11" s="25">
        <f t="shared" ref="M11:M74" si="1">(I11-$M$2)^2</f>
        <v>10.066910531931125</v>
      </c>
      <c r="N11" s="25"/>
      <c r="O11">
        <f t="shared" ref="O11:P74" si="2">(H11-$O$2)^2</f>
        <v>8.1392733564013771</v>
      </c>
      <c r="P11">
        <f t="shared" si="2"/>
        <v>9.9039792387543333</v>
      </c>
      <c r="S11" s="28" t="s">
        <v>41</v>
      </c>
      <c r="T11" s="31">
        <v>1</v>
      </c>
    </row>
    <row r="12" spans="1:22">
      <c r="A12" s="17">
        <v>34</v>
      </c>
      <c r="B12" s="17">
        <v>60</v>
      </c>
      <c r="C12" s="17">
        <v>0</v>
      </c>
      <c r="D12" s="17" t="s">
        <v>27</v>
      </c>
      <c r="E12">
        <v>1</v>
      </c>
      <c r="H12">
        <v>60</v>
      </c>
      <c r="I12">
        <v>64</v>
      </c>
      <c r="L12" s="25">
        <f t="shared" si="0"/>
        <v>8.1923160493827147</v>
      </c>
      <c r="M12" s="25">
        <f t="shared" si="1"/>
        <v>1.3755525072397561</v>
      </c>
      <c r="N12" s="25"/>
      <c r="O12">
        <f t="shared" si="2"/>
        <v>8.1392733564013771</v>
      </c>
      <c r="P12">
        <f t="shared" si="2"/>
        <v>1.315743944636681</v>
      </c>
      <c r="S12" s="28" t="s">
        <v>42</v>
      </c>
      <c r="T12" s="31">
        <f>SUM(L5:M5) - COUNT(L5:M5)</f>
        <v>304</v>
      </c>
    </row>
    <row r="13" spans="1:22">
      <c r="A13" s="17">
        <v>35</v>
      </c>
      <c r="B13" s="17">
        <v>63</v>
      </c>
      <c r="C13" s="17">
        <v>0</v>
      </c>
      <c r="D13" s="17" t="s">
        <v>27</v>
      </c>
      <c r="E13">
        <v>1</v>
      </c>
      <c r="H13">
        <v>63</v>
      </c>
      <c r="I13">
        <v>67</v>
      </c>
      <c r="L13" s="25">
        <f t="shared" si="0"/>
        <v>1.8982716049382776E-2</v>
      </c>
      <c r="M13" s="25">
        <f t="shared" si="1"/>
        <v>17.412589544276809</v>
      </c>
      <c r="N13" s="25"/>
      <c r="O13">
        <f t="shared" si="2"/>
        <v>2.1626297577855041E-2</v>
      </c>
      <c r="P13">
        <f t="shared" si="2"/>
        <v>17.198096885813158</v>
      </c>
      <c r="S13" s="28" t="s">
        <v>43</v>
      </c>
      <c r="T13" s="69">
        <f>T9/T11</f>
        <v>7.321713870734449E-2</v>
      </c>
    </row>
    <row r="14" spans="1:22">
      <c r="A14" s="17">
        <v>36</v>
      </c>
      <c r="B14" s="17">
        <v>69</v>
      </c>
      <c r="C14" s="17">
        <v>0</v>
      </c>
      <c r="D14" s="17" t="s">
        <v>27</v>
      </c>
      <c r="E14">
        <v>1</v>
      </c>
      <c r="H14">
        <v>69</v>
      </c>
      <c r="I14">
        <v>59</v>
      </c>
      <c r="L14" s="25">
        <f t="shared" si="0"/>
        <v>37.672316049382722</v>
      </c>
      <c r="M14" s="25">
        <f t="shared" si="1"/>
        <v>14.647157445511336</v>
      </c>
      <c r="N14" s="25"/>
      <c r="O14">
        <f t="shared" si="2"/>
        <v>37.78633217993081</v>
      </c>
      <c r="P14">
        <f t="shared" si="2"/>
        <v>14.845155709342551</v>
      </c>
      <c r="S14" s="28" t="s">
        <v>44</v>
      </c>
      <c r="T14" s="69">
        <f>T10/T12</f>
        <v>10.593122157244954</v>
      </c>
    </row>
    <row r="15" spans="1:22">
      <c r="A15" s="17">
        <v>37</v>
      </c>
      <c r="B15" s="17">
        <v>60</v>
      </c>
      <c r="C15" s="17">
        <v>0</v>
      </c>
      <c r="D15" s="17" t="s">
        <v>27</v>
      </c>
      <c r="E15">
        <v>1</v>
      </c>
      <c r="H15">
        <v>60</v>
      </c>
      <c r="I15">
        <v>64</v>
      </c>
      <c r="L15" s="25">
        <f t="shared" si="0"/>
        <v>8.1923160493827147</v>
      </c>
      <c r="M15" s="25">
        <f t="shared" si="1"/>
        <v>1.3755525072397561</v>
      </c>
      <c r="N15" s="25"/>
      <c r="O15">
        <f t="shared" si="2"/>
        <v>8.1392733564013771</v>
      </c>
      <c r="P15">
        <f t="shared" si="2"/>
        <v>1.315743944636681</v>
      </c>
      <c r="S15" s="32" t="s">
        <v>45</v>
      </c>
      <c r="T15" s="68">
        <f>T13/T14</f>
        <v>6.9117619546442306E-3</v>
      </c>
    </row>
    <row r="16" spans="1:22">
      <c r="A16" s="17">
        <v>37</v>
      </c>
      <c r="B16" s="17">
        <v>63</v>
      </c>
      <c r="C16" s="17">
        <v>0</v>
      </c>
      <c r="D16" s="17" t="s">
        <v>27</v>
      </c>
      <c r="E16">
        <v>1</v>
      </c>
      <c r="H16">
        <v>63</v>
      </c>
      <c r="I16">
        <v>64</v>
      </c>
      <c r="L16" s="25">
        <f t="shared" si="0"/>
        <v>1.8982716049382776E-2</v>
      </c>
      <c r="M16" s="25">
        <f t="shared" si="1"/>
        <v>1.3755525072397561</v>
      </c>
      <c r="N16" s="25"/>
      <c r="O16">
        <f t="shared" si="2"/>
        <v>2.1626297577855041E-2</v>
      </c>
      <c r="P16">
        <f t="shared" si="2"/>
        <v>1.315743944636681</v>
      </c>
      <c r="S16" s="34" t="s">
        <v>47</v>
      </c>
      <c r="T16" s="71">
        <f>T9/(T9+T10)</f>
        <v>2.2735542144700716E-5</v>
      </c>
    </row>
    <row r="17" spans="1:25" ht="15.75" customHeight="1">
      <c r="A17" s="17">
        <v>37</v>
      </c>
      <c r="B17" s="17">
        <v>58</v>
      </c>
      <c r="C17" s="17">
        <v>0</v>
      </c>
      <c r="D17" s="17" t="s">
        <v>27</v>
      </c>
      <c r="E17">
        <v>1</v>
      </c>
      <c r="H17">
        <v>58</v>
      </c>
      <c r="I17">
        <v>66</v>
      </c>
      <c r="L17" s="25">
        <f t="shared" si="0"/>
        <v>23.641204938271603</v>
      </c>
      <c r="M17" s="25">
        <f t="shared" si="1"/>
        <v>10.066910531931125</v>
      </c>
      <c r="N17" s="25"/>
      <c r="O17">
        <f t="shared" si="2"/>
        <v>23.551038062283723</v>
      </c>
      <c r="P17">
        <f t="shared" si="2"/>
        <v>9.9039792387543333</v>
      </c>
    </row>
    <row r="18" spans="1:25">
      <c r="A18" s="17">
        <v>37</v>
      </c>
      <c r="B18" s="17">
        <v>63</v>
      </c>
      <c r="C18" s="17">
        <v>0</v>
      </c>
      <c r="D18" s="17" t="s">
        <v>27</v>
      </c>
      <c r="E18">
        <v>1</v>
      </c>
      <c r="H18">
        <v>63</v>
      </c>
      <c r="I18">
        <v>62</v>
      </c>
      <c r="L18" s="25">
        <f t="shared" si="0"/>
        <v>1.8982716049382776E-2</v>
      </c>
      <c r="M18" s="25">
        <f t="shared" si="1"/>
        <v>0.68419448254838777</v>
      </c>
      <c r="N18" s="25"/>
      <c r="O18">
        <f t="shared" si="2"/>
        <v>2.1626297577855041E-2</v>
      </c>
      <c r="P18">
        <f t="shared" si="2"/>
        <v>0.72750865051902902</v>
      </c>
      <c r="S18" s="28" t="s">
        <v>46</v>
      </c>
      <c r="T18" s="36">
        <v>0.05</v>
      </c>
      <c r="U18" s="36">
        <v>0.01</v>
      </c>
      <c r="V18" s="36">
        <v>1E-3</v>
      </c>
    </row>
    <row r="19" spans="1:25">
      <c r="A19" s="17">
        <v>38</v>
      </c>
      <c r="B19" s="17">
        <v>60</v>
      </c>
      <c r="C19" s="17">
        <v>0</v>
      </c>
      <c r="D19" s="17" t="s">
        <v>27</v>
      </c>
      <c r="E19">
        <v>1</v>
      </c>
      <c r="H19">
        <v>60</v>
      </c>
      <c r="I19">
        <v>65</v>
      </c>
      <c r="L19" s="25">
        <f t="shared" si="0"/>
        <v>8.1923160493827147</v>
      </c>
      <c r="M19" s="25">
        <f t="shared" si="1"/>
        <v>4.72123151958544</v>
      </c>
      <c r="N19" s="25"/>
      <c r="O19">
        <f t="shared" si="2"/>
        <v>8.1392733564013771</v>
      </c>
      <c r="P19">
        <f t="shared" si="2"/>
        <v>4.6098615916955072</v>
      </c>
      <c r="T19" s="31">
        <v>3.8414999999999999</v>
      </c>
      <c r="U19" s="31">
        <v>6.6349999999999998</v>
      </c>
      <c r="V19" s="31">
        <v>10.827566170000001</v>
      </c>
    </row>
    <row r="20" spans="1:25">
      <c r="A20" s="17">
        <v>38</v>
      </c>
      <c r="B20" s="17">
        <v>60</v>
      </c>
      <c r="C20" s="17">
        <v>0</v>
      </c>
      <c r="D20" s="17" t="s">
        <v>27</v>
      </c>
      <c r="E20">
        <v>1</v>
      </c>
      <c r="H20">
        <v>60</v>
      </c>
      <c r="I20">
        <v>63</v>
      </c>
      <c r="L20" s="25">
        <f t="shared" si="0"/>
        <v>8.1923160493827147</v>
      </c>
      <c r="M20" s="25">
        <f t="shared" si="1"/>
        <v>2.9873494894071904E-2</v>
      </c>
      <c r="N20" s="25"/>
      <c r="O20">
        <f t="shared" si="2"/>
        <v>8.1392733564013771</v>
      </c>
      <c r="P20">
        <f t="shared" si="2"/>
        <v>2.1626297577855041E-2</v>
      </c>
    </row>
    <row r="21" spans="1:25">
      <c r="A21" s="17">
        <v>38</v>
      </c>
      <c r="B21" s="17">
        <v>66</v>
      </c>
      <c r="C21" s="17">
        <v>0</v>
      </c>
      <c r="D21" s="17" t="s">
        <v>27</v>
      </c>
      <c r="E21">
        <v>1</v>
      </c>
      <c r="H21">
        <v>66</v>
      </c>
      <c r="I21">
        <v>64</v>
      </c>
      <c r="L21" s="25">
        <f t="shared" si="0"/>
        <v>9.8456493827160507</v>
      </c>
      <c r="M21" s="25">
        <f t="shared" si="1"/>
        <v>1.3755525072397561</v>
      </c>
      <c r="N21" s="25"/>
      <c r="O21">
        <f t="shared" si="2"/>
        <v>9.9039792387543333</v>
      </c>
      <c r="P21">
        <f t="shared" si="2"/>
        <v>1.315743944636681</v>
      </c>
    </row>
    <row r="22" spans="1:25">
      <c r="A22" s="17">
        <v>39</v>
      </c>
      <c r="B22" s="17">
        <v>63</v>
      </c>
      <c r="C22" s="17">
        <v>0</v>
      </c>
      <c r="D22" s="17" t="s">
        <v>27</v>
      </c>
      <c r="E22">
        <v>1</v>
      </c>
      <c r="H22">
        <v>63</v>
      </c>
      <c r="I22">
        <v>65</v>
      </c>
      <c r="L22" s="25">
        <f t="shared" si="0"/>
        <v>1.8982716049382776E-2</v>
      </c>
      <c r="M22" s="25">
        <f t="shared" si="1"/>
        <v>4.72123151958544</v>
      </c>
      <c r="N22" s="25"/>
      <c r="O22">
        <f t="shared" si="2"/>
        <v>2.1626297577855041E-2</v>
      </c>
      <c r="P22">
        <f t="shared" si="2"/>
        <v>4.6098615916955072</v>
      </c>
      <c r="S22" t="s">
        <v>84</v>
      </c>
    </row>
    <row r="23" spans="1:25">
      <c r="A23" s="17">
        <v>39</v>
      </c>
      <c r="B23" s="17">
        <v>67</v>
      </c>
      <c r="C23" s="17">
        <v>0</v>
      </c>
      <c r="D23" s="17" t="s">
        <v>27</v>
      </c>
      <c r="E23">
        <v>1</v>
      </c>
      <c r="H23">
        <v>67</v>
      </c>
      <c r="I23">
        <v>65</v>
      </c>
      <c r="L23" s="25">
        <f t="shared" si="0"/>
        <v>17.121204938271607</v>
      </c>
      <c r="M23" s="25">
        <f t="shared" si="1"/>
        <v>4.72123151958544</v>
      </c>
      <c r="N23" s="25"/>
      <c r="O23">
        <f t="shared" si="2"/>
        <v>17.198096885813158</v>
      </c>
      <c r="P23">
        <f t="shared" si="2"/>
        <v>4.6098615916955072</v>
      </c>
    </row>
    <row r="24" spans="1:25" ht="15.75" thickBot="1">
      <c r="A24" s="17">
        <v>39</v>
      </c>
      <c r="B24" s="17">
        <v>58</v>
      </c>
      <c r="C24" s="17">
        <v>0</v>
      </c>
      <c r="D24" s="17" t="s">
        <v>27</v>
      </c>
      <c r="E24">
        <v>1</v>
      </c>
      <c r="H24">
        <v>58</v>
      </c>
      <c r="I24">
        <v>58</v>
      </c>
      <c r="L24" s="25">
        <f t="shared" si="0"/>
        <v>23.641204938271603</v>
      </c>
      <c r="M24" s="25">
        <f t="shared" si="1"/>
        <v>23.301478433165652</v>
      </c>
      <c r="N24" s="25"/>
      <c r="O24">
        <f t="shared" si="2"/>
        <v>23.551038062283723</v>
      </c>
      <c r="P24">
        <f t="shared" si="2"/>
        <v>23.551038062283723</v>
      </c>
      <c r="S24" t="s">
        <v>85</v>
      </c>
    </row>
    <row r="25" spans="1:25">
      <c r="A25" s="17">
        <v>40</v>
      </c>
      <c r="B25" s="17">
        <v>58</v>
      </c>
      <c r="C25" s="17">
        <v>0</v>
      </c>
      <c r="D25" s="17" t="s">
        <v>27</v>
      </c>
      <c r="E25">
        <v>1</v>
      </c>
      <c r="F25" s="7"/>
      <c r="H25">
        <v>58</v>
      </c>
      <c r="I25">
        <v>58</v>
      </c>
      <c r="L25" s="25">
        <f t="shared" si="0"/>
        <v>23.641204938271603</v>
      </c>
      <c r="M25" s="25">
        <f t="shared" si="1"/>
        <v>23.301478433165652</v>
      </c>
      <c r="N25" s="25"/>
      <c r="O25">
        <f t="shared" si="2"/>
        <v>23.551038062283723</v>
      </c>
      <c r="P25">
        <f t="shared" si="2"/>
        <v>23.551038062283723</v>
      </c>
      <c r="S25" s="64" t="s">
        <v>86</v>
      </c>
      <c r="T25" s="64" t="s">
        <v>25</v>
      </c>
      <c r="U25" s="64" t="s">
        <v>87</v>
      </c>
      <c r="V25" s="64" t="s">
        <v>88</v>
      </c>
      <c r="W25" s="64" t="s">
        <v>77</v>
      </c>
    </row>
    <row r="26" spans="1:25">
      <c r="A26" s="17">
        <v>40</v>
      </c>
      <c r="B26" s="17">
        <v>65</v>
      </c>
      <c r="C26" s="17">
        <v>0</v>
      </c>
      <c r="D26" s="17" t="s">
        <v>27</v>
      </c>
      <c r="E26">
        <v>1</v>
      </c>
      <c r="F26" s="9"/>
      <c r="H26">
        <v>65</v>
      </c>
      <c r="I26">
        <v>58</v>
      </c>
      <c r="L26" s="25">
        <f t="shared" si="0"/>
        <v>4.5700938271604947</v>
      </c>
      <c r="M26" s="25">
        <f t="shared" si="1"/>
        <v>23.301478433165652</v>
      </c>
      <c r="N26" s="25"/>
      <c r="O26">
        <f t="shared" si="2"/>
        <v>4.6098615916955072</v>
      </c>
      <c r="P26">
        <f t="shared" si="2"/>
        <v>23.551038062283723</v>
      </c>
      <c r="S26" s="62" t="s">
        <v>29</v>
      </c>
      <c r="T26" s="62">
        <v>225</v>
      </c>
      <c r="U26" s="62">
        <v>14144</v>
      </c>
      <c r="V26" s="62">
        <v>62.862222222222222</v>
      </c>
      <c r="W26" s="62">
        <v>10.387182539682545</v>
      </c>
    </row>
    <row r="27" spans="1:25" ht="15.75" thickBot="1">
      <c r="A27" s="17">
        <v>41</v>
      </c>
      <c r="B27" s="17">
        <v>58</v>
      </c>
      <c r="C27" s="17">
        <v>0</v>
      </c>
      <c r="D27" s="17" t="s">
        <v>27</v>
      </c>
      <c r="E27">
        <v>1</v>
      </c>
      <c r="F27" s="9"/>
      <c r="H27">
        <v>58</v>
      </c>
      <c r="I27">
        <v>58</v>
      </c>
      <c r="L27" s="25">
        <f t="shared" si="0"/>
        <v>23.641204938271603</v>
      </c>
      <c r="M27" s="25">
        <f t="shared" si="1"/>
        <v>23.301478433165652</v>
      </c>
      <c r="N27" s="25"/>
      <c r="O27">
        <f t="shared" si="2"/>
        <v>23.551038062283723</v>
      </c>
      <c r="P27">
        <f t="shared" si="2"/>
        <v>23.551038062283723</v>
      </c>
      <c r="S27" s="63" t="s">
        <v>30</v>
      </c>
      <c r="T27" s="63">
        <v>81</v>
      </c>
      <c r="U27" s="63">
        <v>5089</v>
      </c>
      <c r="V27" s="63">
        <v>62.827160493827158</v>
      </c>
      <c r="W27" s="63">
        <v>11.169753086419751</v>
      </c>
    </row>
    <row r="28" spans="1:25">
      <c r="A28" s="17">
        <v>41</v>
      </c>
      <c r="B28" s="17">
        <v>59</v>
      </c>
      <c r="C28" s="17">
        <v>0</v>
      </c>
      <c r="D28" s="17" t="s">
        <v>27</v>
      </c>
      <c r="E28">
        <v>1</v>
      </c>
      <c r="F28" s="9"/>
      <c r="H28">
        <v>59</v>
      </c>
      <c r="I28">
        <v>63</v>
      </c>
      <c r="L28" s="25">
        <f t="shared" si="0"/>
        <v>14.916760493827159</v>
      </c>
      <c r="M28" s="25">
        <f t="shared" si="1"/>
        <v>2.9873494894071904E-2</v>
      </c>
      <c r="N28" s="25"/>
      <c r="O28">
        <f t="shared" si="2"/>
        <v>14.845155709342551</v>
      </c>
      <c r="P28">
        <f t="shared" si="2"/>
        <v>2.1626297577855041E-2</v>
      </c>
    </row>
    <row r="29" spans="1:25" ht="15.75" customHeight="1">
      <c r="A29" s="17">
        <v>41</v>
      </c>
      <c r="B29" s="17">
        <v>64</v>
      </c>
      <c r="C29" s="17">
        <v>0</v>
      </c>
      <c r="D29" s="17" t="s">
        <v>27</v>
      </c>
      <c r="E29">
        <v>1</v>
      </c>
      <c r="F29" s="9"/>
      <c r="H29">
        <v>64</v>
      </c>
      <c r="I29">
        <v>66</v>
      </c>
      <c r="L29" s="25">
        <f t="shared" si="0"/>
        <v>1.2945382716049387</v>
      </c>
      <c r="M29" s="25">
        <f t="shared" si="1"/>
        <v>10.066910531931125</v>
      </c>
      <c r="N29" s="25"/>
      <c r="O29">
        <f t="shared" si="2"/>
        <v>1.315743944636681</v>
      </c>
      <c r="P29">
        <f t="shared" si="2"/>
        <v>9.9039792387543333</v>
      </c>
    </row>
    <row r="30" spans="1:25" ht="15.75" customHeight="1" thickBot="1">
      <c r="A30" s="17">
        <v>41</v>
      </c>
      <c r="B30" s="17">
        <v>65</v>
      </c>
      <c r="C30" s="17">
        <v>0</v>
      </c>
      <c r="D30" s="17" t="s">
        <v>27</v>
      </c>
      <c r="E30">
        <v>1</v>
      </c>
      <c r="F30" s="10"/>
      <c r="H30">
        <v>65</v>
      </c>
      <c r="I30">
        <v>69</v>
      </c>
      <c r="L30" s="25">
        <f t="shared" si="0"/>
        <v>4.5700938271604947</v>
      </c>
      <c r="M30" s="25">
        <f t="shared" si="1"/>
        <v>38.103947568968174</v>
      </c>
      <c r="N30" s="25"/>
      <c r="O30">
        <f t="shared" si="2"/>
        <v>4.6098615916955072</v>
      </c>
      <c r="P30">
        <f t="shared" si="2"/>
        <v>37.78633217993081</v>
      </c>
      <c r="S30" t="s">
        <v>89</v>
      </c>
    </row>
    <row r="31" spans="1:25" ht="15.75" customHeight="1">
      <c r="A31" s="17">
        <v>41</v>
      </c>
      <c r="B31" s="17">
        <v>65</v>
      </c>
      <c r="C31" s="17">
        <v>0</v>
      </c>
      <c r="D31" s="17" t="s">
        <v>27</v>
      </c>
      <c r="E31">
        <v>1</v>
      </c>
      <c r="H31">
        <v>65</v>
      </c>
      <c r="I31">
        <v>60</v>
      </c>
      <c r="L31" s="25">
        <f t="shared" si="0"/>
        <v>4.5700938271604947</v>
      </c>
      <c r="M31" s="25">
        <f t="shared" si="1"/>
        <v>7.9928364578570195</v>
      </c>
      <c r="N31" s="25"/>
      <c r="O31">
        <f t="shared" si="2"/>
        <v>4.6098615916955072</v>
      </c>
      <c r="P31">
        <f t="shared" si="2"/>
        <v>8.1392733564013771</v>
      </c>
      <c r="S31" s="64" t="s">
        <v>90</v>
      </c>
      <c r="T31" s="64" t="s">
        <v>91</v>
      </c>
      <c r="U31" s="64" t="s">
        <v>79</v>
      </c>
      <c r="V31" s="64" t="s">
        <v>92</v>
      </c>
      <c r="W31" s="64" t="s">
        <v>80</v>
      </c>
      <c r="X31" s="64" t="s">
        <v>93</v>
      </c>
      <c r="Y31" s="64" t="s">
        <v>94</v>
      </c>
    </row>
    <row r="32" spans="1:25" ht="15.75" customHeight="1">
      <c r="A32" s="17">
        <v>42</v>
      </c>
      <c r="B32" s="17">
        <v>58</v>
      </c>
      <c r="C32" s="17">
        <v>0</v>
      </c>
      <c r="D32" s="17" t="s">
        <v>27</v>
      </c>
      <c r="E32">
        <v>1</v>
      </c>
      <c r="H32">
        <v>58</v>
      </c>
      <c r="I32">
        <v>69</v>
      </c>
      <c r="L32" s="25">
        <f t="shared" si="0"/>
        <v>23.641204938271603</v>
      </c>
      <c r="M32" s="25">
        <f t="shared" si="1"/>
        <v>38.103947568968174</v>
      </c>
      <c r="N32" s="25"/>
      <c r="O32">
        <f t="shared" si="2"/>
        <v>23.551038062283723</v>
      </c>
      <c r="P32">
        <f t="shared" si="2"/>
        <v>37.78633217993081</v>
      </c>
      <c r="S32" s="62" t="s">
        <v>95</v>
      </c>
      <c r="T32" s="62">
        <v>7.321713870669555E-2</v>
      </c>
      <c r="U32" s="62">
        <v>1</v>
      </c>
      <c r="V32" s="62">
        <v>7.321713870669555E-2</v>
      </c>
      <c r="W32" s="62">
        <v>6.9117619545829602E-3</v>
      </c>
      <c r="X32" s="62">
        <v>0.93379731586074932</v>
      </c>
      <c r="Y32" s="62">
        <v>3.8722295226094383</v>
      </c>
    </row>
    <row r="33" spans="1:25" ht="15.75" customHeight="1">
      <c r="A33" s="17">
        <v>42</v>
      </c>
      <c r="B33" s="17">
        <v>65</v>
      </c>
      <c r="C33" s="17">
        <v>0</v>
      </c>
      <c r="D33" s="17" t="s">
        <v>27</v>
      </c>
      <c r="E33">
        <v>1</v>
      </c>
      <c r="H33">
        <v>65</v>
      </c>
      <c r="I33">
        <v>58</v>
      </c>
      <c r="L33" s="25">
        <f t="shared" si="0"/>
        <v>4.5700938271604947</v>
      </c>
      <c r="M33" s="25">
        <f t="shared" si="1"/>
        <v>23.301478433165652</v>
      </c>
      <c r="N33" s="25"/>
      <c r="O33">
        <f t="shared" si="2"/>
        <v>4.6098615916955072</v>
      </c>
      <c r="P33">
        <f t="shared" si="2"/>
        <v>23.551038062283723</v>
      </c>
      <c r="S33" s="62" t="s">
        <v>96</v>
      </c>
      <c r="T33" s="62">
        <v>3220.3091358024703</v>
      </c>
      <c r="U33" s="62">
        <v>304</v>
      </c>
      <c r="V33" s="62">
        <v>10.593122157244968</v>
      </c>
      <c r="W33" s="62"/>
      <c r="X33" s="62"/>
      <c r="Y33" s="62"/>
    </row>
    <row r="34" spans="1:25" ht="15.75" customHeight="1">
      <c r="A34" s="17">
        <v>43</v>
      </c>
      <c r="B34" s="17">
        <v>60</v>
      </c>
      <c r="C34" s="17">
        <v>0</v>
      </c>
      <c r="D34" s="17" t="s">
        <v>27</v>
      </c>
      <c r="E34">
        <v>1</v>
      </c>
      <c r="H34">
        <v>60</v>
      </c>
      <c r="I34">
        <v>59</v>
      </c>
      <c r="L34" s="25">
        <f t="shared" si="0"/>
        <v>8.1923160493827147</v>
      </c>
      <c r="M34" s="25">
        <f t="shared" si="1"/>
        <v>14.647157445511336</v>
      </c>
      <c r="N34" s="25"/>
      <c r="O34">
        <f t="shared" si="2"/>
        <v>8.1392733564013771</v>
      </c>
      <c r="P34">
        <f t="shared" si="2"/>
        <v>14.845155709342551</v>
      </c>
      <c r="S34" s="62"/>
      <c r="T34" s="62"/>
      <c r="U34" s="62"/>
      <c r="V34" s="62"/>
      <c r="W34" s="62"/>
      <c r="X34" s="62"/>
      <c r="Y34" s="62"/>
    </row>
    <row r="35" spans="1:25" ht="15.75" customHeight="1" thickBot="1">
      <c r="A35" s="17">
        <v>43</v>
      </c>
      <c r="B35" s="17">
        <v>65</v>
      </c>
      <c r="C35" s="17">
        <v>0</v>
      </c>
      <c r="D35" s="17" t="s">
        <v>27</v>
      </c>
      <c r="E35">
        <v>1</v>
      </c>
      <c r="H35">
        <v>65</v>
      </c>
      <c r="I35">
        <v>64</v>
      </c>
      <c r="L35" s="25">
        <f t="shared" si="0"/>
        <v>4.5700938271604947</v>
      </c>
      <c r="M35" s="25">
        <f t="shared" si="1"/>
        <v>1.3755525072397561</v>
      </c>
      <c r="N35" s="25"/>
      <c r="O35">
        <f t="shared" si="2"/>
        <v>4.6098615916955072</v>
      </c>
      <c r="P35">
        <f t="shared" si="2"/>
        <v>1.315743944636681</v>
      </c>
      <c r="S35" s="63" t="s">
        <v>15</v>
      </c>
      <c r="T35" s="63">
        <v>3220.382352941177</v>
      </c>
      <c r="U35" s="63">
        <v>305</v>
      </c>
      <c r="V35" s="63"/>
      <c r="W35" s="63"/>
      <c r="X35" s="63"/>
      <c r="Y35" s="63"/>
    </row>
    <row r="36" spans="1:25" ht="15.75" customHeight="1">
      <c r="A36" s="17">
        <v>44</v>
      </c>
      <c r="B36" s="17">
        <v>61</v>
      </c>
      <c r="C36" s="17">
        <v>0</v>
      </c>
      <c r="D36" s="17" t="s">
        <v>27</v>
      </c>
      <c r="E36">
        <v>1</v>
      </c>
      <c r="H36">
        <v>61</v>
      </c>
      <c r="I36">
        <v>58</v>
      </c>
      <c r="L36" s="25">
        <f t="shared" si="0"/>
        <v>3.4678716049382707</v>
      </c>
      <c r="M36" s="25">
        <f t="shared" si="1"/>
        <v>23.301478433165652</v>
      </c>
      <c r="N36" s="25"/>
      <c r="O36">
        <f t="shared" si="2"/>
        <v>3.4333910034602031</v>
      </c>
      <c r="P36">
        <f t="shared" si="2"/>
        <v>23.551038062283723</v>
      </c>
    </row>
    <row r="37" spans="1:25" ht="15.75" customHeight="1">
      <c r="A37" s="17">
        <v>44</v>
      </c>
      <c r="B37" s="17">
        <v>61</v>
      </c>
      <c r="C37" s="17">
        <v>0</v>
      </c>
      <c r="D37" s="17" t="s">
        <v>27</v>
      </c>
      <c r="E37">
        <v>1</v>
      </c>
      <c r="H37">
        <v>61</v>
      </c>
      <c r="I37">
        <v>63</v>
      </c>
      <c r="L37" s="25">
        <f t="shared" si="0"/>
        <v>3.4678716049382707</v>
      </c>
      <c r="M37" s="25">
        <f t="shared" si="1"/>
        <v>2.9873494894071904E-2</v>
      </c>
      <c r="N37" s="25"/>
      <c r="O37">
        <f t="shared" si="2"/>
        <v>3.4333910034602031</v>
      </c>
      <c r="P37">
        <f t="shared" si="2"/>
        <v>2.1626297577855041E-2</v>
      </c>
    </row>
    <row r="38" spans="1:25" ht="15.75" customHeight="1">
      <c r="A38" s="17">
        <v>45</v>
      </c>
      <c r="B38" s="17">
        <v>60</v>
      </c>
      <c r="C38" s="17">
        <v>0</v>
      </c>
      <c r="D38" s="17" t="s">
        <v>27</v>
      </c>
      <c r="E38">
        <v>1</v>
      </c>
      <c r="H38">
        <v>60</v>
      </c>
      <c r="I38">
        <v>65</v>
      </c>
      <c r="L38" s="25">
        <f t="shared" si="0"/>
        <v>8.1923160493827147</v>
      </c>
      <c r="M38" s="25">
        <f t="shared" si="1"/>
        <v>4.72123151958544</v>
      </c>
      <c r="N38" s="25"/>
      <c r="O38">
        <f t="shared" si="2"/>
        <v>8.1392733564013771</v>
      </c>
      <c r="P38">
        <f t="shared" si="2"/>
        <v>4.6098615916955072</v>
      </c>
      <c r="S38" t="s">
        <v>104</v>
      </c>
    </row>
    <row r="39" spans="1:25" ht="15.75" customHeight="1" thickBot="1">
      <c r="A39" s="17">
        <v>45</v>
      </c>
      <c r="B39" s="17">
        <v>67</v>
      </c>
      <c r="C39" s="17">
        <v>0</v>
      </c>
      <c r="D39" s="17" t="s">
        <v>27</v>
      </c>
      <c r="E39">
        <v>1</v>
      </c>
      <c r="H39">
        <v>67</v>
      </c>
      <c r="I39">
        <v>67</v>
      </c>
      <c r="L39" s="25">
        <f t="shared" si="0"/>
        <v>17.121204938271607</v>
      </c>
      <c r="M39" s="25">
        <f t="shared" si="1"/>
        <v>17.412589544276809</v>
      </c>
      <c r="N39" s="25"/>
      <c r="O39">
        <f t="shared" si="2"/>
        <v>17.198096885813158</v>
      </c>
      <c r="P39">
        <f t="shared" si="2"/>
        <v>17.198096885813158</v>
      </c>
    </row>
    <row r="40" spans="1:25" ht="15.75" customHeight="1">
      <c r="A40" s="17">
        <v>45</v>
      </c>
      <c r="B40" s="17">
        <v>64</v>
      </c>
      <c r="C40" s="17">
        <v>0</v>
      </c>
      <c r="D40" s="17" t="s">
        <v>27</v>
      </c>
      <c r="E40">
        <v>1</v>
      </c>
      <c r="H40">
        <v>64</v>
      </c>
      <c r="I40">
        <v>58</v>
      </c>
      <c r="L40" s="25">
        <f t="shared" si="0"/>
        <v>1.2945382716049387</v>
      </c>
      <c r="M40" s="25">
        <f t="shared" si="1"/>
        <v>23.301478433165652</v>
      </c>
      <c r="N40" s="25"/>
      <c r="O40">
        <f t="shared" si="2"/>
        <v>1.315743944636681</v>
      </c>
      <c r="P40">
        <f t="shared" si="2"/>
        <v>23.551038062283723</v>
      </c>
      <c r="S40" s="64"/>
      <c r="T40" s="64" t="s">
        <v>30</v>
      </c>
      <c r="U40" s="64" t="s">
        <v>29</v>
      </c>
    </row>
    <row r="41" spans="1:25" ht="15.75" customHeight="1">
      <c r="A41" s="17">
        <v>45</v>
      </c>
      <c r="B41" s="17">
        <v>68</v>
      </c>
      <c r="C41" s="17">
        <v>0</v>
      </c>
      <c r="D41" s="17" t="s">
        <v>27</v>
      </c>
      <c r="E41">
        <v>1</v>
      </c>
      <c r="F41" s="7"/>
      <c r="H41">
        <v>68</v>
      </c>
      <c r="I41">
        <v>69</v>
      </c>
      <c r="L41" s="25">
        <f t="shared" si="0"/>
        <v>26.396760493827163</v>
      </c>
      <c r="M41" s="25">
        <f t="shared" si="1"/>
        <v>38.103947568968174</v>
      </c>
      <c r="N41" s="25"/>
      <c r="O41">
        <f t="shared" si="2"/>
        <v>26.492214532871984</v>
      </c>
      <c r="P41">
        <f t="shared" si="2"/>
        <v>37.78633217993081</v>
      </c>
      <c r="S41" s="62" t="s">
        <v>31</v>
      </c>
      <c r="T41" s="62">
        <v>62.827160493827158</v>
      </c>
      <c r="U41" s="62">
        <v>62.862222222222222</v>
      </c>
    </row>
    <row r="42" spans="1:25" ht="15.75" customHeight="1">
      <c r="A42" s="17">
        <v>46</v>
      </c>
      <c r="B42" s="17">
        <v>62</v>
      </c>
      <c r="C42" s="17">
        <v>0</v>
      </c>
      <c r="D42" s="17" t="s">
        <v>27</v>
      </c>
      <c r="E42">
        <v>1</v>
      </c>
      <c r="F42" s="9"/>
      <c r="H42">
        <v>62</v>
      </c>
      <c r="I42">
        <v>62</v>
      </c>
      <c r="L42" s="25">
        <f t="shared" si="0"/>
        <v>0.74342716049382673</v>
      </c>
      <c r="M42" s="25">
        <f t="shared" si="1"/>
        <v>0.68419448254838777</v>
      </c>
      <c r="N42" s="25"/>
      <c r="O42">
        <f t="shared" si="2"/>
        <v>0.72750865051902902</v>
      </c>
      <c r="P42">
        <f t="shared" si="2"/>
        <v>0.72750865051902902</v>
      </c>
      <c r="S42" s="62" t="s">
        <v>77</v>
      </c>
      <c r="T42" s="62">
        <v>11.169753086419751</v>
      </c>
      <c r="U42" s="62">
        <v>10.387182539682545</v>
      </c>
    </row>
    <row r="43" spans="1:25" ht="15.75" customHeight="1">
      <c r="A43" s="17">
        <v>46</v>
      </c>
      <c r="B43" s="17">
        <v>63</v>
      </c>
      <c r="C43" s="17">
        <v>0</v>
      </c>
      <c r="D43" s="17" t="s">
        <v>27</v>
      </c>
      <c r="E43">
        <v>1</v>
      </c>
      <c r="F43" s="9"/>
      <c r="H43">
        <v>63</v>
      </c>
      <c r="I43">
        <v>65</v>
      </c>
      <c r="L43" s="25">
        <f t="shared" si="0"/>
        <v>1.8982716049382776E-2</v>
      </c>
      <c r="M43" s="25">
        <f t="shared" si="1"/>
        <v>4.72123151958544</v>
      </c>
      <c r="N43" s="25"/>
      <c r="O43">
        <f t="shared" si="2"/>
        <v>2.1626297577855041E-2</v>
      </c>
      <c r="P43">
        <f t="shared" si="2"/>
        <v>4.6098615916955072</v>
      </c>
      <c r="S43" s="62" t="s">
        <v>78</v>
      </c>
      <c r="T43" s="62">
        <v>81</v>
      </c>
      <c r="U43" s="62">
        <v>225</v>
      </c>
    </row>
    <row r="44" spans="1:25" ht="15.75" customHeight="1">
      <c r="A44" s="17">
        <v>47</v>
      </c>
      <c r="B44" s="17">
        <v>61</v>
      </c>
      <c r="C44" s="17">
        <v>0</v>
      </c>
      <c r="D44" s="17" t="s">
        <v>27</v>
      </c>
      <c r="E44">
        <v>1</v>
      </c>
      <c r="F44" s="9"/>
      <c r="H44">
        <v>61</v>
      </c>
      <c r="I44">
        <v>63</v>
      </c>
      <c r="L44" s="25">
        <f t="shared" si="0"/>
        <v>3.4678716049382707</v>
      </c>
      <c r="M44" s="25">
        <f t="shared" si="1"/>
        <v>2.9873494894071904E-2</v>
      </c>
      <c r="N44" s="25"/>
      <c r="O44">
        <f t="shared" si="2"/>
        <v>3.4333910034602031</v>
      </c>
      <c r="P44">
        <f t="shared" si="2"/>
        <v>2.1626297577855041E-2</v>
      </c>
      <c r="S44" s="62" t="s">
        <v>105</v>
      </c>
      <c r="T44" s="62">
        <v>10.593122157244968</v>
      </c>
      <c r="U44" s="62"/>
    </row>
    <row r="45" spans="1:25" ht="15.75" customHeight="1">
      <c r="A45" s="17">
        <v>47</v>
      </c>
      <c r="B45" s="17">
        <v>66</v>
      </c>
      <c r="C45" s="17">
        <v>0</v>
      </c>
      <c r="D45" s="17" t="s">
        <v>27</v>
      </c>
      <c r="E45">
        <v>1</v>
      </c>
      <c r="F45" s="9"/>
      <c r="H45">
        <v>66</v>
      </c>
      <c r="I45">
        <v>58</v>
      </c>
      <c r="L45" s="25">
        <f t="shared" si="0"/>
        <v>9.8456493827160507</v>
      </c>
      <c r="M45" s="25">
        <f t="shared" si="1"/>
        <v>23.301478433165652</v>
      </c>
      <c r="N45" s="25"/>
      <c r="O45">
        <f t="shared" si="2"/>
        <v>9.9039792387543333</v>
      </c>
      <c r="P45">
        <f t="shared" si="2"/>
        <v>23.551038062283723</v>
      </c>
      <c r="S45" s="62" t="s">
        <v>98</v>
      </c>
      <c r="T45" s="62">
        <v>0</v>
      </c>
      <c r="U45" s="62"/>
    </row>
    <row r="46" spans="1:25" ht="15.75" customHeight="1">
      <c r="A46" s="17">
        <v>47</v>
      </c>
      <c r="B46" s="17">
        <v>67</v>
      </c>
      <c r="C46" s="17">
        <v>0</v>
      </c>
      <c r="D46" s="17" t="s">
        <v>27</v>
      </c>
      <c r="E46">
        <v>1</v>
      </c>
      <c r="F46" s="10"/>
      <c r="H46">
        <v>67</v>
      </c>
      <c r="I46">
        <v>58</v>
      </c>
      <c r="L46" s="25">
        <f t="shared" si="0"/>
        <v>17.121204938271607</v>
      </c>
      <c r="M46" s="25">
        <f t="shared" si="1"/>
        <v>23.301478433165652</v>
      </c>
      <c r="N46" s="25"/>
      <c r="O46">
        <f t="shared" si="2"/>
        <v>17.198096885813158</v>
      </c>
      <c r="P46">
        <f t="shared" si="2"/>
        <v>23.551038062283723</v>
      </c>
      <c r="S46" s="62" t="s">
        <v>79</v>
      </c>
      <c r="T46" s="62">
        <v>304</v>
      </c>
      <c r="U46" s="62"/>
    </row>
    <row r="47" spans="1:25" ht="15.75" customHeight="1">
      <c r="A47" s="17">
        <v>48</v>
      </c>
      <c r="B47" s="17">
        <v>64</v>
      </c>
      <c r="C47" s="17">
        <v>0</v>
      </c>
      <c r="D47" s="17" t="s">
        <v>27</v>
      </c>
      <c r="E47">
        <v>1</v>
      </c>
      <c r="H47">
        <v>64</v>
      </c>
      <c r="I47">
        <v>67</v>
      </c>
      <c r="L47" s="25">
        <f t="shared" si="0"/>
        <v>1.2945382716049387</v>
      </c>
      <c r="M47" s="25">
        <f t="shared" si="1"/>
        <v>17.412589544276809</v>
      </c>
      <c r="N47" s="25"/>
      <c r="O47">
        <f t="shared" si="2"/>
        <v>1.315743944636681</v>
      </c>
      <c r="P47">
        <f t="shared" si="2"/>
        <v>17.198096885813158</v>
      </c>
      <c r="S47" s="62" t="s">
        <v>99</v>
      </c>
      <c r="T47" s="62">
        <v>-8.3137007130664867E-2</v>
      </c>
      <c r="U47" s="62"/>
    </row>
    <row r="48" spans="1:25" ht="15.75" customHeight="1">
      <c r="A48" s="17">
        <v>48</v>
      </c>
      <c r="B48" s="17">
        <v>66</v>
      </c>
      <c r="C48" s="17">
        <v>0</v>
      </c>
      <c r="D48" s="17" t="s">
        <v>27</v>
      </c>
      <c r="E48">
        <v>1</v>
      </c>
      <c r="H48">
        <v>66</v>
      </c>
      <c r="I48">
        <v>64</v>
      </c>
      <c r="L48" s="25">
        <f t="shared" si="0"/>
        <v>9.8456493827160507</v>
      </c>
      <c r="M48" s="25">
        <f t="shared" si="1"/>
        <v>1.3755525072397561</v>
      </c>
      <c r="N48" s="25"/>
      <c r="O48">
        <f t="shared" si="2"/>
        <v>9.9039792387543333</v>
      </c>
      <c r="P48">
        <f t="shared" si="2"/>
        <v>1.315743944636681</v>
      </c>
      <c r="S48" s="62" t="s">
        <v>100</v>
      </c>
      <c r="T48" s="62">
        <v>0.46689865793022828</v>
      </c>
      <c r="U48" s="62"/>
    </row>
    <row r="49" spans="1:21" ht="15.75" customHeight="1">
      <c r="A49" s="17">
        <v>49</v>
      </c>
      <c r="B49" s="17">
        <v>62</v>
      </c>
      <c r="C49" s="17">
        <v>0</v>
      </c>
      <c r="D49" s="17" t="s">
        <v>27</v>
      </c>
      <c r="E49">
        <v>1</v>
      </c>
      <c r="H49">
        <v>62</v>
      </c>
      <c r="I49">
        <v>63</v>
      </c>
      <c r="L49" s="25">
        <f t="shared" si="0"/>
        <v>0.74342716049382673</v>
      </c>
      <c r="M49" s="25">
        <f t="shared" si="1"/>
        <v>2.9873494894071904E-2</v>
      </c>
      <c r="N49" s="25"/>
      <c r="O49">
        <f t="shared" si="2"/>
        <v>0.72750865051902902</v>
      </c>
      <c r="P49">
        <f t="shared" si="2"/>
        <v>2.1626297577855041E-2</v>
      </c>
      <c r="S49" s="62" t="s">
        <v>101</v>
      </c>
      <c r="T49" s="62">
        <v>1.6498814280043741</v>
      </c>
      <c r="U49" s="62"/>
    </row>
    <row r="50" spans="1:21" ht="15.75" customHeight="1">
      <c r="A50" s="17">
        <v>49</v>
      </c>
      <c r="B50" s="17">
        <v>66</v>
      </c>
      <c r="C50" s="17">
        <v>0</v>
      </c>
      <c r="D50" s="17" t="s">
        <v>27</v>
      </c>
      <c r="E50">
        <v>1</v>
      </c>
      <c r="H50">
        <v>66</v>
      </c>
      <c r="I50">
        <v>59</v>
      </c>
      <c r="L50" s="25">
        <f t="shared" si="0"/>
        <v>9.8456493827160507</v>
      </c>
      <c r="M50" s="25">
        <f t="shared" si="1"/>
        <v>14.647157445511336</v>
      </c>
      <c r="N50" s="25"/>
      <c r="O50">
        <f t="shared" si="2"/>
        <v>9.9039792387543333</v>
      </c>
      <c r="P50">
        <f t="shared" si="2"/>
        <v>14.845155709342551</v>
      </c>
      <c r="S50" s="62" t="s">
        <v>102</v>
      </c>
      <c r="T50" s="62">
        <v>0.93379731586045656</v>
      </c>
      <c r="U50" s="62"/>
    </row>
    <row r="51" spans="1:21" ht="15.75" customHeight="1" thickBot="1">
      <c r="A51" s="17">
        <v>49</v>
      </c>
      <c r="B51" s="17">
        <v>61</v>
      </c>
      <c r="C51" s="17">
        <v>0</v>
      </c>
      <c r="D51" s="17" t="s">
        <v>27</v>
      </c>
      <c r="E51">
        <v>1</v>
      </c>
      <c r="H51">
        <v>61</v>
      </c>
      <c r="I51">
        <v>59</v>
      </c>
      <c r="L51" s="25">
        <f t="shared" si="0"/>
        <v>3.4678716049382707</v>
      </c>
      <c r="M51" s="25">
        <f t="shared" si="1"/>
        <v>14.647157445511336</v>
      </c>
      <c r="N51" s="25"/>
      <c r="O51">
        <f t="shared" si="2"/>
        <v>3.4333910034602031</v>
      </c>
      <c r="P51">
        <f t="shared" si="2"/>
        <v>14.845155709342551</v>
      </c>
      <c r="S51" s="63" t="s">
        <v>103</v>
      </c>
      <c r="T51" s="63">
        <v>1.9677981407170377</v>
      </c>
      <c r="U51" s="63"/>
    </row>
    <row r="52" spans="1:21" ht="15.75" customHeight="1">
      <c r="A52" s="17">
        <v>50</v>
      </c>
      <c r="B52" s="17">
        <v>59</v>
      </c>
      <c r="C52" s="17">
        <v>0</v>
      </c>
      <c r="D52" s="17" t="s">
        <v>27</v>
      </c>
      <c r="E52">
        <v>1</v>
      </c>
      <c r="H52">
        <v>59</v>
      </c>
      <c r="I52">
        <v>69</v>
      </c>
      <c r="L52" s="25">
        <f t="shared" si="0"/>
        <v>14.916760493827159</v>
      </c>
      <c r="M52" s="25">
        <f t="shared" si="1"/>
        <v>38.103947568968174</v>
      </c>
      <c r="N52" s="25"/>
      <c r="O52">
        <f t="shared" si="2"/>
        <v>14.845155709342551</v>
      </c>
      <c r="P52">
        <f t="shared" si="2"/>
        <v>37.78633217993081</v>
      </c>
    </row>
    <row r="53" spans="1:21" ht="15.75" customHeight="1">
      <c r="A53" s="17">
        <v>50</v>
      </c>
      <c r="B53" s="17">
        <v>61</v>
      </c>
      <c r="C53" s="17">
        <v>0</v>
      </c>
      <c r="D53" s="17" t="s">
        <v>27</v>
      </c>
      <c r="E53">
        <v>1</v>
      </c>
      <c r="H53">
        <v>61</v>
      </c>
      <c r="I53">
        <v>59</v>
      </c>
      <c r="L53" s="25">
        <f t="shared" si="0"/>
        <v>3.4678716049382707</v>
      </c>
      <c r="M53" s="25">
        <f t="shared" si="1"/>
        <v>14.647157445511336</v>
      </c>
      <c r="N53" s="25"/>
      <c r="O53">
        <f t="shared" si="2"/>
        <v>3.4333910034602031</v>
      </c>
      <c r="P53">
        <f t="shared" si="2"/>
        <v>14.845155709342551</v>
      </c>
    </row>
    <row r="54" spans="1:21" ht="15.75" customHeight="1">
      <c r="A54" s="17">
        <v>50</v>
      </c>
      <c r="B54" s="17">
        <v>61</v>
      </c>
      <c r="C54" s="17">
        <v>0</v>
      </c>
      <c r="D54" s="17" t="s">
        <v>27</v>
      </c>
      <c r="E54">
        <v>1</v>
      </c>
      <c r="H54">
        <v>61</v>
      </c>
      <c r="I54">
        <v>62</v>
      </c>
      <c r="L54" s="25">
        <f t="shared" si="0"/>
        <v>3.4678716049382707</v>
      </c>
      <c r="M54" s="25">
        <f t="shared" si="1"/>
        <v>0.68419448254838777</v>
      </c>
      <c r="N54" s="25"/>
      <c r="O54">
        <f t="shared" si="2"/>
        <v>3.4333910034602031</v>
      </c>
      <c r="P54">
        <f t="shared" si="2"/>
        <v>0.72750865051902902</v>
      </c>
    </row>
    <row r="55" spans="1:21" ht="15.75" customHeight="1">
      <c r="A55" s="17">
        <v>50</v>
      </c>
      <c r="B55" s="17">
        <v>64</v>
      </c>
      <c r="C55" s="17">
        <v>0</v>
      </c>
      <c r="D55" s="17" t="s">
        <v>27</v>
      </c>
      <c r="E55">
        <v>1</v>
      </c>
      <c r="H55">
        <v>64</v>
      </c>
      <c r="I55">
        <v>66</v>
      </c>
      <c r="L55" s="25">
        <f t="shared" si="0"/>
        <v>1.2945382716049387</v>
      </c>
      <c r="M55" s="25">
        <f t="shared" si="1"/>
        <v>10.066910531931125</v>
      </c>
      <c r="N55" s="25"/>
      <c r="O55">
        <f t="shared" si="2"/>
        <v>1.315743944636681</v>
      </c>
      <c r="P55">
        <f t="shared" si="2"/>
        <v>9.9039792387543333</v>
      </c>
    </row>
    <row r="56" spans="1:21" ht="15.75" customHeight="1">
      <c r="A56" s="17">
        <v>51</v>
      </c>
      <c r="B56" s="17">
        <v>65</v>
      </c>
      <c r="C56" s="17">
        <v>0</v>
      </c>
      <c r="D56" s="17" t="s">
        <v>27</v>
      </c>
      <c r="E56">
        <v>1</v>
      </c>
      <c r="H56">
        <v>65</v>
      </c>
      <c r="I56">
        <v>58</v>
      </c>
      <c r="L56" s="25">
        <f t="shared" si="0"/>
        <v>4.5700938271604947</v>
      </c>
      <c r="M56" s="25">
        <f t="shared" si="1"/>
        <v>23.301478433165652</v>
      </c>
      <c r="N56" s="25"/>
      <c r="O56">
        <f t="shared" si="2"/>
        <v>4.6098615916955072</v>
      </c>
      <c r="P56">
        <f t="shared" si="2"/>
        <v>23.551038062283723</v>
      </c>
    </row>
    <row r="57" spans="1:21" ht="15.75" customHeight="1">
      <c r="A57" s="17">
        <v>52</v>
      </c>
      <c r="B57" s="17">
        <v>61</v>
      </c>
      <c r="C57" s="17">
        <v>0</v>
      </c>
      <c r="D57" s="17" t="s">
        <v>27</v>
      </c>
      <c r="E57">
        <v>1</v>
      </c>
      <c r="H57">
        <v>61</v>
      </c>
      <c r="I57">
        <v>65</v>
      </c>
      <c r="L57" s="25">
        <f t="shared" si="0"/>
        <v>3.4678716049382707</v>
      </c>
      <c r="M57" s="25">
        <f t="shared" si="1"/>
        <v>4.72123151958544</v>
      </c>
      <c r="N57" s="25"/>
      <c r="O57">
        <f t="shared" si="2"/>
        <v>3.4333910034602031</v>
      </c>
      <c r="P57">
        <f t="shared" si="2"/>
        <v>4.6098615916955072</v>
      </c>
    </row>
    <row r="58" spans="1:21" ht="15.75" customHeight="1">
      <c r="A58" s="17">
        <v>52</v>
      </c>
      <c r="B58" s="17">
        <v>69</v>
      </c>
      <c r="C58" s="17">
        <v>0</v>
      </c>
      <c r="D58" s="17" t="s">
        <v>27</v>
      </c>
      <c r="E58">
        <v>1</v>
      </c>
      <c r="H58">
        <v>69</v>
      </c>
      <c r="I58">
        <v>59</v>
      </c>
      <c r="L58" s="25">
        <f t="shared" si="0"/>
        <v>37.672316049382722</v>
      </c>
      <c r="M58" s="25">
        <f t="shared" si="1"/>
        <v>14.647157445511336</v>
      </c>
      <c r="N58" s="25"/>
      <c r="O58">
        <f t="shared" si="2"/>
        <v>37.78633217993081</v>
      </c>
      <c r="P58">
        <f t="shared" si="2"/>
        <v>14.845155709342551</v>
      </c>
    </row>
    <row r="59" spans="1:21" ht="15.75" customHeight="1">
      <c r="A59" s="17">
        <v>52</v>
      </c>
      <c r="B59" s="17">
        <v>62</v>
      </c>
      <c r="C59" s="17">
        <v>0</v>
      </c>
      <c r="D59" s="17" t="s">
        <v>27</v>
      </c>
      <c r="E59">
        <v>1</v>
      </c>
      <c r="H59">
        <v>62</v>
      </c>
      <c r="I59">
        <v>60</v>
      </c>
      <c r="L59" s="25">
        <f t="shared" si="0"/>
        <v>0.74342716049382673</v>
      </c>
      <c r="M59" s="25">
        <f t="shared" si="1"/>
        <v>7.9928364578570195</v>
      </c>
      <c r="N59" s="25"/>
      <c r="O59">
        <f t="shared" si="2"/>
        <v>0.72750865051902902</v>
      </c>
      <c r="P59">
        <f t="shared" si="2"/>
        <v>8.1392733564013771</v>
      </c>
    </row>
    <row r="60" spans="1:21" ht="15.75" customHeight="1">
      <c r="A60" s="17">
        <v>52</v>
      </c>
      <c r="B60" s="17">
        <v>64</v>
      </c>
      <c r="C60" s="17">
        <v>0</v>
      </c>
      <c r="D60" s="17" t="s">
        <v>27</v>
      </c>
      <c r="E60">
        <v>1</v>
      </c>
      <c r="H60">
        <v>64</v>
      </c>
      <c r="I60">
        <v>63</v>
      </c>
      <c r="L60" s="25">
        <f t="shared" si="0"/>
        <v>1.2945382716049387</v>
      </c>
      <c r="M60" s="25">
        <f t="shared" si="1"/>
        <v>2.9873494894071904E-2</v>
      </c>
      <c r="N60" s="25"/>
      <c r="O60">
        <f t="shared" si="2"/>
        <v>1.315743944636681</v>
      </c>
      <c r="P60">
        <f t="shared" si="2"/>
        <v>2.1626297577855041E-2</v>
      </c>
    </row>
    <row r="61" spans="1:21" ht="15.75" customHeight="1">
      <c r="A61" s="17">
        <v>52</v>
      </c>
      <c r="B61" s="17">
        <v>65</v>
      </c>
      <c r="C61" s="17">
        <v>0</v>
      </c>
      <c r="D61" s="17" t="s">
        <v>27</v>
      </c>
      <c r="E61">
        <v>1</v>
      </c>
      <c r="H61">
        <v>65</v>
      </c>
      <c r="I61">
        <v>65</v>
      </c>
      <c r="L61" s="25">
        <f t="shared" si="0"/>
        <v>4.5700938271604947</v>
      </c>
      <c r="M61" s="25">
        <f t="shared" si="1"/>
        <v>4.72123151958544</v>
      </c>
      <c r="N61" s="25"/>
      <c r="O61">
        <f t="shared" si="2"/>
        <v>4.6098615916955072</v>
      </c>
      <c r="P61">
        <f t="shared" si="2"/>
        <v>4.6098615916955072</v>
      </c>
    </row>
    <row r="62" spans="1:21" ht="15.75" customHeight="1">
      <c r="A62" s="17">
        <v>52</v>
      </c>
      <c r="B62" s="17">
        <v>68</v>
      </c>
      <c r="C62" s="17">
        <v>0</v>
      </c>
      <c r="D62" s="17" t="s">
        <v>27</v>
      </c>
      <c r="E62">
        <v>1</v>
      </c>
      <c r="H62">
        <v>68</v>
      </c>
      <c r="I62">
        <v>60</v>
      </c>
      <c r="L62" s="25">
        <f t="shared" si="0"/>
        <v>26.396760493827163</v>
      </c>
      <c r="M62" s="25">
        <f t="shared" si="1"/>
        <v>7.9928364578570195</v>
      </c>
      <c r="N62" s="25"/>
      <c r="O62">
        <f t="shared" si="2"/>
        <v>26.492214532871984</v>
      </c>
      <c r="P62">
        <f t="shared" si="2"/>
        <v>8.1392733564013771</v>
      </c>
    </row>
    <row r="63" spans="1:21" ht="15.75" customHeight="1">
      <c r="A63" s="17">
        <v>53</v>
      </c>
      <c r="B63" s="17">
        <v>63</v>
      </c>
      <c r="C63" s="17">
        <v>0</v>
      </c>
      <c r="D63" s="17" t="s">
        <v>27</v>
      </c>
      <c r="E63">
        <v>1</v>
      </c>
      <c r="H63">
        <v>63</v>
      </c>
      <c r="I63">
        <v>65</v>
      </c>
      <c r="L63" s="25">
        <f t="shared" si="0"/>
        <v>1.8982716049382776E-2</v>
      </c>
      <c r="M63" s="25">
        <f t="shared" si="1"/>
        <v>4.72123151958544</v>
      </c>
      <c r="N63" s="25"/>
      <c r="O63">
        <f t="shared" si="2"/>
        <v>2.1626297577855041E-2</v>
      </c>
      <c r="P63">
        <f t="shared" si="2"/>
        <v>4.6098615916955072</v>
      </c>
    </row>
    <row r="64" spans="1:21" ht="15.75" customHeight="1">
      <c r="A64" s="17">
        <v>54</v>
      </c>
      <c r="B64" s="17">
        <v>66</v>
      </c>
      <c r="C64" s="17">
        <v>0</v>
      </c>
      <c r="D64" s="17" t="s">
        <v>27</v>
      </c>
      <c r="E64">
        <v>1</v>
      </c>
      <c r="H64">
        <v>66</v>
      </c>
      <c r="I64">
        <v>65</v>
      </c>
      <c r="L64" s="25">
        <f t="shared" si="0"/>
        <v>9.8456493827160507</v>
      </c>
      <c r="M64" s="25">
        <f t="shared" si="1"/>
        <v>4.72123151958544</v>
      </c>
      <c r="N64" s="25"/>
      <c r="O64">
        <f t="shared" si="2"/>
        <v>9.9039792387543333</v>
      </c>
      <c r="P64">
        <f t="shared" si="2"/>
        <v>4.6098615916955072</v>
      </c>
    </row>
    <row r="65" spans="1:16" ht="15.75" customHeight="1">
      <c r="A65" s="17">
        <v>54</v>
      </c>
      <c r="B65" s="17">
        <v>62</v>
      </c>
      <c r="C65" s="17">
        <v>0</v>
      </c>
      <c r="D65" s="17" t="s">
        <v>27</v>
      </c>
      <c r="E65">
        <v>1</v>
      </c>
      <c r="H65">
        <v>62</v>
      </c>
      <c r="I65">
        <v>68</v>
      </c>
      <c r="L65" s="25">
        <f t="shared" si="0"/>
        <v>0.74342716049382673</v>
      </c>
      <c r="M65" s="25">
        <f t="shared" si="1"/>
        <v>26.758268556622493</v>
      </c>
      <c r="N65" s="25"/>
      <c r="O65">
        <f t="shared" si="2"/>
        <v>0.72750865051902902</v>
      </c>
      <c r="P65">
        <f t="shared" si="2"/>
        <v>26.492214532871984</v>
      </c>
    </row>
    <row r="66" spans="1:16" ht="15.75" customHeight="1">
      <c r="A66" s="17">
        <v>54</v>
      </c>
      <c r="B66" s="17">
        <v>62</v>
      </c>
      <c r="C66" s="17">
        <v>0</v>
      </c>
      <c r="D66" s="17" t="s">
        <v>27</v>
      </c>
      <c r="E66">
        <v>1</v>
      </c>
      <c r="H66">
        <v>62</v>
      </c>
      <c r="I66">
        <v>63</v>
      </c>
      <c r="L66" s="25">
        <f t="shared" si="0"/>
        <v>0.74342716049382673</v>
      </c>
      <c r="M66" s="25">
        <f t="shared" si="1"/>
        <v>2.9873494894071904E-2</v>
      </c>
      <c r="N66" s="25"/>
      <c r="O66">
        <f t="shared" si="2"/>
        <v>0.72750865051902902</v>
      </c>
      <c r="P66">
        <f t="shared" si="2"/>
        <v>2.1626297577855041E-2</v>
      </c>
    </row>
    <row r="67" spans="1:16" ht="15.75" customHeight="1">
      <c r="A67" s="17">
        <v>55</v>
      </c>
      <c r="B67" s="17">
        <v>58</v>
      </c>
      <c r="C67" s="17">
        <v>0</v>
      </c>
      <c r="D67" s="17" t="s">
        <v>27</v>
      </c>
      <c r="E67">
        <v>1</v>
      </c>
      <c r="H67">
        <v>58</v>
      </c>
      <c r="I67">
        <v>68</v>
      </c>
      <c r="L67" s="25">
        <f t="shared" si="0"/>
        <v>23.641204938271603</v>
      </c>
      <c r="M67" s="25">
        <f t="shared" si="1"/>
        <v>26.758268556622493</v>
      </c>
      <c r="N67" s="25"/>
      <c r="O67">
        <f t="shared" si="2"/>
        <v>23.551038062283723</v>
      </c>
      <c r="P67">
        <f t="shared" si="2"/>
        <v>26.492214532871984</v>
      </c>
    </row>
    <row r="68" spans="1:16" ht="15.75" customHeight="1">
      <c r="A68" s="17">
        <v>55</v>
      </c>
      <c r="B68" s="17">
        <v>66</v>
      </c>
      <c r="C68" s="17">
        <v>0</v>
      </c>
      <c r="D68" s="17" t="s">
        <v>27</v>
      </c>
      <c r="E68">
        <v>1</v>
      </c>
      <c r="H68">
        <v>66</v>
      </c>
      <c r="I68">
        <v>65</v>
      </c>
      <c r="L68" s="25">
        <f t="shared" si="0"/>
        <v>9.8456493827160507</v>
      </c>
      <c r="M68" s="25">
        <f t="shared" si="1"/>
        <v>4.72123151958544</v>
      </c>
      <c r="N68" s="25"/>
      <c r="O68">
        <f t="shared" si="2"/>
        <v>9.9039792387543333</v>
      </c>
      <c r="P68">
        <f t="shared" si="2"/>
        <v>4.6098615916955072</v>
      </c>
    </row>
    <row r="69" spans="1:16" ht="15.75" customHeight="1">
      <c r="A69" s="17">
        <v>56</v>
      </c>
      <c r="B69" s="17">
        <v>60</v>
      </c>
      <c r="C69" s="17">
        <v>0</v>
      </c>
      <c r="D69" s="17" t="s">
        <v>27</v>
      </c>
      <c r="E69">
        <v>1</v>
      </c>
      <c r="H69">
        <v>60</v>
      </c>
      <c r="I69">
        <v>66</v>
      </c>
      <c r="L69" s="25">
        <f t="shared" si="0"/>
        <v>8.1923160493827147</v>
      </c>
      <c r="M69" s="25">
        <f t="shared" si="1"/>
        <v>10.066910531931125</v>
      </c>
      <c r="N69" s="25"/>
      <c r="O69">
        <f t="shared" si="2"/>
        <v>8.1392733564013771</v>
      </c>
      <c r="P69">
        <f t="shared" si="2"/>
        <v>9.9039792387543333</v>
      </c>
    </row>
    <row r="70" spans="1:16" ht="15.75" customHeight="1">
      <c r="A70" s="17">
        <v>56</v>
      </c>
      <c r="B70" s="17">
        <v>67</v>
      </c>
      <c r="C70" s="17">
        <v>0</v>
      </c>
      <c r="D70" s="17" t="s">
        <v>27</v>
      </c>
      <c r="E70">
        <v>1</v>
      </c>
      <c r="H70">
        <v>67</v>
      </c>
      <c r="I70">
        <v>61</v>
      </c>
      <c r="L70" s="25">
        <f t="shared" si="0"/>
        <v>17.121204938271607</v>
      </c>
      <c r="M70" s="25">
        <f t="shared" si="1"/>
        <v>3.3385154702027036</v>
      </c>
      <c r="N70" s="25"/>
      <c r="O70">
        <f t="shared" si="2"/>
        <v>17.198096885813158</v>
      </c>
      <c r="P70">
        <f t="shared" si="2"/>
        <v>3.4333910034602031</v>
      </c>
    </row>
    <row r="71" spans="1:16" ht="15.75" customHeight="1">
      <c r="A71" s="17">
        <v>56</v>
      </c>
      <c r="B71" s="17">
        <v>60</v>
      </c>
      <c r="C71" s="17">
        <v>0</v>
      </c>
      <c r="D71" s="17" t="s">
        <v>27</v>
      </c>
      <c r="E71">
        <v>1</v>
      </c>
      <c r="H71">
        <v>60</v>
      </c>
      <c r="I71">
        <v>62</v>
      </c>
      <c r="L71" s="25">
        <f t="shared" si="0"/>
        <v>8.1923160493827147</v>
      </c>
      <c r="M71" s="25">
        <f t="shared" si="1"/>
        <v>0.68419448254838777</v>
      </c>
      <c r="N71" s="25"/>
      <c r="O71">
        <f t="shared" si="2"/>
        <v>8.1392733564013771</v>
      </c>
      <c r="P71">
        <f t="shared" si="2"/>
        <v>0.72750865051902902</v>
      </c>
    </row>
    <row r="72" spans="1:16" ht="15.75" customHeight="1">
      <c r="A72" s="17">
        <v>57</v>
      </c>
      <c r="B72" s="17">
        <v>69</v>
      </c>
      <c r="C72" s="17">
        <v>0</v>
      </c>
      <c r="D72" s="17" t="s">
        <v>27</v>
      </c>
      <c r="E72">
        <v>1</v>
      </c>
      <c r="H72">
        <v>69</v>
      </c>
      <c r="I72">
        <v>64</v>
      </c>
      <c r="L72" s="25">
        <f t="shared" si="0"/>
        <v>37.672316049382722</v>
      </c>
      <c r="M72" s="25">
        <f t="shared" si="1"/>
        <v>1.3755525072397561</v>
      </c>
      <c r="N72" s="25"/>
      <c r="O72">
        <f t="shared" si="2"/>
        <v>37.78633217993081</v>
      </c>
      <c r="P72">
        <f t="shared" si="2"/>
        <v>1.315743944636681</v>
      </c>
    </row>
    <row r="73" spans="1:16" ht="15.75" customHeight="1">
      <c r="A73" s="17">
        <v>57</v>
      </c>
      <c r="B73" s="17">
        <v>61</v>
      </c>
      <c r="C73" s="17">
        <v>0</v>
      </c>
      <c r="D73" s="17" t="s">
        <v>27</v>
      </c>
      <c r="E73">
        <v>1</v>
      </c>
      <c r="H73">
        <v>61</v>
      </c>
      <c r="I73">
        <v>62</v>
      </c>
      <c r="L73" s="25">
        <f t="shared" si="0"/>
        <v>3.4678716049382707</v>
      </c>
      <c r="M73" s="25">
        <f t="shared" si="1"/>
        <v>0.68419448254838777</v>
      </c>
      <c r="N73" s="25"/>
      <c r="O73">
        <f t="shared" si="2"/>
        <v>3.4333910034602031</v>
      </c>
      <c r="P73">
        <f t="shared" si="2"/>
        <v>0.72750865051902902</v>
      </c>
    </row>
    <row r="74" spans="1:16" ht="15.75" customHeight="1">
      <c r="A74" s="17">
        <v>57</v>
      </c>
      <c r="B74" s="17">
        <v>62</v>
      </c>
      <c r="C74" s="17">
        <v>0</v>
      </c>
      <c r="D74" s="17" t="s">
        <v>27</v>
      </c>
      <c r="E74">
        <v>1</v>
      </c>
      <c r="H74">
        <v>62</v>
      </c>
      <c r="I74">
        <v>59</v>
      </c>
      <c r="L74" s="25">
        <f t="shared" si="0"/>
        <v>0.74342716049382673</v>
      </c>
      <c r="M74" s="25">
        <f t="shared" si="1"/>
        <v>14.647157445511336</v>
      </c>
      <c r="N74" s="25"/>
      <c r="O74">
        <f t="shared" si="2"/>
        <v>0.72750865051902902</v>
      </c>
      <c r="P74">
        <f t="shared" si="2"/>
        <v>14.845155709342551</v>
      </c>
    </row>
    <row r="75" spans="1:16" ht="15.75" customHeight="1">
      <c r="A75" s="17">
        <v>57</v>
      </c>
      <c r="B75" s="17">
        <v>63</v>
      </c>
      <c r="C75" s="17">
        <v>0</v>
      </c>
      <c r="D75" s="17" t="s">
        <v>27</v>
      </c>
      <c r="E75">
        <v>1</v>
      </c>
      <c r="H75">
        <v>63</v>
      </c>
      <c r="I75">
        <v>62</v>
      </c>
      <c r="L75" s="25">
        <f t="shared" ref="L75:L138" si="3">(H75-$L$2)^2</f>
        <v>1.8982716049382776E-2</v>
      </c>
      <c r="M75" s="25">
        <f t="shared" ref="M75:M90" si="4">(I75-$M$2)^2</f>
        <v>0.68419448254838777</v>
      </c>
      <c r="N75" s="25"/>
      <c r="O75">
        <f t="shared" ref="O75:P138" si="5">(H75-$O$2)^2</f>
        <v>2.1626297577855041E-2</v>
      </c>
      <c r="P75">
        <f t="shared" si="5"/>
        <v>0.72750865051902902</v>
      </c>
    </row>
    <row r="76" spans="1:16" ht="15.75" customHeight="1">
      <c r="A76" s="17">
        <v>57</v>
      </c>
      <c r="B76" s="17">
        <v>64</v>
      </c>
      <c r="C76" s="17">
        <v>0</v>
      </c>
      <c r="D76" s="17" t="s">
        <v>27</v>
      </c>
      <c r="E76">
        <v>1</v>
      </c>
      <c r="H76">
        <v>64</v>
      </c>
      <c r="I76">
        <v>68</v>
      </c>
      <c r="L76" s="25">
        <f t="shared" si="3"/>
        <v>1.2945382716049387</v>
      </c>
      <c r="M76" s="25">
        <f t="shared" si="4"/>
        <v>26.758268556622493</v>
      </c>
      <c r="N76" s="25"/>
      <c r="O76">
        <f t="shared" si="5"/>
        <v>1.315743944636681</v>
      </c>
      <c r="P76">
        <f t="shared" si="5"/>
        <v>26.492214532871984</v>
      </c>
    </row>
    <row r="77" spans="1:16" ht="15.75" customHeight="1">
      <c r="A77" s="17">
        <v>57</v>
      </c>
      <c r="B77" s="17">
        <v>64</v>
      </c>
      <c r="C77" s="17">
        <v>0</v>
      </c>
      <c r="D77" s="17" t="s">
        <v>27</v>
      </c>
      <c r="E77">
        <v>1</v>
      </c>
      <c r="H77">
        <v>64</v>
      </c>
      <c r="I77">
        <v>59</v>
      </c>
      <c r="L77" s="25">
        <f t="shared" si="3"/>
        <v>1.2945382716049387</v>
      </c>
      <c r="M77" s="25">
        <f t="shared" si="4"/>
        <v>14.647157445511336</v>
      </c>
      <c r="N77" s="25"/>
      <c r="O77">
        <f t="shared" si="5"/>
        <v>1.315743944636681</v>
      </c>
      <c r="P77">
        <f t="shared" si="5"/>
        <v>14.845155709342551</v>
      </c>
    </row>
    <row r="78" spans="1:16" ht="15.75" customHeight="1">
      <c r="A78" s="17">
        <v>57</v>
      </c>
      <c r="B78" s="17">
        <v>67</v>
      </c>
      <c r="C78" s="17">
        <v>0</v>
      </c>
      <c r="D78" s="17" t="s">
        <v>27</v>
      </c>
      <c r="E78">
        <v>1</v>
      </c>
      <c r="H78">
        <v>67</v>
      </c>
      <c r="I78">
        <v>65</v>
      </c>
      <c r="L78" s="25">
        <f t="shared" si="3"/>
        <v>17.121204938271607</v>
      </c>
      <c r="M78" s="25">
        <f t="shared" si="4"/>
        <v>4.72123151958544</v>
      </c>
      <c r="N78" s="25"/>
      <c r="O78">
        <f t="shared" si="5"/>
        <v>17.198096885813158</v>
      </c>
      <c r="P78">
        <f t="shared" si="5"/>
        <v>4.6098615916955072</v>
      </c>
    </row>
    <row r="79" spans="1:16" ht="15.75" customHeight="1">
      <c r="A79" s="17">
        <v>58</v>
      </c>
      <c r="B79" s="17">
        <v>59</v>
      </c>
      <c r="C79" s="17">
        <v>0</v>
      </c>
      <c r="D79" s="17" t="s">
        <v>27</v>
      </c>
      <c r="E79">
        <v>1</v>
      </c>
      <c r="H79">
        <v>59</v>
      </c>
      <c r="I79">
        <v>60</v>
      </c>
      <c r="L79" s="25">
        <f t="shared" si="3"/>
        <v>14.916760493827159</v>
      </c>
      <c r="M79" s="25">
        <f t="shared" si="4"/>
        <v>7.9928364578570195</v>
      </c>
      <c r="N79" s="25"/>
      <c r="O79">
        <f t="shared" si="5"/>
        <v>14.845155709342551</v>
      </c>
      <c r="P79">
        <f t="shared" si="5"/>
        <v>8.1392733564013771</v>
      </c>
    </row>
    <row r="80" spans="1:16" ht="15.75" customHeight="1">
      <c r="A80" s="17">
        <v>58</v>
      </c>
      <c r="B80" s="17">
        <v>67</v>
      </c>
      <c r="C80" s="17">
        <v>0</v>
      </c>
      <c r="D80" s="17" t="s">
        <v>27</v>
      </c>
      <c r="E80">
        <v>1</v>
      </c>
      <c r="H80">
        <v>67</v>
      </c>
      <c r="I80">
        <v>61</v>
      </c>
      <c r="L80" s="25">
        <f t="shared" si="3"/>
        <v>17.121204938271607</v>
      </c>
      <c r="M80" s="25">
        <f t="shared" si="4"/>
        <v>3.3385154702027036</v>
      </c>
      <c r="N80" s="25"/>
      <c r="O80">
        <f t="shared" si="5"/>
        <v>17.198096885813158</v>
      </c>
      <c r="P80">
        <f t="shared" si="5"/>
        <v>3.4333910034602031</v>
      </c>
    </row>
    <row r="81" spans="1:16" ht="15.75" customHeight="1">
      <c r="A81" s="17">
        <v>58</v>
      </c>
      <c r="B81" s="17">
        <v>58</v>
      </c>
      <c r="C81" s="17">
        <v>0</v>
      </c>
      <c r="D81" s="17" t="s">
        <v>27</v>
      </c>
      <c r="E81">
        <v>1</v>
      </c>
      <c r="H81">
        <v>58</v>
      </c>
      <c r="I81">
        <v>62</v>
      </c>
      <c r="L81" s="25">
        <f t="shared" si="3"/>
        <v>23.641204938271603</v>
      </c>
      <c r="M81" s="25">
        <f t="shared" si="4"/>
        <v>0.68419448254838777</v>
      </c>
      <c r="N81" s="25"/>
      <c r="O81">
        <f t="shared" si="5"/>
        <v>23.551038062283723</v>
      </c>
      <c r="P81">
        <f t="shared" si="5"/>
        <v>0.72750865051902902</v>
      </c>
    </row>
    <row r="82" spans="1:16" ht="15.75" customHeight="1">
      <c r="A82" s="17">
        <v>59</v>
      </c>
      <c r="B82" s="17">
        <v>60</v>
      </c>
      <c r="C82" s="17">
        <v>0</v>
      </c>
      <c r="D82" s="17" t="s">
        <v>27</v>
      </c>
      <c r="E82">
        <v>1</v>
      </c>
      <c r="H82">
        <v>60</v>
      </c>
      <c r="I82">
        <v>66</v>
      </c>
      <c r="L82" s="25">
        <f t="shared" si="3"/>
        <v>8.1923160493827147</v>
      </c>
      <c r="M82" s="25">
        <f t="shared" si="4"/>
        <v>10.066910531931125</v>
      </c>
      <c r="N82" s="25"/>
      <c r="O82">
        <f t="shared" si="5"/>
        <v>8.1392733564013771</v>
      </c>
      <c r="P82">
        <f t="shared" si="5"/>
        <v>9.9039792387543333</v>
      </c>
    </row>
    <row r="83" spans="1:16" ht="15.75" customHeight="1">
      <c r="A83" s="17">
        <v>59</v>
      </c>
      <c r="B83" s="17">
        <v>63</v>
      </c>
      <c r="C83" s="17">
        <v>0</v>
      </c>
      <c r="D83" s="17" t="s">
        <v>27</v>
      </c>
      <c r="E83">
        <v>1</v>
      </c>
      <c r="H83">
        <v>63</v>
      </c>
      <c r="I83">
        <v>61</v>
      </c>
      <c r="L83" s="25">
        <f t="shared" si="3"/>
        <v>1.8982716049382776E-2</v>
      </c>
      <c r="M83" s="25">
        <f t="shared" si="4"/>
        <v>3.3385154702027036</v>
      </c>
      <c r="N83" s="25"/>
      <c r="O83">
        <f t="shared" si="5"/>
        <v>2.1626297577855041E-2</v>
      </c>
      <c r="P83">
        <f t="shared" si="5"/>
        <v>3.4333910034602031</v>
      </c>
    </row>
    <row r="84" spans="1:16" ht="15.75" customHeight="1">
      <c r="A84" s="17">
        <v>59</v>
      </c>
      <c r="B84" s="17">
        <v>64</v>
      </c>
      <c r="C84" s="17">
        <v>0</v>
      </c>
      <c r="D84" s="17" t="s">
        <v>27</v>
      </c>
      <c r="E84">
        <v>1</v>
      </c>
      <c r="H84">
        <v>64</v>
      </c>
      <c r="I84">
        <v>64</v>
      </c>
      <c r="L84" s="25">
        <f t="shared" si="3"/>
        <v>1.2945382716049387</v>
      </c>
      <c r="M84" s="25">
        <f t="shared" si="4"/>
        <v>1.3755525072397561</v>
      </c>
      <c r="N84" s="25"/>
      <c r="O84">
        <f t="shared" si="5"/>
        <v>1.315743944636681</v>
      </c>
      <c r="P84">
        <f t="shared" si="5"/>
        <v>1.315743944636681</v>
      </c>
    </row>
    <row r="85" spans="1:16" ht="15.75" customHeight="1">
      <c r="A85" s="17">
        <v>60</v>
      </c>
      <c r="B85" s="17">
        <v>64</v>
      </c>
      <c r="C85" s="17">
        <v>0</v>
      </c>
      <c r="D85" s="17" t="s">
        <v>27</v>
      </c>
      <c r="E85">
        <v>1</v>
      </c>
      <c r="H85">
        <v>64</v>
      </c>
      <c r="I85">
        <v>63</v>
      </c>
      <c r="L85" s="25">
        <f t="shared" si="3"/>
        <v>1.2945382716049387</v>
      </c>
      <c r="M85" s="25">
        <f t="shared" si="4"/>
        <v>2.9873494894071904E-2</v>
      </c>
      <c r="N85" s="25"/>
      <c r="O85">
        <f t="shared" si="5"/>
        <v>1.315743944636681</v>
      </c>
      <c r="P85">
        <f t="shared" si="5"/>
        <v>2.1626297577855041E-2</v>
      </c>
    </row>
    <row r="86" spans="1:16" ht="15.75" customHeight="1">
      <c r="A86" s="17">
        <v>61</v>
      </c>
      <c r="B86" s="17">
        <v>59</v>
      </c>
      <c r="C86" s="17">
        <v>0</v>
      </c>
      <c r="D86" s="17" t="s">
        <v>27</v>
      </c>
      <c r="E86">
        <v>1</v>
      </c>
      <c r="H86">
        <v>59</v>
      </c>
      <c r="I86">
        <v>67</v>
      </c>
      <c r="L86" s="25">
        <f t="shared" si="3"/>
        <v>14.916760493827159</v>
      </c>
      <c r="M86" s="25">
        <f t="shared" si="4"/>
        <v>17.412589544276809</v>
      </c>
      <c r="N86" s="25"/>
      <c r="O86">
        <f t="shared" si="5"/>
        <v>14.845155709342551</v>
      </c>
      <c r="P86">
        <f t="shared" si="5"/>
        <v>17.198096885813158</v>
      </c>
    </row>
    <row r="87" spans="1:16" ht="15.75" customHeight="1">
      <c r="A87" s="17">
        <v>61</v>
      </c>
      <c r="B87" s="17">
        <v>59</v>
      </c>
      <c r="C87" s="17">
        <v>0</v>
      </c>
      <c r="D87" s="17" t="s">
        <v>27</v>
      </c>
      <c r="E87">
        <v>1</v>
      </c>
      <c r="H87">
        <v>59</v>
      </c>
      <c r="I87">
        <v>58</v>
      </c>
      <c r="L87" s="25">
        <f t="shared" si="3"/>
        <v>14.916760493827159</v>
      </c>
      <c r="M87" s="25">
        <f t="shared" si="4"/>
        <v>23.301478433165652</v>
      </c>
      <c r="N87" s="25"/>
      <c r="O87">
        <f t="shared" si="5"/>
        <v>14.845155709342551</v>
      </c>
      <c r="P87">
        <f t="shared" si="5"/>
        <v>23.551038062283723</v>
      </c>
    </row>
    <row r="88" spans="1:16" ht="15.75" customHeight="1">
      <c r="A88" s="17">
        <v>61</v>
      </c>
      <c r="B88" s="17">
        <v>64</v>
      </c>
      <c r="C88" s="17">
        <v>0</v>
      </c>
      <c r="D88" s="17" t="s">
        <v>27</v>
      </c>
      <c r="E88">
        <v>1</v>
      </c>
      <c r="H88">
        <v>64</v>
      </c>
      <c r="I88">
        <v>65</v>
      </c>
      <c r="L88" s="25">
        <f t="shared" si="3"/>
        <v>1.2945382716049387</v>
      </c>
      <c r="M88" s="25">
        <f t="shared" si="4"/>
        <v>4.72123151958544</v>
      </c>
      <c r="N88" s="25"/>
      <c r="O88">
        <f t="shared" si="5"/>
        <v>1.315743944636681</v>
      </c>
      <c r="P88">
        <f t="shared" si="5"/>
        <v>4.6098615916955072</v>
      </c>
    </row>
    <row r="89" spans="1:16" ht="15.75" customHeight="1">
      <c r="A89" s="17">
        <v>61</v>
      </c>
      <c r="B89" s="17">
        <v>68</v>
      </c>
      <c r="C89" s="17">
        <v>0</v>
      </c>
      <c r="D89" s="17" t="s">
        <v>27</v>
      </c>
      <c r="E89">
        <v>1</v>
      </c>
      <c r="H89">
        <v>68</v>
      </c>
      <c r="I89">
        <v>65</v>
      </c>
      <c r="L89" s="25">
        <f t="shared" si="3"/>
        <v>26.396760493827163</v>
      </c>
      <c r="M89" s="25">
        <f t="shared" si="4"/>
        <v>4.72123151958544</v>
      </c>
      <c r="N89" s="25"/>
      <c r="O89">
        <f t="shared" si="5"/>
        <v>26.492214532871984</v>
      </c>
      <c r="P89">
        <f t="shared" si="5"/>
        <v>4.6098615916955072</v>
      </c>
    </row>
    <row r="90" spans="1:16" ht="15.75" customHeight="1">
      <c r="A90" s="17">
        <v>61</v>
      </c>
      <c r="B90" s="17">
        <v>59</v>
      </c>
      <c r="C90" s="17">
        <v>0</v>
      </c>
      <c r="D90" s="17" t="s">
        <v>27</v>
      </c>
      <c r="E90">
        <v>1</v>
      </c>
      <c r="H90">
        <v>59</v>
      </c>
      <c r="I90">
        <v>58</v>
      </c>
      <c r="L90" s="25">
        <f t="shared" si="3"/>
        <v>14.916760493827159</v>
      </c>
      <c r="M90" s="25">
        <f t="shared" si="4"/>
        <v>23.301478433165652</v>
      </c>
      <c r="N90" s="25"/>
      <c r="O90">
        <f t="shared" si="5"/>
        <v>14.845155709342551</v>
      </c>
      <c r="P90">
        <f t="shared" si="5"/>
        <v>23.551038062283723</v>
      </c>
    </row>
    <row r="91" spans="1:16" ht="15.75" customHeight="1">
      <c r="A91" s="17">
        <v>62</v>
      </c>
      <c r="B91" s="17">
        <v>66</v>
      </c>
      <c r="C91" s="17">
        <v>0</v>
      </c>
      <c r="D91" s="17" t="s">
        <v>27</v>
      </c>
      <c r="E91">
        <v>1</v>
      </c>
      <c r="H91">
        <v>66</v>
      </c>
      <c r="L91" s="25">
        <f t="shared" si="3"/>
        <v>9.8456493827160507</v>
      </c>
      <c r="M91" s="25"/>
      <c r="N91" s="25"/>
      <c r="O91">
        <f t="shared" si="5"/>
        <v>9.9039792387543333</v>
      </c>
    </row>
    <row r="92" spans="1:16" ht="15.75" customHeight="1">
      <c r="A92" s="17">
        <v>62</v>
      </c>
      <c r="B92" s="17">
        <v>66</v>
      </c>
      <c r="C92" s="17">
        <v>0</v>
      </c>
      <c r="D92" s="17" t="s">
        <v>27</v>
      </c>
      <c r="E92">
        <v>1</v>
      </c>
      <c r="H92">
        <v>66</v>
      </c>
      <c r="L92" s="25">
        <f t="shared" si="3"/>
        <v>9.8456493827160507</v>
      </c>
      <c r="M92" s="25"/>
      <c r="N92" s="25"/>
      <c r="O92">
        <f t="shared" si="5"/>
        <v>9.9039792387543333</v>
      </c>
    </row>
    <row r="93" spans="1:16" ht="15.75" customHeight="1">
      <c r="A93" s="17">
        <v>62</v>
      </c>
      <c r="B93" s="17">
        <v>58</v>
      </c>
      <c r="C93" s="17">
        <v>0</v>
      </c>
      <c r="D93" s="17" t="s">
        <v>27</v>
      </c>
      <c r="E93">
        <v>1</v>
      </c>
      <c r="H93">
        <v>58</v>
      </c>
      <c r="L93" s="25">
        <f t="shared" si="3"/>
        <v>23.641204938271603</v>
      </c>
      <c r="M93" s="25"/>
      <c r="N93" s="25"/>
      <c r="O93">
        <f t="shared" si="5"/>
        <v>23.551038062283723</v>
      </c>
    </row>
    <row r="94" spans="1:16" ht="15.75" customHeight="1">
      <c r="A94" s="17">
        <v>63</v>
      </c>
      <c r="B94" s="17">
        <v>61</v>
      </c>
      <c r="C94" s="17">
        <v>0</v>
      </c>
      <c r="D94" s="17" t="s">
        <v>27</v>
      </c>
      <c r="E94">
        <v>1</v>
      </c>
      <c r="H94">
        <v>61</v>
      </c>
      <c r="L94" s="25">
        <f t="shared" si="3"/>
        <v>3.4678716049382707</v>
      </c>
      <c r="M94" s="25"/>
      <c r="N94" s="25"/>
      <c r="O94">
        <f t="shared" si="5"/>
        <v>3.4333910034602031</v>
      </c>
    </row>
    <row r="95" spans="1:16" ht="15.75" customHeight="1">
      <c r="A95" s="17">
        <v>63</v>
      </c>
      <c r="B95" s="17">
        <v>62</v>
      </c>
      <c r="C95" s="17">
        <v>0</v>
      </c>
      <c r="D95" s="17" t="s">
        <v>27</v>
      </c>
      <c r="E95">
        <v>1</v>
      </c>
      <c r="H95">
        <v>62</v>
      </c>
      <c r="L95" s="25">
        <f t="shared" si="3"/>
        <v>0.74342716049382673</v>
      </c>
      <c r="M95" s="25"/>
      <c r="N95" s="25"/>
      <c r="O95">
        <f t="shared" si="5"/>
        <v>0.72750865051902902</v>
      </c>
    </row>
    <row r="96" spans="1:16" ht="15.75" customHeight="1">
      <c r="A96" s="17">
        <v>63</v>
      </c>
      <c r="B96" s="17">
        <v>63</v>
      </c>
      <c r="C96" s="17">
        <v>0</v>
      </c>
      <c r="D96" s="17" t="s">
        <v>27</v>
      </c>
      <c r="E96">
        <v>1</v>
      </c>
      <c r="H96">
        <v>63</v>
      </c>
      <c r="L96" s="25">
        <f t="shared" si="3"/>
        <v>1.8982716049382776E-2</v>
      </c>
      <c r="M96" s="25"/>
      <c r="N96" s="25"/>
      <c r="O96">
        <f t="shared" si="5"/>
        <v>2.1626297577855041E-2</v>
      </c>
    </row>
    <row r="97" spans="1:15" ht="15.75" customHeight="1">
      <c r="A97" s="17">
        <v>63</v>
      </c>
      <c r="B97" s="17">
        <v>63</v>
      </c>
      <c r="C97" s="17">
        <v>0</v>
      </c>
      <c r="D97" s="17" t="s">
        <v>27</v>
      </c>
      <c r="E97">
        <v>1</v>
      </c>
      <c r="H97">
        <v>63</v>
      </c>
      <c r="L97" s="25">
        <f t="shared" si="3"/>
        <v>1.8982716049382776E-2</v>
      </c>
      <c r="M97" s="25"/>
      <c r="N97" s="25"/>
      <c r="O97">
        <f t="shared" si="5"/>
        <v>2.1626297577855041E-2</v>
      </c>
    </row>
    <row r="98" spans="1:15" ht="15.75" customHeight="1">
      <c r="A98" s="17">
        <v>63</v>
      </c>
      <c r="B98" s="17">
        <v>66</v>
      </c>
      <c r="C98" s="17">
        <v>0</v>
      </c>
      <c r="D98" s="17" t="s">
        <v>27</v>
      </c>
      <c r="E98">
        <v>1</v>
      </c>
      <c r="H98">
        <v>66</v>
      </c>
      <c r="L98" s="25">
        <f t="shared" si="3"/>
        <v>9.8456493827160507</v>
      </c>
      <c r="M98" s="25"/>
      <c r="N98" s="25"/>
      <c r="O98">
        <f t="shared" si="5"/>
        <v>9.9039792387543333</v>
      </c>
    </row>
    <row r="99" spans="1:15" ht="15.75" customHeight="1">
      <c r="A99" s="17">
        <v>64</v>
      </c>
      <c r="B99" s="17">
        <v>58</v>
      </c>
      <c r="C99" s="17">
        <v>0</v>
      </c>
      <c r="D99" s="17" t="s">
        <v>27</v>
      </c>
      <c r="E99">
        <v>1</v>
      </c>
      <c r="H99">
        <v>58</v>
      </c>
      <c r="L99" s="25">
        <f t="shared" si="3"/>
        <v>23.641204938271603</v>
      </c>
      <c r="M99" s="25"/>
      <c r="N99" s="25"/>
      <c r="O99">
        <f t="shared" si="5"/>
        <v>23.551038062283723</v>
      </c>
    </row>
    <row r="100" spans="1:15" ht="15.75" customHeight="1">
      <c r="A100" s="17">
        <v>64</v>
      </c>
      <c r="B100" s="17">
        <v>66</v>
      </c>
      <c r="C100" s="17">
        <v>0</v>
      </c>
      <c r="D100" s="17" t="s">
        <v>27</v>
      </c>
      <c r="E100">
        <v>1</v>
      </c>
      <c r="H100">
        <v>66</v>
      </c>
      <c r="L100" s="25">
        <f t="shared" si="3"/>
        <v>9.8456493827160507</v>
      </c>
      <c r="M100" s="25"/>
      <c r="N100" s="25"/>
      <c r="O100">
        <f t="shared" si="5"/>
        <v>9.9039792387543333</v>
      </c>
    </row>
    <row r="101" spans="1:15" ht="15.75" customHeight="1">
      <c r="A101" s="17">
        <v>64</v>
      </c>
      <c r="B101" s="17">
        <v>61</v>
      </c>
      <c r="C101" s="17">
        <v>0</v>
      </c>
      <c r="D101" s="17" t="s">
        <v>27</v>
      </c>
      <c r="E101">
        <v>1</v>
      </c>
      <c r="H101">
        <v>61</v>
      </c>
      <c r="L101" s="25">
        <f t="shared" si="3"/>
        <v>3.4678716049382707</v>
      </c>
      <c r="M101" s="25"/>
      <c r="N101" s="25"/>
      <c r="O101">
        <f t="shared" si="5"/>
        <v>3.4333910034602031</v>
      </c>
    </row>
    <row r="102" spans="1:15" ht="15.75" customHeight="1">
      <c r="A102" s="17">
        <v>64</v>
      </c>
      <c r="B102" s="17">
        <v>68</v>
      </c>
      <c r="C102" s="17">
        <v>0</v>
      </c>
      <c r="D102" s="17" t="s">
        <v>27</v>
      </c>
      <c r="E102">
        <v>1</v>
      </c>
      <c r="H102">
        <v>68</v>
      </c>
      <c r="L102" s="25">
        <f t="shared" si="3"/>
        <v>26.396760493827163</v>
      </c>
      <c r="M102" s="25"/>
      <c r="N102" s="25"/>
      <c r="O102">
        <f t="shared" si="5"/>
        <v>26.492214532871984</v>
      </c>
    </row>
    <row r="103" spans="1:15" ht="15.75" customHeight="1">
      <c r="A103" s="17">
        <v>65</v>
      </c>
      <c r="B103" s="17">
        <v>58</v>
      </c>
      <c r="C103" s="17">
        <v>0</v>
      </c>
      <c r="D103" s="17" t="s">
        <v>27</v>
      </c>
      <c r="E103">
        <v>1</v>
      </c>
      <c r="H103">
        <v>58</v>
      </c>
      <c r="L103" s="25">
        <f t="shared" si="3"/>
        <v>23.641204938271603</v>
      </c>
      <c r="M103" s="25"/>
      <c r="N103" s="25"/>
      <c r="O103">
        <f t="shared" si="5"/>
        <v>23.551038062283723</v>
      </c>
    </row>
    <row r="104" spans="1:15" ht="15.75" customHeight="1">
      <c r="A104" s="17">
        <v>65</v>
      </c>
      <c r="B104" s="17">
        <v>64</v>
      </c>
      <c r="C104" s="17">
        <v>0</v>
      </c>
      <c r="D104" s="17" t="s">
        <v>27</v>
      </c>
      <c r="E104">
        <v>1</v>
      </c>
      <c r="H104">
        <v>64</v>
      </c>
      <c r="L104" s="25">
        <f t="shared" si="3"/>
        <v>1.2945382716049387</v>
      </c>
      <c r="M104" s="25"/>
      <c r="N104" s="25"/>
      <c r="O104">
        <f t="shared" si="5"/>
        <v>1.315743944636681</v>
      </c>
    </row>
    <row r="105" spans="1:15" ht="15.75" customHeight="1">
      <c r="A105" s="17">
        <v>65</v>
      </c>
      <c r="B105" s="17">
        <v>67</v>
      </c>
      <c r="C105" s="17">
        <v>0</v>
      </c>
      <c r="D105" s="17" t="s">
        <v>27</v>
      </c>
      <c r="E105">
        <v>1</v>
      </c>
      <c r="H105">
        <v>67</v>
      </c>
      <c r="L105" s="25">
        <f t="shared" si="3"/>
        <v>17.121204938271607</v>
      </c>
      <c r="M105" s="25"/>
      <c r="N105" s="25"/>
      <c r="O105">
        <f t="shared" si="5"/>
        <v>17.198096885813158</v>
      </c>
    </row>
    <row r="106" spans="1:15" ht="15.75" customHeight="1">
      <c r="A106" s="17">
        <v>65</v>
      </c>
      <c r="B106" s="17">
        <v>64</v>
      </c>
      <c r="C106" s="17">
        <v>0</v>
      </c>
      <c r="D106" s="17" t="s">
        <v>27</v>
      </c>
      <c r="E106">
        <v>1</v>
      </c>
      <c r="H106">
        <v>64</v>
      </c>
      <c r="L106" s="25">
        <f t="shared" si="3"/>
        <v>1.2945382716049387</v>
      </c>
      <c r="M106" s="25"/>
      <c r="N106" s="25"/>
      <c r="O106">
        <f t="shared" si="5"/>
        <v>1.315743944636681</v>
      </c>
    </row>
    <row r="107" spans="1:15" ht="15.75" customHeight="1">
      <c r="A107" s="17">
        <v>66</v>
      </c>
      <c r="B107" s="17">
        <v>58</v>
      </c>
      <c r="C107" s="17">
        <v>0</v>
      </c>
      <c r="D107" s="17" t="s">
        <v>27</v>
      </c>
      <c r="E107">
        <v>1</v>
      </c>
      <c r="H107">
        <v>58</v>
      </c>
      <c r="L107" s="25">
        <f t="shared" si="3"/>
        <v>23.641204938271603</v>
      </c>
      <c r="M107" s="25"/>
      <c r="N107" s="25"/>
      <c r="O107">
        <f t="shared" si="5"/>
        <v>23.551038062283723</v>
      </c>
    </row>
    <row r="108" spans="1:15" ht="15.75" customHeight="1">
      <c r="A108" s="17">
        <v>66</v>
      </c>
      <c r="B108" s="17">
        <v>68</v>
      </c>
      <c r="C108" s="17">
        <v>0</v>
      </c>
      <c r="D108" s="17" t="s">
        <v>27</v>
      </c>
      <c r="E108">
        <v>1</v>
      </c>
      <c r="H108">
        <v>68</v>
      </c>
      <c r="L108" s="25">
        <f t="shared" si="3"/>
        <v>26.396760493827163</v>
      </c>
      <c r="M108" s="25"/>
      <c r="N108" s="25"/>
      <c r="O108">
        <f t="shared" si="5"/>
        <v>26.492214532871984</v>
      </c>
    </row>
    <row r="109" spans="1:15" ht="15.75" customHeight="1">
      <c r="A109" s="17">
        <v>67</v>
      </c>
      <c r="B109" s="17">
        <v>66</v>
      </c>
      <c r="C109" s="17">
        <v>0</v>
      </c>
      <c r="D109" s="17" t="s">
        <v>27</v>
      </c>
      <c r="E109">
        <v>1</v>
      </c>
      <c r="H109">
        <v>66</v>
      </c>
      <c r="L109" s="25">
        <f t="shared" si="3"/>
        <v>9.8456493827160507</v>
      </c>
      <c r="M109" s="25"/>
      <c r="N109" s="25"/>
      <c r="O109">
        <f t="shared" si="5"/>
        <v>9.9039792387543333</v>
      </c>
    </row>
    <row r="110" spans="1:15" ht="15.75" customHeight="1">
      <c r="A110" s="17">
        <v>67</v>
      </c>
      <c r="B110" s="17">
        <v>66</v>
      </c>
      <c r="C110" s="17">
        <v>0</v>
      </c>
      <c r="D110" s="17" t="s">
        <v>27</v>
      </c>
      <c r="E110">
        <v>1</v>
      </c>
      <c r="H110">
        <v>66</v>
      </c>
      <c r="L110" s="25">
        <f t="shared" si="3"/>
        <v>9.8456493827160507</v>
      </c>
      <c r="M110" s="25"/>
      <c r="N110" s="25"/>
      <c r="O110">
        <f t="shared" si="5"/>
        <v>9.9039792387543333</v>
      </c>
    </row>
    <row r="111" spans="1:15" ht="15.75" customHeight="1">
      <c r="A111" s="17">
        <v>67</v>
      </c>
      <c r="B111" s="17">
        <v>61</v>
      </c>
      <c r="C111" s="17">
        <v>0</v>
      </c>
      <c r="D111" s="17" t="s">
        <v>27</v>
      </c>
      <c r="E111">
        <v>1</v>
      </c>
      <c r="H111">
        <v>61</v>
      </c>
      <c r="L111" s="25">
        <f t="shared" si="3"/>
        <v>3.4678716049382707</v>
      </c>
      <c r="M111" s="25"/>
      <c r="N111" s="25"/>
      <c r="O111">
        <f t="shared" si="5"/>
        <v>3.4333910034602031</v>
      </c>
    </row>
    <row r="112" spans="1:15" ht="15.75" customHeight="1">
      <c r="A112" s="17">
        <v>67</v>
      </c>
      <c r="B112" s="17">
        <v>65</v>
      </c>
      <c r="C112" s="17">
        <v>0</v>
      </c>
      <c r="D112" s="17" t="s">
        <v>27</v>
      </c>
      <c r="E112">
        <v>1</v>
      </c>
      <c r="H112">
        <v>65</v>
      </c>
      <c r="L112" s="25">
        <f t="shared" si="3"/>
        <v>4.5700938271604947</v>
      </c>
      <c r="M112" s="25"/>
      <c r="N112" s="25"/>
      <c r="O112">
        <f t="shared" si="5"/>
        <v>4.6098615916955072</v>
      </c>
    </row>
    <row r="113" spans="1:15" ht="15.75" customHeight="1">
      <c r="A113" s="17">
        <v>68</v>
      </c>
      <c r="B113" s="17">
        <v>67</v>
      </c>
      <c r="C113" s="17">
        <v>0</v>
      </c>
      <c r="D113" s="17" t="s">
        <v>27</v>
      </c>
      <c r="E113">
        <v>1</v>
      </c>
      <c r="H113">
        <v>67</v>
      </c>
      <c r="L113" s="25">
        <f t="shared" si="3"/>
        <v>17.121204938271607</v>
      </c>
      <c r="M113" s="25"/>
      <c r="N113" s="25"/>
      <c r="O113">
        <f t="shared" si="5"/>
        <v>17.198096885813158</v>
      </c>
    </row>
    <row r="114" spans="1:15" ht="15.75" customHeight="1">
      <c r="A114" s="17">
        <v>68</v>
      </c>
      <c r="B114" s="17">
        <v>68</v>
      </c>
      <c r="C114" s="17">
        <v>0</v>
      </c>
      <c r="D114" s="17" t="s">
        <v>27</v>
      </c>
      <c r="E114">
        <v>1</v>
      </c>
      <c r="H114">
        <v>68</v>
      </c>
      <c r="L114" s="25">
        <f t="shared" si="3"/>
        <v>26.396760493827163</v>
      </c>
      <c r="M114" s="25"/>
      <c r="N114" s="25"/>
      <c r="O114">
        <f t="shared" si="5"/>
        <v>26.492214532871984</v>
      </c>
    </row>
    <row r="115" spans="1:15" ht="15.75" customHeight="1">
      <c r="A115" s="17">
        <v>69</v>
      </c>
      <c r="B115" s="17">
        <v>60</v>
      </c>
      <c r="C115" s="17">
        <v>0</v>
      </c>
      <c r="D115" s="17" t="s">
        <v>27</v>
      </c>
      <c r="E115">
        <v>1</v>
      </c>
      <c r="H115">
        <v>60</v>
      </c>
      <c r="L115" s="25">
        <f t="shared" si="3"/>
        <v>8.1923160493827147</v>
      </c>
      <c r="M115" s="25"/>
      <c r="N115" s="25"/>
      <c r="O115">
        <f t="shared" si="5"/>
        <v>8.1392733564013771</v>
      </c>
    </row>
    <row r="116" spans="1:15" ht="15.75" customHeight="1">
      <c r="A116" s="17">
        <v>69</v>
      </c>
      <c r="B116" s="17">
        <v>65</v>
      </c>
      <c r="C116" s="17">
        <v>0</v>
      </c>
      <c r="D116" s="17" t="s">
        <v>27</v>
      </c>
      <c r="E116">
        <v>1</v>
      </c>
      <c r="H116">
        <v>65</v>
      </c>
      <c r="L116" s="25">
        <f t="shared" si="3"/>
        <v>4.5700938271604947</v>
      </c>
      <c r="M116" s="25"/>
      <c r="N116" s="25"/>
      <c r="O116">
        <f t="shared" si="5"/>
        <v>4.6098615916955072</v>
      </c>
    </row>
    <row r="117" spans="1:15" ht="15.75" customHeight="1">
      <c r="A117" s="17">
        <v>69</v>
      </c>
      <c r="B117" s="17">
        <v>66</v>
      </c>
      <c r="C117" s="17">
        <v>0</v>
      </c>
      <c r="D117" s="17" t="s">
        <v>27</v>
      </c>
      <c r="E117">
        <v>1</v>
      </c>
      <c r="H117">
        <v>66</v>
      </c>
      <c r="L117" s="25">
        <f t="shared" si="3"/>
        <v>9.8456493827160507</v>
      </c>
      <c r="M117" s="25"/>
      <c r="N117" s="25"/>
      <c r="O117">
        <f t="shared" si="5"/>
        <v>9.9039792387543333</v>
      </c>
    </row>
    <row r="118" spans="1:15" ht="15.75" customHeight="1">
      <c r="A118" s="17">
        <v>70</v>
      </c>
      <c r="B118" s="17">
        <v>67</v>
      </c>
      <c r="C118" s="17">
        <v>0</v>
      </c>
      <c r="D118" s="17" t="s">
        <v>27</v>
      </c>
      <c r="E118">
        <v>1</v>
      </c>
      <c r="H118">
        <v>67</v>
      </c>
      <c r="L118" s="25">
        <f t="shared" si="3"/>
        <v>17.121204938271607</v>
      </c>
      <c r="M118" s="25"/>
      <c r="N118" s="25"/>
      <c r="O118">
        <f t="shared" si="5"/>
        <v>17.198096885813158</v>
      </c>
    </row>
    <row r="119" spans="1:15" ht="15.75" customHeight="1">
      <c r="A119" s="17">
        <v>70</v>
      </c>
      <c r="B119" s="17">
        <v>68</v>
      </c>
      <c r="C119" s="17">
        <v>0</v>
      </c>
      <c r="D119" s="17" t="s">
        <v>27</v>
      </c>
      <c r="E119">
        <v>1</v>
      </c>
      <c r="H119">
        <v>68</v>
      </c>
      <c r="L119" s="25">
        <f t="shared" si="3"/>
        <v>26.396760493827163</v>
      </c>
      <c r="M119" s="25"/>
      <c r="N119" s="25"/>
      <c r="O119">
        <f t="shared" si="5"/>
        <v>26.492214532871984</v>
      </c>
    </row>
    <row r="120" spans="1:15" ht="15.75" customHeight="1">
      <c r="A120" s="17">
        <v>70</v>
      </c>
      <c r="B120" s="17">
        <v>63</v>
      </c>
      <c r="C120" s="17">
        <v>0</v>
      </c>
      <c r="D120" s="17" t="s">
        <v>27</v>
      </c>
      <c r="E120">
        <v>1</v>
      </c>
      <c r="H120">
        <v>63</v>
      </c>
      <c r="L120" s="25">
        <f t="shared" si="3"/>
        <v>1.8982716049382776E-2</v>
      </c>
      <c r="M120" s="25"/>
      <c r="N120" s="25"/>
      <c r="O120">
        <f t="shared" si="5"/>
        <v>2.1626297577855041E-2</v>
      </c>
    </row>
    <row r="121" spans="1:15" ht="15.75" customHeight="1">
      <c r="A121" s="17">
        <v>72</v>
      </c>
      <c r="B121" s="17">
        <v>58</v>
      </c>
      <c r="C121" s="17">
        <v>0</v>
      </c>
      <c r="D121" s="17" t="s">
        <v>27</v>
      </c>
      <c r="E121">
        <v>1</v>
      </c>
      <c r="H121">
        <v>58</v>
      </c>
      <c r="L121" s="25">
        <f t="shared" si="3"/>
        <v>23.641204938271603</v>
      </c>
      <c r="M121" s="25"/>
      <c r="N121" s="25"/>
      <c r="O121">
        <f t="shared" si="5"/>
        <v>23.551038062283723</v>
      </c>
    </row>
    <row r="122" spans="1:15" ht="15.75" customHeight="1">
      <c r="A122" s="17">
        <v>72</v>
      </c>
      <c r="B122" s="17">
        <v>64</v>
      </c>
      <c r="C122" s="17">
        <v>0</v>
      </c>
      <c r="D122" s="17" t="s">
        <v>27</v>
      </c>
      <c r="E122">
        <v>1</v>
      </c>
      <c r="H122">
        <v>64</v>
      </c>
      <c r="L122" s="25">
        <f t="shared" si="3"/>
        <v>1.2945382716049387</v>
      </c>
      <c r="M122" s="25"/>
      <c r="N122" s="25"/>
      <c r="O122">
        <f t="shared" si="5"/>
        <v>1.315743944636681</v>
      </c>
    </row>
    <row r="123" spans="1:15" ht="15.75" customHeight="1">
      <c r="A123" s="17">
        <v>73</v>
      </c>
      <c r="B123" s="17">
        <v>62</v>
      </c>
      <c r="C123" s="17">
        <v>0</v>
      </c>
      <c r="D123" s="17" t="s">
        <v>27</v>
      </c>
      <c r="E123">
        <v>1</v>
      </c>
      <c r="H123">
        <v>62</v>
      </c>
      <c r="L123" s="25">
        <f t="shared" si="3"/>
        <v>0.74342716049382673</v>
      </c>
      <c r="M123" s="25"/>
      <c r="N123" s="25"/>
      <c r="O123">
        <f t="shared" si="5"/>
        <v>0.72750865051902902</v>
      </c>
    </row>
    <row r="124" spans="1:15" ht="15.75" customHeight="1">
      <c r="A124" s="17">
        <v>73</v>
      </c>
      <c r="B124" s="17">
        <v>68</v>
      </c>
      <c r="C124" s="17">
        <v>0</v>
      </c>
      <c r="D124" s="17" t="s">
        <v>27</v>
      </c>
      <c r="E124">
        <v>1</v>
      </c>
      <c r="H124">
        <v>68</v>
      </c>
      <c r="L124" s="25">
        <f t="shared" si="3"/>
        <v>26.396760493827163</v>
      </c>
      <c r="M124" s="25"/>
      <c r="N124" s="25"/>
      <c r="O124">
        <f t="shared" si="5"/>
        <v>26.492214532871984</v>
      </c>
    </row>
    <row r="125" spans="1:15" ht="15.75" customHeight="1">
      <c r="A125" s="17">
        <v>74</v>
      </c>
      <c r="B125" s="17">
        <v>63</v>
      </c>
      <c r="C125" s="17">
        <v>0</v>
      </c>
      <c r="D125" s="17" t="s">
        <v>27</v>
      </c>
      <c r="E125">
        <v>1</v>
      </c>
      <c r="H125">
        <v>63</v>
      </c>
      <c r="L125" s="25">
        <f t="shared" si="3"/>
        <v>1.8982716049382776E-2</v>
      </c>
      <c r="M125" s="25"/>
      <c r="N125" s="25"/>
      <c r="O125">
        <f t="shared" si="5"/>
        <v>2.1626297577855041E-2</v>
      </c>
    </row>
    <row r="126" spans="1:15" ht="15.75" customHeight="1">
      <c r="A126" s="17">
        <v>76</v>
      </c>
      <c r="B126" s="17">
        <v>67</v>
      </c>
      <c r="C126" s="17">
        <v>0</v>
      </c>
      <c r="D126" s="17" t="s">
        <v>27</v>
      </c>
      <c r="E126">
        <v>1</v>
      </c>
      <c r="H126">
        <v>67</v>
      </c>
      <c r="L126" s="25">
        <f t="shared" si="3"/>
        <v>17.121204938271607</v>
      </c>
      <c r="M126" s="25"/>
      <c r="N126" s="25"/>
      <c r="O126">
        <f t="shared" si="5"/>
        <v>17.198096885813158</v>
      </c>
    </row>
    <row r="127" spans="1:15" ht="15.75" customHeight="1">
      <c r="A127" s="17">
        <v>34</v>
      </c>
      <c r="B127" s="17">
        <v>59</v>
      </c>
      <c r="C127" s="17">
        <v>0</v>
      </c>
      <c r="D127" s="17" t="s">
        <v>24</v>
      </c>
      <c r="E127">
        <v>1</v>
      </c>
      <c r="H127">
        <v>64</v>
      </c>
      <c r="L127" s="25">
        <f t="shared" si="3"/>
        <v>1.2945382716049387</v>
      </c>
      <c r="M127" s="25"/>
      <c r="N127" s="25"/>
      <c r="O127">
        <f t="shared" si="5"/>
        <v>1.315743944636681</v>
      </c>
    </row>
    <row r="128" spans="1:15" ht="15.75" customHeight="1">
      <c r="A128" s="17">
        <v>39</v>
      </c>
      <c r="B128" s="17">
        <v>66</v>
      </c>
      <c r="C128" s="17">
        <v>0</v>
      </c>
      <c r="D128" s="17" t="s">
        <v>24</v>
      </c>
      <c r="E128">
        <v>1</v>
      </c>
      <c r="H128">
        <v>62</v>
      </c>
      <c r="L128" s="25">
        <f t="shared" si="3"/>
        <v>0.74342716049382673</v>
      </c>
      <c r="M128" s="25"/>
      <c r="N128" s="25"/>
      <c r="O128">
        <f t="shared" si="5"/>
        <v>0.72750865051902902</v>
      </c>
    </row>
    <row r="129" spans="1:15" ht="15.75" customHeight="1">
      <c r="A129" s="17">
        <v>41</v>
      </c>
      <c r="B129" s="17">
        <v>64</v>
      </c>
      <c r="C129" s="17">
        <v>0</v>
      </c>
      <c r="D129" s="17" t="s">
        <v>24</v>
      </c>
      <c r="E129">
        <v>1</v>
      </c>
      <c r="H129">
        <v>59</v>
      </c>
      <c r="L129" s="25">
        <f t="shared" si="3"/>
        <v>14.916760493827159</v>
      </c>
      <c r="M129" s="25"/>
      <c r="N129" s="25"/>
      <c r="O129">
        <f t="shared" si="5"/>
        <v>14.845155709342551</v>
      </c>
    </row>
    <row r="130" spans="1:15" ht="15.75" customHeight="1">
      <c r="A130" s="17">
        <v>41</v>
      </c>
      <c r="B130" s="17">
        <v>67</v>
      </c>
      <c r="C130" s="17">
        <v>0</v>
      </c>
      <c r="D130" s="17" t="s">
        <v>24</v>
      </c>
      <c r="E130">
        <v>1</v>
      </c>
      <c r="H130">
        <v>65</v>
      </c>
      <c r="L130" s="25">
        <f t="shared" si="3"/>
        <v>4.5700938271604947</v>
      </c>
      <c r="M130" s="25"/>
      <c r="N130" s="25"/>
      <c r="O130">
        <f t="shared" si="5"/>
        <v>4.6098615916955072</v>
      </c>
    </row>
    <row r="131" spans="1:15" ht="15.75" customHeight="1">
      <c r="A131" s="17">
        <v>42</v>
      </c>
      <c r="B131" s="17">
        <v>59</v>
      </c>
      <c r="C131" s="17">
        <v>0</v>
      </c>
      <c r="D131" s="17" t="s">
        <v>24</v>
      </c>
      <c r="E131">
        <v>1</v>
      </c>
      <c r="H131">
        <v>58</v>
      </c>
      <c r="L131" s="25">
        <f t="shared" si="3"/>
        <v>23.641204938271603</v>
      </c>
      <c r="M131" s="25"/>
      <c r="N131" s="25"/>
      <c r="O131">
        <f t="shared" si="5"/>
        <v>23.551038062283723</v>
      </c>
    </row>
    <row r="132" spans="1:15" ht="15.75" customHeight="1">
      <c r="A132" s="17">
        <v>43</v>
      </c>
      <c r="B132" s="17">
        <v>64</v>
      </c>
      <c r="C132" s="17">
        <v>0</v>
      </c>
      <c r="D132" s="17" t="s">
        <v>24</v>
      </c>
      <c r="E132">
        <v>1</v>
      </c>
      <c r="H132">
        <v>58</v>
      </c>
      <c r="L132" s="25">
        <f t="shared" si="3"/>
        <v>23.641204938271603</v>
      </c>
      <c r="M132" s="25"/>
      <c r="N132" s="25"/>
      <c r="O132">
        <f t="shared" si="5"/>
        <v>23.551038062283723</v>
      </c>
    </row>
    <row r="133" spans="1:15" ht="15.75" customHeight="1">
      <c r="A133" s="17">
        <v>43</v>
      </c>
      <c r="B133" s="17">
        <v>64</v>
      </c>
      <c r="C133" s="17">
        <v>0</v>
      </c>
      <c r="D133" s="17" t="s">
        <v>24</v>
      </c>
      <c r="E133">
        <v>1</v>
      </c>
      <c r="H133">
        <v>60</v>
      </c>
      <c r="L133" s="25">
        <f t="shared" si="3"/>
        <v>8.1923160493827147</v>
      </c>
      <c r="M133" s="25"/>
      <c r="N133" s="25"/>
      <c r="O133">
        <f t="shared" si="5"/>
        <v>8.1392733564013771</v>
      </c>
    </row>
    <row r="134" spans="1:15" ht="15.75" customHeight="1">
      <c r="A134" s="17">
        <v>45</v>
      </c>
      <c r="B134" s="17">
        <v>66</v>
      </c>
      <c r="C134" s="17">
        <v>0</v>
      </c>
      <c r="D134" s="17" t="s">
        <v>24</v>
      </c>
      <c r="E134">
        <v>1</v>
      </c>
      <c r="H134">
        <v>61</v>
      </c>
      <c r="L134" s="25">
        <f t="shared" si="3"/>
        <v>3.4678716049382707</v>
      </c>
      <c r="M134" s="25"/>
      <c r="N134" s="25"/>
      <c r="O134">
        <f t="shared" si="5"/>
        <v>3.4333910034602031</v>
      </c>
    </row>
    <row r="135" spans="1:15" ht="15.75" customHeight="1">
      <c r="A135" s="17">
        <v>47</v>
      </c>
      <c r="B135" s="17">
        <v>62</v>
      </c>
      <c r="C135" s="17">
        <v>0</v>
      </c>
      <c r="D135" s="17" t="s">
        <v>24</v>
      </c>
      <c r="E135">
        <v>1</v>
      </c>
      <c r="H135">
        <v>67</v>
      </c>
      <c r="L135" s="25">
        <f t="shared" si="3"/>
        <v>17.121204938271607</v>
      </c>
      <c r="M135" s="25"/>
      <c r="N135" s="25"/>
      <c r="O135">
        <f t="shared" si="5"/>
        <v>17.198096885813158</v>
      </c>
    </row>
    <row r="136" spans="1:15" ht="15.75" customHeight="1">
      <c r="A136" s="17">
        <v>47</v>
      </c>
      <c r="B136" s="17">
        <v>65</v>
      </c>
      <c r="C136" s="17">
        <v>0</v>
      </c>
      <c r="D136" s="17" t="s">
        <v>24</v>
      </c>
      <c r="E136">
        <v>1</v>
      </c>
      <c r="H136">
        <v>64</v>
      </c>
      <c r="L136" s="25">
        <f t="shared" si="3"/>
        <v>1.2945382716049387</v>
      </c>
      <c r="M136" s="25"/>
      <c r="N136" s="25"/>
      <c r="O136">
        <f t="shared" si="5"/>
        <v>1.315743944636681</v>
      </c>
    </row>
    <row r="137" spans="1:15" ht="15.75" customHeight="1">
      <c r="A137" s="17">
        <v>49</v>
      </c>
      <c r="B137" s="17">
        <v>63</v>
      </c>
      <c r="C137" s="17">
        <v>0</v>
      </c>
      <c r="D137" s="17" t="s">
        <v>24</v>
      </c>
      <c r="E137">
        <v>1</v>
      </c>
      <c r="H137">
        <v>60</v>
      </c>
      <c r="L137" s="25">
        <f t="shared" si="3"/>
        <v>8.1923160493827147</v>
      </c>
      <c r="M137" s="25"/>
      <c r="N137" s="25"/>
      <c r="O137">
        <f t="shared" si="5"/>
        <v>8.1392733564013771</v>
      </c>
    </row>
    <row r="138" spans="1:15" ht="15.75" customHeight="1">
      <c r="A138" s="17">
        <v>50</v>
      </c>
      <c r="B138" s="17">
        <v>64</v>
      </c>
      <c r="C138" s="17">
        <v>0</v>
      </c>
      <c r="D138" s="17" t="s">
        <v>24</v>
      </c>
      <c r="E138">
        <v>1</v>
      </c>
      <c r="H138">
        <v>59</v>
      </c>
      <c r="L138" s="25">
        <f t="shared" si="3"/>
        <v>14.916760493827159</v>
      </c>
      <c r="M138" s="25"/>
      <c r="N138" s="25"/>
      <c r="O138">
        <f t="shared" si="5"/>
        <v>14.845155709342551</v>
      </c>
    </row>
    <row r="139" spans="1:15" ht="15.75" customHeight="1">
      <c r="A139" s="17">
        <v>60</v>
      </c>
      <c r="B139" s="17">
        <v>65</v>
      </c>
      <c r="C139" s="17">
        <v>0</v>
      </c>
      <c r="D139" s="17" t="s">
        <v>24</v>
      </c>
      <c r="E139">
        <v>1</v>
      </c>
      <c r="H139">
        <v>60</v>
      </c>
      <c r="L139" s="25">
        <f t="shared" ref="L139:L202" si="6">(H139-$L$2)^2</f>
        <v>8.1923160493827147</v>
      </c>
      <c r="M139" s="25"/>
      <c r="N139" s="25"/>
      <c r="O139">
        <f t="shared" ref="O139:O202" si="7">(H139-$O$2)^2</f>
        <v>8.1392733564013771</v>
      </c>
    </row>
    <row r="140" spans="1:15" ht="15.75" customHeight="1">
      <c r="A140" s="17">
        <v>61</v>
      </c>
      <c r="B140" s="17">
        <v>65</v>
      </c>
      <c r="C140" s="17">
        <v>0</v>
      </c>
      <c r="D140" s="17" t="s">
        <v>24</v>
      </c>
      <c r="E140">
        <v>1</v>
      </c>
      <c r="H140">
        <v>59</v>
      </c>
      <c r="L140" s="25">
        <f t="shared" si="6"/>
        <v>14.916760493827159</v>
      </c>
      <c r="M140" s="25"/>
      <c r="N140" s="25"/>
      <c r="O140">
        <f t="shared" si="7"/>
        <v>14.845155709342551</v>
      </c>
    </row>
    <row r="141" spans="1:15" ht="15.75" customHeight="1">
      <c r="A141" s="17">
        <v>62</v>
      </c>
      <c r="B141" s="17">
        <v>58</v>
      </c>
      <c r="C141" s="17">
        <v>0</v>
      </c>
      <c r="D141" s="17" t="s">
        <v>24</v>
      </c>
      <c r="E141">
        <v>1</v>
      </c>
      <c r="H141">
        <v>62</v>
      </c>
      <c r="L141" s="25">
        <f t="shared" si="6"/>
        <v>0.74342716049382673</v>
      </c>
      <c r="M141" s="25"/>
      <c r="N141" s="25"/>
      <c r="O141">
        <f t="shared" si="7"/>
        <v>0.72750865051902902</v>
      </c>
    </row>
    <row r="142" spans="1:15" ht="15.75" customHeight="1">
      <c r="A142" s="17">
        <v>65</v>
      </c>
      <c r="B142" s="17">
        <v>58</v>
      </c>
      <c r="C142" s="17">
        <v>0</v>
      </c>
      <c r="D142" s="17" t="s">
        <v>24</v>
      </c>
      <c r="E142">
        <v>1</v>
      </c>
      <c r="H142">
        <v>64</v>
      </c>
      <c r="L142" s="25">
        <f t="shared" si="6"/>
        <v>1.2945382716049387</v>
      </c>
      <c r="M142" s="25"/>
      <c r="N142" s="25"/>
      <c r="O142">
        <f t="shared" si="7"/>
        <v>1.315743944636681</v>
      </c>
    </row>
    <row r="143" spans="1:15" ht="15.75" customHeight="1">
      <c r="A143" s="17">
        <v>66</v>
      </c>
      <c r="B143" s="17">
        <v>58</v>
      </c>
      <c r="C143" s="17">
        <v>0</v>
      </c>
      <c r="D143" s="17" t="s">
        <v>24</v>
      </c>
      <c r="E143">
        <v>1</v>
      </c>
      <c r="H143">
        <v>66</v>
      </c>
      <c r="L143" s="25">
        <f t="shared" si="6"/>
        <v>9.8456493827160507</v>
      </c>
      <c r="M143" s="25"/>
      <c r="N143" s="25"/>
      <c r="O143">
        <f t="shared" si="7"/>
        <v>9.9039792387543333</v>
      </c>
    </row>
    <row r="144" spans="1:15" ht="15.75" customHeight="1">
      <c r="A144" s="17">
        <v>70</v>
      </c>
      <c r="B144" s="17">
        <v>58</v>
      </c>
      <c r="C144" s="17">
        <v>0</v>
      </c>
      <c r="D144" s="17" t="s">
        <v>24</v>
      </c>
      <c r="E144">
        <v>1</v>
      </c>
      <c r="H144">
        <v>60</v>
      </c>
      <c r="L144" s="25">
        <f t="shared" si="6"/>
        <v>8.1923160493827147</v>
      </c>
      <c r="M144" s="25"/>
      <c r="N144" s="25"/>
      <c r="O144">
        <f t="shared" si="7"/>
        <v>8.1392733564013771</v>
      </c>
    </row>
    <row r="145" spans="1:15" ht="15.75" customHeight="1">
      <c r="A145" s="17">
        <v>72</v>
      </c>
      <c r="B145" s="17">
        <v>63</v>
      </c>
      <c r="C145" s="17">
        <v>0</v>
      </c>
      <c r="D145" s="17" t="s">
        <v>24</v>
      </c>
      <c r="E145">
        <v>1</v>
      </c>
      <c r="H145">
        <v>67</v>
      </c>
      <c r="L145" s="25">
        <f t="shared" si="6"/>
        <v>17.121204938271607</v>
      </c>
      <c r="M145" s="25"/>
      <c r="N145" s="25"/>
      <c r="O145">
        <f t="shared" si="7"/>
        <v>17.198096885813158</v>
      </c>
    </row>
    <row r="146" spans="1:15" ht="15.75" customHeight="1">
      <c r="A146" s="17">
        <v>30</v>
      </c>
      <c r="B146" s="17">
        <v>64</v>
      </c>
      <c r="C146" s="17">
        <v>1</v>
      </c>
      <c r="D146" s="17" t="s">
        <v>27</v>
      </c>
      <c r="E146">
        <v>1</v>
      </c>
      <c r="H146">
        <v>59</v>
      </c>
      <c r="L146" s="25">
        <f t="shared" si="6"/>
        <v>14.916760493827159</v>
      </c>
      <c r="M146" s="25"/>
      <c r="N146" s="25"/>
      <c r="O146">
        <f t="shared" si="7"/>
        <v>14.845155709342551</v>
      </c>
    </row>
    <row r="147" spans="1:15" ht="15.75" customHeight="1">
      <c r="A147" s="17">
        <v>30</v>
      </c>
      <c r="B147" s="17">
        <v>62</v>
      </c>
      <c r="C147" s="17">
        <v>3</v>
      </c>
      <c r="D147" s="17" t="s">
        <v>27</v>
      </c>
      <c r="E147">
        <v>1</v>
      </c>
      <c r="H147">
        <v>63</v>
      </c>
      <c r="L147" s="25">
        <f t="shared" si="6"/>
        <v>1.8982716049382776E-2</v>
      </c>
      <c r="M147" s="25"/>
      <c r="N147" s="25"/>
      <c r="O147">
        <f t="shared" si="7"/>
        <v>2.1626297577855041E-2</v>
      </c>
    </row>
    <row r="148" spans="1:15" ht="15.75" customHeight="1">
      <c r="A148" s="17">
        <v>31</v>
      </c>
      <c r="B148" s="17">
        <v>59</v>
      </c>
      <c r="C148" s="17">
        <v>2</v>
      </c>
      <c r="D148" s="17" t="s">
        <v>27</v>
      </c>
      <c r="E148">
        <v>1</v>
      </c>
      <c r="H148">
        <v>58</v>
      </c>
      <c r="L148" s="25">
        <f t="shared" si="6"/>
        <v>23.641204938271603</v>
      </c>
      <c r="M148" s="25"/>
      <c r="N148" s="25"/>
      <c r="O148">
        <f t="shared" si="7"/>
        <v>23.551038062283723</v>
      </c>
    </row>
    <row r="149" spans="1:15" ht="15.75" customHeight="1">
      <c r="A149" s="17">
        <v>31</v>
      </c>
      <c r="B149" s="17">
        <v>65</v>
      </c>
      <c r="C149" s="17">
        <v>4</v>
      </c>
      <c r="D149" s="17" t="s">
        <v>27</v>
      </c>
      <c r="E149">
        <v>1</v>
      </c>
      <c r="H149">
        <v>59</v>
      </c>
      <c r="L149" s="25">
        <f t="shared" si="6"/>
        <v>14.916760493827159</v>
      </c>
      <c r="M149" s="25"/>
      <c r="N149" s="25"/>
      <c r="O149">
        <f t="shared" si="7"/>
        <v>14.845155709342551</v>
      </c>
    </row>
    <row r="150" spans="1:15" ht="15.75" customHeight="1">
      <c r="A150" s="17">
        <v>33</v>
      </c>
      <c r="B150" s="17">
        <v>58</v>
      </c>
      <c r="C150" s="17">
        <v>10</v>
      </c>
      <c r="D150" s="17" t="s">
        <v>27</v>
      </c>
      <c r="E150">
        <v>1</v>
      </c>
      <c r="H150">
        <v>69</v>
      </c>
      <c r="L150" s="25">
        <f t="shared" si="6"/>
        <v>37.672316049382722</v>
      </c>
      <c r="M150" s="25"/>
      <c r="N150" s="25"/>
      <c r="O150">
        <f t="shared" si="7"/>
        <v>37.78633217993081</v>
      </c>
    </row>
    <row r="151" spans="1:15" ht="15.75" customHeight="1">
      <c r="A151" s="17">
        <v>34</v>
      </c>
      <c r="B151" s="17">
        <v>66</v>
      </c>
      <c r="C151" s="17">
        <v>9</v>
      </c>
      <c r="D151" s="17" t="s">
        <v>24</v>
      </c>
      <c r="E151">
        <v>1</v>
      </c>
      <c r="H151">
        <v>60</v>
      </c>
      <c r="L151" s="25">
        <f t="shared" si="6"/>
        <v>8.1923160493827147</v>
      </c>
      <c r="M151" s="25"/>
      <c r="N151" s="25"/>
      <c r="O151">
        <f t="shared" si="7"/>
        <v>8.1392733564013771</v>
      </c>
    </row>
    <row r="152" spans="1:15" ht="15.75" customHeight="1">
      <c r="A152" s="17">
        <v>34</v>
      </c>
      <c r="B152" s="17">
        <v>58</v>
      </c>
      <c r="C152" s="17">
        <v>30</v>
      </c>
      <c r="D152" s="17" t="s">
        <v>27</v>
      </c>
      <c r="E152">
        <v>1</v>
      </c>
      <c r="H152">
        <v>59</v>
      </c>
      <c r="L152" s="25">
        <f t="shared" si="6"/>
        <v>14.916760493827159</v>
      </c>
      <c r="M152" s="25"/>
      <c r="N152" s="25"/>
      <c r="O152">
        <f t="shared" si="7"/>
        <v>14.845155709342551</v>
      </c>
    </row>
    <row r="153" spans="1:15" ht="15.75" customHeight="1">
      <c r="A153" s="17">
        <v>34</v>
      </c>
      <c r="B153" s="17">
        <v>60</v>
      </c>
      <c r="C153" s="17">
        <v>1</v>
      </c>
      <c r="D153" s="17" t="s">
        <v>27</v>
      </c>
      <c r="E153">
        <v>1</v>
      </c>
      <c r="H153">
        <v>61</v>
      </c>
      <c r="L153" s="25">
        <f t="shared" si="6"/>
        <v>3.4678716049382707</v>
      </c>
      <c r="M153" s="25"/>
      <c r="N153" s="25"/>
      <c r="O153">
        <f t="shared" si="7"/>
        <v>3.4333910034602031</v>
      </c>
    </row>
    <row r="154" spans="1:15" ht="15.75" customHeight="1">
      <c r="A154" s="17">
        <v>34</v>
      </c>
      <c r="B154" s="17">
        <v>61</v>
      </c>
      <c r="C154" s="17">
        <v>10</v>
      </c>
      <c r="D154" s="17" t="s">
        <v>27</v>
      </c>
      <c r="E154">
        <v>1</v>
      </c>
      <c r="H154">
        <v>62</v>
      </c>
      <c r="L154" s="25">
        <f t="shared" si="6"/>
        <v>0.74342716049382673</v>
      </c>
      <c r="M154" s="25"/>
      <c r="N154" s="25"/>
      <c r="O154">
        <f t="shared" si="7"/>
        <v>0.72750865051902902</v>
      </c>
    </row>
    <row r="155" spans="1:15" ht="15.75" customHeight="1">
      <c r="A155" s="17">
        <v>34</v>
      </c>
      <c r="B155" s="17">
        <v>67</v>
      </c>
      <c r="C155" s="17">
        <v>7</v>
      </c>
      <c r="D155" s="17" t="s">
        <v>27</v>
      </c>
      <c r="E155">
        <v>1</v>
      </c>
      <c r="H155">
        <v>63</v>
      </c>
      <c r="L155" s="25">
        <f t="shared" si="6"/>
        <v>1.8982716049382776E-2</v>
      </c>
      <c r="M155" s="25"/>
      <c r="N155" s="25"/>
      <c r="O155">
        <f t="shared" si="7"/>
        <v>2.1626297577855041E-2</v>
      </c>
    </row>
    <row r="156" spans="1:15" ht="15.75" customHeight="1">
      <c r="A156" s="17">
        <v>35</v>
      </c>
      <c r="B156" s="17">
        <v>64</v>
      </c>
      <c r="C156" s="17">
        <v>13</v>
      </c>
      <c r="D156" s="17" t="s">
        <v>27</v>
      </c>
      <c r="E156">
        <v>1</v>
      </c>
      <c r="H156">
        <v>63</v>
      </c>
      <c r="L156" s="25">
        <f t="shared" si="6"/>
        <v>1.8982716049382776E-2</v>
      </c>
      <c r="M156" s="25"/>
      <c r="N156" s="25"/>
      <c r="O156">
        <f t="shared" si="7"/>
        <v>2.1626297577855041E-2</v>
      </c>
    </row>
    <row r="157" spans="1:15" ht="15.75" customHeight="1">
      <c r="A157" s="17">
        <v>36</v>
      </c>
      <c r="B157" s="17">
        <v>60</v>
      </c>
      <c r="C157" s="17">
        <v>1</v>
      </c>
      <c r="D157" s="17" t="s">
        <v>27</v>
      </c>
      <c r="E157">
        <v>1</v>
      </c>
      <c r="H157">
        <v>64</v>
      </c>
      <c r="L157" s="25">
        <f t="shared" si="6"/>
        <v>1.2945382716049387</v>
      </c>
      <c r="M157" s="25"/>
      <c r="N157" s="25"/>
      <c r="O157">
        <f t="shared" si="7"/>
        <v>1.315743944636681</v>
      </c>
    </row>
    <row r="158" spans="1:15" ht="15.75" customHeight="1">
      <c r="A158" s="17">
        <v>37</v>
      </c>
      <c r="B158" s="17">
        <v>59</v>
      </c>
      <c r="C158" s="17">
        <v>6</v>
      </c>
      <c r="D158" s="17" t="s">
        <v>27</v>
      </c>
      <c r="E158">
        <v>1</v>
      </c>
      <c r="H158">
        <v>64</v>
      </c>
      <c r="L158" s="25">
        <f t="shared" si="6"/>
        <v>1.2945382716049387</v>
      </c>
      <c r="M158" s="25"/>
      <c r="N158" s="25"/>
      <c r="O158">
        <f t="shared" si="7"/>
        <v>1.315743944636681</v>
      </c>
    </row>
    <row r="159" spans="1:15" ht="15.75" customHeight="1">
      <c r="A159" s="17">
        <v>37</v>
      </c>
      <c r="B159" s="17">
        <v>60</v>
      </c>
      <c r="C159" s="17">
        <v>15</v>
      </c>
      <c r="D159" s="17" t="s">
        <v>27</v>
      </c>
      <c r="E159">
        <v>1</v>
      </c>
      <c r="H159">
        <v>63</v>
      </c>
      <c r="L159" s="25">
        <f t="shared" si="6"/>
        <v>1.8982716049382776E-2</v>
      </c>
      <c r="M159" s="25"/>
      <c r="N159" s="25"/>
      <c r="O159">
        <f t="shared" si="7"/>
        <v>2.1626297577855041E-2</v>
      </c>
    </row>
    <row r="160" spans="1:15" ht="15.75" customHeight="1">
      <c r="A160" s="17">
        <v>38</v>
      </c>
      <c r="B160" s="17">
        <v>69</v>
      </c>
      <c r="C160" s="17">
        <v>21</v>
      </c>
      <c r="D160" s="17" t="s">
        <v>24</v>
      </c>
      <c r="E160">
        <v>1</v>
      </c>
      <c r="H160">
        <v>66</v>
      </c>
      <c r="L160" s="25">
        <f t="shared" si="6"/>
        <v>9.8456493827160507</v>
      </c>
      <c r="M160" s="25"/>
      <c r="N160" s="25"/>
      <c r="O160">
        <f t="shared" si="7"/>
        <v>9.9039792387543333</v>
      </c>
    </row>
    <row r="161" spans="1:15" ht="15.75" customHeight="1">
      <c r="A161" s="17">
        <v>38</v>
      </c>
      <c r="B161" s="17">
        <v>59</v>
      </c>
      <c r="C161" s="17">
        <v>2</v>
      </c>
      <c r="D161" s="17" t="s">
        <v>27</v>
      </c>
      <c r="E161">
        <v>1</v>
      </c>
      <c r="H161">
        <v>63</v>
      </c>
      <c r="L161" s="25">
        <f t="shared" si="6"/>
        <v>1.8982716049382776E-2</v>
      </c>
      <c r="M161" s="25"/>
      <c r="N161" s="25"/>
      <c r="O161">
        <f t="shared" si="7"/>
        <v>2.1626297577855041E-2</v>
      </c>
    </row>
    <row r="162" spans="1:15" ht="15.75" customHeight="1">
      <c r="A162" s="17">
        <v>38</v>
      </c>
      <c r="B162" s="17">
        <v>62</v>
      </c>
      <c r="C162" s="17">
        <v>3</v>
      </c>
      <c r="D162" s="17" t="s">
        <v>27</v>
      </c>
      <c r="E162">
        <v>1</v>
      </c>
      <c r="H162">
        <v>67</v>
      </c>
      <c r="L162" s="25">
        <f t="shared" si="6"/>
        <v>17.121204938271607</v>
      </c>
      <c r="M162" s="25"/>
      <c r="N162" s="25"/>
      <c r="O162">
        <f t="shared" si="7"/>
        <v>17.198096885813158</v>
      </c>
    </row>
    <row r="163" spans="1:15" ht="15.75" customHeight="1">
      <c r="A163" s="17">
        <v>38</v>
      </c>
      <c r="B163" s="17">
        <v>64</v>
      </c>
      <c r="C163" s="17">
        <v>1</v>
      </c>
      <c r="D163" s="17" t="s">
        <v>27</v>
      </c>
      <c r="E163">
        <v>1</v>
      </c>
      <c r="H163">
        <v>59</v>
      </c>
      <c r="L163" s="25">
        <f t="shared" si="6"/>
        <v>14.916760493827159</v>
      </c>
      <c r="M163" s="25"/>
      <c r="N163" s="25"/>
      <c r="O163">
        <f t="shared" si="7"/>
        <v>14.845155709342551</v>
      </c>
    </row>
    <row r="164" spans="1:15" ht="15.75" customHeight="1">
      <c r="A164" s="17">
        <v>38</v>
      </c>
      <c r="B164" s="17">
        <v>66</v>
      </c>
      <c r="C164" s="17">
        <v>11</v>
      </c>
      <c r="D164" s="17" t="s">
        <v>27</v>
      </c>
      <c r="E164">
        <v>1</v>
      </c>
      <c r="H164">
        <v>67</v>
      </c>
      <c r="L164" s="25">
        <f t="shared" si="6"/>
        <v>17.121204938271607</v>
      </c>
      <c r="M164" s="25"/>
      <c r="N164" s="25"/>
      <c r="O164">
        <f t="shared" si="7"/>
        <v>17.198096885813158</v>
      </c>
    </row>
    <row r="165" spans="1:15" ht="15.75" customHeight="1">
      <c r="A165" s="17">
        <v>38</v>
      </c>
      <c r="B165" s="17">
        <v>60</v>
      </c>
      <c r="C165" s="17">
        <v>1</v>
      </c>
      <c r="D165" s="17" t="s">
        <v>27</v>
      </c>
      <c r="E165">
        <v>1</v>
      </c>
      <c r="H165">
        <v>58</v>
      </c>
      <c r="L165" s="25">
        <f t="shared" si="6"/>
        <v>23.641204938271603</v>
      </c>
      <c r="M165" s="25"/>
      <c r="N165" s="25"/>
      <c r="O165">
        <f t="shared" si="7"/>
        <v>23.551038062283723</v>
      </c>
    </row>
    <row r="166" spans="1:15" ht="15.75" customHeight="1">
      <c r="A166" s="17">
        <v>38</v>
      </c>
      <c r="B166" s="17">
        <v>67</v>
      </c>
      <c r="C166" s="17">
        <v>5</v>
      </c>
      <c r="D166" s="17" t="s">
        <v>27</v>
      </c>
      <c r="E166">
        <v>1</v>
      </c>
      <c r="H166">
        <v>63</v>
      </c>
      <c r="L166" s="25">
        <f t="shared" si="6"/>
        <v>1.8982716049382776E-2</v>
      </c>
      <c r="M166" s="25"/>
      <c r="N166" s="25"/>
      <c r="O166">
        <f t="shared" si="7"/>
        <v>2.1626297577855041E-2</v>
      </c>
    </row>
    <row r="167" spans="1:15" ht="15.75" customHeight="1">
      <c r="A167" s="17">
        <v>39</v>
      </c>
      <c r="B167" s="17">
        <v>59</v>
      </c>
      <c r="C167" s="17">
        <v>2</v>
      </c>
      <c r="D167" s="17" t="s">
        <v>27</v>
      </c>
      <c r="E167">
        <v>1</v>
      </c>
      <c r="H167">
        <v>58</v>
      </c>
      <c r="L167" s="25">
        <f t="shared" si="6"/>
        <v>23.641204938271603</v>
      </c>
      <c r="M167" s="25"/>
      <c r="N167" s="25"/>
      <c r="O167">
        <f t="shared" si="7"/>
        <v>23.551038062283723</v>
      </c>
    </row>
    <row r="168" spans="1:15" ht="15.75" customHeight="1">
      <c r="A168" s="17">
        <v>39</v>
      </c>
      <c r="B168" s="17">
        <v>63</v>
      </c>
      <c r="C168" s="17">
        <v>4</v>
      </c>
      <c r="D168" s="17" t="s">
        <v>27</v>
      </c>
      <c r="E168">
        <v>1</v>
      </c>
      <c r="H168">
        <v>60</v>
      </c>
      <c r="L168" s="25">
        <f t="shared" si="6"/>
        <v>8.1923160493827147</v>
      </c>
      <c r="M168" s="25"/>
      <c r="N168" s="25"/>
      <c r="O168">
        <f t="shared" si="7"/>
        <v>8.1392733564013771</v>
      </c>
    </row>
    <row r="169" spans="1:15" ht="15.75" customHeight="1">
      <c r="A169" s="17">
        <v>40</v>
      </c>
      <c r="B169" s="17">
        <v>58</v>
      </c>
      <c r="C169" s="17">
        <v>2</v>
      </c>
      <c r="D169" s="17" t="s">
        <v>27</v>
      </c>
      <c r="E169">
        <v>1</v>
      </c>
      <c r="H169">
        <v>68</v>
      </c>
      <c r="L169" s="25">
        <f t="shared" si="6"/>
        <v>26.396760493827163</v>
      </c>
      <c r="M169" s="25"/>
      <c r="N169" s="25"/>
      <c r="O169">
        <f t="shared" si="7"/>
        <v>26.492214532871984</v>
      </c>
    </row>
    <row r="170" spans="1:15" ht="15.75" customHeight="1">
      <c r="A170" s="17">
        <v>41</v>
      </c>
      <c r="B170" s="17">
        <v>60</v>
      </c>
      <c r="C170" s="17">
        <v>23</v>
      </c>
      <c r="D170" s="17" t="s">
        <v>24</v>
      </c>
      <c r="E170">
        <v>1</v>
      </c>
      <c r="H170">
        <v>66</v>
      </c>
      <c r="L170" s="25">
        <f t="shared" si="6"/>
        <v>9.8456493827160507</v>
      </c>
      <c r="M170" s="25"/>
      <c r="N170" s="25"/>
      <c r="O170">
        <f t="shared" si="7"/>
        <v>9.9039792387543333</v>
      </c>
    </row>
    <row r="171" spans="1:15" ht="15.75" customHeight="1">
      <c r="A171" s="17">
        <v>41</v>
      </c>
      <c r="B171" s="17">
        <v>59</v>
      </c>
      <c r="C171" s="17">
        <v>8</v>
      </c>
      <c r="D171" s="17" t="s">
        <v>27</v>
      </c>
      <c r="E171">
        <v>1</v>
      </c>
      <c r="H171">
        <v>61</v>
      </c>
      <c r="L171" s="25">
        <f t="shared" si="6"/>
        <v>3.4678716049382707</v>
      </c>
      <c r="M171" s="25"/>
      <c r="N171" s="25"/>
      <c r="O171">
        <f t="shared" si="7"/>
        <v>3.4333910034602031</v>
      </c>
    </row>
    <row r="172" spans="1:15" ht="15.75" customHeight="1">
      <c r="A172" s="17">
        <v>41</v>
      </c>
      <c r="B172" s="17">
        <v>69</v>
      </c>
      <c r="C172" s="17">
        <v>8</v>
      </c>
      <c r="D172" s="17" t="s">
        <v>27</v>
      </c>
      <c r="E172">
        <v>1</v>
      </c>
      <c r="H172">
        <v>62</v>
      </c>
      <c r="L172" s="25">
        <f t="shared" si="6"/>
        <v>0.74342716049382673</v>
      </c>
      <c r="M172" s="25"/>
      <c r="N172" s="25"/>
      <c r="O172">
        <f t="shared" si="7"/>
        <v>0.72750865051902902</v>
      </c>
    </row>
    <row r="173" spans="1:15" ht="15.75" customHeight="1">
      <c r="A173" s="17">
        <v>42</v>
      </c>
      <c r="B173" s="17">
        <v>69</v>
      </c>
      <c r="C173" s="17">
        <v>1</v>
      </c>
      <c r="D173" s="17" t="s">
        <v>24</v>
      </c>
      <c r="E173">
        <v>1</v>
      </c>
      <c r="H173">
        <v>61</v>
      </c>
      <c r="L173" s="25">
        <f t="shared" si="6"/>
        <v>3.4678716049382707</v>
      </c>
      <c r="M173" s="25"/>
      <c r="N173" s="25"/>
      <c r="O173">
        <f t="shared" si="7"/>
        <v>3.4333910034602031</v>
      </c>
    </row>
    <row r="174" spans="1:15" ht="15.75" customHeight="1">
      <c r="A174" s="17">
        <v>42</v>
      </c>
      <c r="B174" s="17">
        <v>60</v>
      </c>
      <c r="C174" s="17">
        <v>1</v>
      </c>
      <c r="D174" s="17" t="s">
        <v>27</v>
      </c>
      <c r="E174">
        <v>1</v>
      </c>
      <c r="H174">
        <v>60</v>
      </c>
      <c r="L174" s="25">
        <f t="shared" si="6"/>
        <v>8.1923160493827147</v>
      </c>
      <c r="M174" s="25"/>
      <c r="N174" s="25"/>
      <c r="O174">
        <f t="shared" si="7"/>
        <v>8.1392733564013771</v>
      </c>
    </row>
    <row r="175" spans="1:15" ht="15.75" customHeight="1">
      <c r="A175" s="17">
        <v>42</v>
      </c>
      <c r="B175" s="17">
        <v>59</v>
      </c>
      <c r="C175" s="17">
        <v>2</v>
      </c>
      <c r="D175" s="17" t="s">
        <v>27</v>
      </c>
      <c r="E175">
        <v>1</v>
      </c>
      <c r="H175">
        <v>62</v>
      </c>
      <c r="L175" s="25">
        <f t="shared" si="6"/>
        <v>0.74342716049382673</v>
      </c>
      <c r="M175" s="25"/>
      <c r="N175" s="25"/>
      <c r="O175">
        <f t="shared" si="7"/>
        <v>0.72750865051902902</v>
      </c>
    </row>
    <row r="176" spans="1:15" ht="15.75" customHeight="1">
      <c r="A176" s="17">
        <v>42</v>
      </c>
      <c r="B176" s="17">
        <v>61</v>
      </c>
      <c r="C176" s="17">
        <v>4</v>
      </c>
      <c r="D176" s="17" t="s">
        <v>27</v>
      </c>
      <c r="E176">
        <v>1</v>
      </c>
      <c r="H176">
        <v>63</v>
      </c>
      <c r="L176" s="25">
        <f t="shared" si="6"/>
        <v>1.8982716049382776E-2</v>
      </c>
      <c r="M176" s="25"/>
      <c r="N176" s="25"/>
      <c r="O176">
        <f t="shared" si="7"/>
        <v>2.1626297577855041E-2</v>
      </c>
    </row>
    <row r="177" spans="1:15" ht="15.75" customHeight="1">
      <c r="A177" s="17">
        <v>42</v>
      </c>
      <c r="B177" s="17">
        <v>62</v>
      </c>
      <c r="C177" s="17">
        <v>20</v>
      </c>
      <c r="D177" s="17" t="s">
        <v>27</v>
      </c>
      <c r="E177">
        <v>1</v>
      </c>
      <c r="H177">
        <v>67</v>
      </c>
      <c r="L177" s="25">
        <f t="shared" si="6"/>
        <v>17.121204938271607</v>
      </c>
      <c r="M177" s="25"/>
      <c r="N177" s="25"/>
      <c r="O177">
        <f t="shared" si="7"/>
        <v>17.198096885813158</v>
      </c>
    </row>
    <row r="178" spans="1:15" ht="15.75" customHeight="1">
      <c r="A178" s="17">
        <v>42</v>
      </c>
      <c r="B178" s="17">
        <v>63</v>
      </c>
      <c r="C178" s="17">
        <v>1</v>
      </c>
      <c r="D178" s="17" t="s">
        <v>27</v>
      </c>
      <c r="E178">
        <v>1</v>
      </c>
      <c r="H178">
        <v>61</v>
      </c>
      <c r="L178" s="25">
        <f t="shared" si="6"/>
        <v>3.4678716049382707</v>
      </c>
      <c r="M178" s="25"/>
      <c r="N178" s="25"/>
      <c r="O178">
        <f t="shared" si="7"/>
        <v>3.4333910034602031</v>
      </c>
    </row>
    <row r="179" spans="1:15" ht="15.75" customHeight="1">
      <c r="A179" s="17">
        <v>43</v>
      </c>
      <c r="B179" s="17">
        <v>58</v>
      </c>
      <c r="C179" s="17">
        <v>52</v>
      </c>
      <c r="D179" s="17" t="s">
        <v>24</v>
      </c>
      <c r="E179">
        <v>1</v>
      </c>
      <c r="H179">
        <v>63</v>
      </c>
      <c r="L179" s="25">
        <f t="shared" si="6"/>
        <v>1.8982716049382776E-2</v>
      </c>
      <c r="M179" s="25"/>
      <c r="N179" s="25"/>
      <c r="O179">
        <f t="shared" si="7"/>
        <v>2.1626297577855041E-2</v>
      </c>
    </row>
    <row r="180" spans="1:15" ht="15.75" customHeight="1">
      <c r="A180" s="17">
        <v>43</v>
      </c>
      <c r="B180" s="17">
        <v>59</v>
      </c>
      <c r="C180" s="17">
        <v>2</v>
      </c>
      <c r="D180" s="17" t="s">
        <v>24</v>
      </c>
      <c r="E180">
        <v>1</v>
      </c>
      <c r="H180">
        <v>58</v>
      </c>
      <c r="L180" s="25">
        <f t="shared" si="6"/>
        <v>23.641204938271603</v>
      </c>
      <c r="M180" s="25"/>
      <c r="N180" s="25"/>
      <c r="O180">
        <f t="shared" si="7"/>
        <v>23.551038062283723</v>
      </c>
    </row>
    <row r="181" spans="1:15" ht="15.75" customHeight="1">
      <c r="A181" s="17">
        <v>43</v>
      </c>
      <c r="B181" s="17">
        <v>63</v>
      </c>
      <c r="C181" s="17">
        <v>14</v>
      </c>
      <c r="D181" s="17" t="s">
        <v>27</v>
      </c>
      <c r="E181">
        <v>1</v>
      </c>
      <c r="H181">
        <v>59</v>
      </c>
      <c r="L181" s="25">
        <f t="shared" si="6"/>
        <v>14.916760493827159</v>
      </c>
      <c r="M181" s="25"/>
      <c r="N181" s="25"/>
      <c r="O181">
        <f t="shared" si="7"/>
        <v>14.845155709342551</v>
      </c>
    </row>
    <row r="182" spans="1:15" ht="15.75" customHeight="1">
      <c r="A182" s="17">
        <v>43</v>
      </c>
      <c r="B182" s="17">
        <v>64</v>
      </c>
      <c r="C182" s="17">
        <v>2</v>
      </c>
      <c r="D182" s="17" t="s">
        <v>27</v>
      </c>
      <c r="E182">
        <v>1</v>
      </c>
      <c r="H182">
        <v>65</v>
      </c>
      <c r="L182" s="25">
        <f t="shared" si="6"/>
        <v>4.5700938271604947</v>
      </c>
      <c r="M182" s="25"/>
      <c r="N182" s="25"/>
      <c r="O182">
        <f t="shared" si="7"/>
        <v>4.6098615916955072</v>
      </c>
    </row>
    <row r="183" spans="1:15" ht="15.75" customHeight="1">
      <c r="A183" s="17">
        <v>43</v>
      </c>
      <c r="B183" s="17">
        <v>64</v>
      </c>
      <c r="C183" s="17">
        <v>3</v>
      </c>
      <c r="D183" s="17" t="s">
        <v>27</v>
      </c>
      <c r="E183">
        <v>1</v>
      </c>
      <c r="H183">
        <v>66</v>
      </c>
      <c r="L183" s="25">
        <f t="shared" si="6"/>
        <v>9.8456493827160507</v>
      </c>
      <c r="M183" s="25"/>
      <c r="N183" s="25"/>
      <c r="O183">
        <f t="shared" si="7"/>
        <v>9.9039792387543333</v>
      </c>
    </row>
    <row r="184" spans="1:15" ht="15.75" customHeight="1">
      <c r="A184" s="17">
        <v>43</v>
      </c>
      <c r="B184" s="17">
        <v>63</v>
      </c>
      <c r="C184" s="17">
        <v>2</v>
      </c>
      <c r="D184" s="17" t="s">
        <v>27</v>
      </c>
      <c r="E184">
        <v>1</v>
      </c>
      <c r="H184">
        <v>64</v>
      </c>
      <c r="L184" s="25">
        <f t="shared" si="6"/>
        <v>1.2945382716049387</v>
      </c>
      <c r="M184" s="25"/>
      <c r="N184" s="25"/>
      <c r="O184">
        <f t="shared" si="7"/>
        <v>1.315743944636681</v>
      </c>
    </row>
    <row r="185" spans="1:15" ht="15.75" customHeight="1">
      <c r="A185" s="17">
        <v>43</v>
      </c>
      <c r="B185" s="17">
        <v>66</v>
      </c>
      <c r="C185" s="17">
        <v>4</v>
      </c>
      <c r="D185" s="17" t="s">
        <v>27</v>
      </c>
      <c r="E185">
        <v>1</v>
      </c>
      <c r="H185">
        <v>59</v>
      </c>
      <c r="L185" s="25">
        <f t="shared" si="6"/>
        <v>14.916760493827159</v>
      </c>
      <c r="M185" s="25"/>
      <c r="N185" s="25"/>
      <c r="O185">
        <f t="shared" si="7"/>
        <v>14.845155709342551</v>
      </c>
    </row>
    <row r="186" spans="1:15" ht="15.75" customHeight="1">
      <c r="A186" s="17">
        <v>44</v>
      </c>
      <c r="B186" s="17">
        <v>64</v>
      </c>
      <c r="C186" s="17">
        <v>6</v>
      </c>
      <c r="D186" s="17" t="s">
        <v>24</v>
      </c>
      <c r="E186">
        <v>1</v>
      </c>
      <c r="H186">
        <v>66</v>
      </c>
      <c r="L186" s="25">
        <f t="shared" si="6"/>
        <v>9.8456493827160507</v>
      </c>
      <c r="M186" s="25"/>
      <c r="N186" s="25"/>
      <c r="O186">
        <f t="shared" si="7"/>
        <v>9.9039792387543333</v>
      </c>
    </row>
    <row r="187" spans="1:15" ht="15.75" customHeight="1">
      <c r="A187" s="17">
        <v>44</v>
      </c>
      <c r="B187" s="17">
        <v>58</v>
      </c>
      <c r="C187" s="17">
        <v>9</v>
      </c>
      <c r="D187" s="17" t="s">
        <v>24</v>
      </c>
      <c r="E187">
        <v>1</v>
      </c>
      <c r="H187">
        <v>63</v>
      </c>
      <c r="L187" s="25">
        <f t="shared" si="6"/>
        <v>1.8982716049382776E-2</v>
      </c>
      <c r="M187" s="25"/>
      <c r="N187" s="25"/>
      <c r="O187">
        <f t="shared" si="7"/>
        <v>2.1626297577855041E-2</v>
      </c>
    </row>
    <row r="188" spans="1:15" ht="15.75" customHeight="1">
      <c r="A188" s="17">
        <v>44</v>
      </c>
      <c r="B188" s="17">
        <v>63</v>
      </c>
      <c r="C188" s="17">
        <v>19</v>
      </c>
      <c r="D188" s="17" t="s">
        <v>24</v>
      </c>
      <c r="E188">
        <v>1</v>
      </c>
      <c r="H188">
        <v>60</v>
      </c>
      <c r="L188" s="25">
        <f t="shared" si="6"/>
        <v>8.1923160493827147</v>
      </c>
      <c r="M188" s="25"/>
      <c r="N188" s="25"/>
      <c r="O188">
        <f t="shared" si="7"/>
        <v>8.1392733564013771</v>
      </c>
    </row>
    <row r="189" spans="1:15" ht="15.75" customHeight="1">
      <c r="A189" s="17">
        <v>44</v>
      </c>
      <c r="B189" s="17">
        <v>63</v>
      </c>
      <c r="C189" s="17">
        <v>1</v>
      </c>
      <c r="D189" s="17" t="s">
        <v>27</v>
      </c>
      <c r="E189">
        <v>1</v>
      </c>
      <c r="H189">
        <v>60</v>
      </c>
      <c r="L189" s="25">
        <f t="shared" si="6"/>
        <v>8.1923160493827147</v>
      </c>
      <c r="M189" s="25"/>
      <c r="N189" s="25"/>
      <c r="O189">
        <f t="shared" si="7"/>
        <v>8.1392733564013771</v>
      </c>
    </row>
    <row r="190" spans="1:15" ht="15.75" customHeight="1">
      <c r="A190" s="17">
        <v>44</v>
      </c>
      <c r="B190" s="17">
        <v>67</v>
      </c>
      <c r="C190" s="17">
        <v>16</v>
      </c>
      <c r="D190" s="17" t="s">
        <v>27</v>
      </c>
      <c r="E190">
        <v>1</v>
      </c>
      <c r="H190">
        <v>62</v>
      </c>
      <c r="L190" s="25">
        <f t="shared" si="6"/>
        <v>0.74342716049382673</v>
      </c>
      <c r="M190" s="25"/>
      <c r="N190" s="25"/>
      <c r="O190">
        <f t="shared" si="7"/>
        <v>0.72750865051902902</v>
      </c>
    </row>
    <row r="191" spans="1:15" ht="15.75" customHeight="1">
      <c r="A191" s="17">
        <v>45</v>
      </c>
      <c r="B191" s="17">
        <v>65</v>
      </c>
      <c r="C191" s="17">
        <v>6</v>
      </c>
      <c r="D191" s="17" t="s">
        <v>24</v>
      </c>
      <c r="E191">
        <v>1</v>
      </c>
      <c r="H191">
        <v>58</v>
      </c>
      <c r="L191" s="25">
        <f t="shared" si="6"/>
        <v>23.641204938271603</v>
      </c>
      <c r="M191" s="25"/>
      <c r="N191" s="25"/>
      <c r="O191">
        <f t="shared" si="7"/>
        <v>23.551038062283723</v>
      </c>
    </row>
    <row r="192" spans="1:15" ht="15.75" customHeight="1">
      <c r="A192" s="17">
        <v>45</v>
      </c>
      <c r="B192" s="17">
        <v>67</v>
      </c>
      <c r="C192" s="17">
        <v>1</v>
      </c>
      <c r="D192" s="17" t="s">
        <v>24</v>
      </c>
      <c r="E192">
        <v>1</v>
      </c>
      <c r="H192">
        <v>60</v>
      </c>
      <c r="L192" s="25">
        <f t="shared" si="6"/>
        <v>8.1923160493827147</v>
      </c>
      <c r="M192" s="25"/>
      <c r="N192" s="25"/>
      <c r="O192">
        <f t="shared" si="7"/>
        <v>8.1392733564013771</v>
      </c>
    </row>
    <row r="193" spans="1:15" ht="15.75" customHeight="1">
      <c r="A193" s="17">
        <v>45</v>
      </c>
      <c r="B193" s="17">
        <v>59</v>
      </c>
      <c r="C193" s="17">
        <v>14</v>
      </c>
      <c r="D193" s="17" t="s">
        <v>27</v>
      </c>
      <c r="E193">
        <v>1</v>
      </c>
      <c r="H193">
        <v>60</v>
      </c>
      <c r="L193" s="25">
        <f t="shared" si="6"/>
        <v>8.1923160493827147</v>
      </c>
      <c r="M193" s="25"/>
      <c r="N193" s="25"/>
      <c r="O193">
        <f t="shared" si="7"/>
        <v>8.1392733564013771</v>
      </c>
    </row>
    <row r="194" spans="1:15" ht="15.75" customHeight="1">
      <c r="A194" s="17">
        <v>45</v>
      </c>
      <c r="B194" s="17">
        <v>67</v>
      </c>
      <c r="C194" s="17">
        <v>1</v>
      </c>
      <c r="D194" s="17" t="s">
        <v>27</v>
      </c>
      <c r="E194">
        <v>1</v>
      </c>
      <c r="H194">
        <v>61</v>
      </c>
      <c r="L194" s="25">
        <f t="shared" si="6"/>
        <v>3.4678716049382707</v>
      </c>
      <c r="M194" s="25"/>
      <c r="N194" s="25"/>
      <c r="O194">
        <f t="shared" si="7"/>
        <v>3.4333910034602031</v>
      </c>
    </row>
    <row r="195" spans="1:15" ht="15.75" customHeight="1">
      <c r="A195" s="17">
        <v>46</v>
      </c>
      <c r="B195" s="17">
        <v>58</v>
      </c>
      <c r="C195" s="17">
        <v>2</v>
      </c>
      <c r="D195" s="17" t="s">
        <v>24</v>
      </c>
      <c r="E195">
        <v>1</v>
      </c>
      <c r="H195">
        <v>59</v>
      </c>
      <c r="L195" s="25">
        <f t="shared" si="6"/>
        <v>14.916760493827159</v>
      </c>
      <c r="M195" s="25"/>
      <c r="N195" s="25"/>
      <c r="O195">
        <f t="shared" si="7"/>
        <v>14.845155709342551</v>
      </c>
    </row>
    <row r="196" spans="1:15" ht="15.75" customHeight="1">
      <c r="A196" s="17">
        <v>46</v>
      </c>
      <c r="B196" s="17">
        <v>69</v>
      </c>
      <c r="C196" s="17">
        <v>3</v>
      </c>
      <c r="D196" s="17" t="s">
        <v>24</v>
      </c>
      <c r="E196">
        <v>1</v>
      </c>
      <c r="H196">
        <v>60</v>
      </c>
      <c r="L196" s="25">
        <f t="shared" si="6"/>
        <v>8.1923160493827147</v>
      </c>
      <c r="M196" s="25"/>
      <c r="N196" s="25"/>
      <c r="O196">
        <f t="shared" si="7"/>
        <v>8.1392733564013771</v>
      </c>
    </row>
    <row r="197" spans="1:15" ht="15.75" customHeight="1">
      <c r="A197" s="17">
        <v>46</v>
      </c>
      <c r="B197" s="17">
        <v>62</v>
      </c>
      <c r="C197" s="17">
        <v>5</v>
      </c>
      <c r="D197" s="17" t="s">
        <v>24</v>
      </c>
      <c r="E197">
        <v>1</v>
      </c>
      <c r="H197">
        <v>67</v>
      </c>
      <c r="L197" s="25">
        <f t="shared" si="6"/>
        <v>17.121204938271607</v>
      </c>
      <c r="M197" s="25"/>
      <c r="N197" s="25"/>
      <c r="O197">
        <f t="shared" si="7"/>
        <v>17.198096885813158</v>
      </c>
    </row>
    <row r="198" spans="1:15" ht="15.75" customHeight="1">
      <c r="A198" s="17">
        <v>46</v>
      </c>
      <c r="B198" s="17">
        <v>65</v>
      </c>
      <c r="C198" s="17">
        <v>20</v>
      </c>
      <c r="D198" s="17" t="s">
        <v>24</v>
      </c>
      <c r="E198">
        <v>1</v>
      </c>
      <c r="H198">
        <v>69</v>
      </c>
      <c r="L198" s="25">
        <f t="shared" si="6"/>
        <v>37.672316049382722</v>
      </c>
      <c r="M198" s="25"/>
      <c r="N198" s="25"/>
      <c r="O198">
        <f t="shared" si="7"/>
        <v>37.78633217993081</v>
      </c>
    </row>
    <row r="199" spans="1:15" ht="15.75" customHeight="1">
      <c r="A199" s="17">
        <v>46</v>
      </c>
      <c r="B199" s="17">
        <v>58</v>
      </c>
      <c r="C199" s="17">
        <v>3</v>
      </c>
      <c r="D199" s="17" t="s">
        <v>27</v>
      </c>
      <c r="E199">
        <v>1</v>
      </c>
      <c r="H199">
        <v>63</v>
      </c>
      <c r="L199" s="25">
        <f t="shared" si="6"/>
        <v>1.8982716049382776E-2</v>
      </c>
      <c r="M199" s="25"/>
      <c r="N199" s="25"/>
      <c r="O199">
        <f t="shared" si="7"/>
        <v>2.1626297577855041E-2</v>
      </c>
    </row>
    <row r="200" spans="1:15" ht="15.75" customHeight="1">
      <c r="A200" s="17">
        <v>47</v>
      </c>
      <c r="B200" s="17">
        <v>63</v>
      </c>
      <c r="C200" s="17">
        <v>23</v>
      </c>
      <c r="D200" s="17" t="s">
        <v>24</v>
      </c>
      <c r="E200">
        <v>1</v>
      </c>
      <c r="H200">
        <v>58</v>
      </c>
      <c r="L200" s="25">
        <f t="shared" si="6"/>
        <v>23.641204938271603</v>
      </c>
      <c r="M200" s="25"/>
      <c r="N200" s="25"/>
      <c r="O200">
        <f t="shared" si="7"/>
        <v>23.551038062283723</v>
      </c>
    </row>
    <row r="201" spans="1:15" ht="15.75" customHeight="1">
      <c r="A201" s="17">
        <v>47</v>
      </c>
      <c r="B201" s="17">
        <v>63</v>
      </c>
      <c r="C201" s="17">
        <v>6</v>
      </c>
      <c r="D201" s="17" t="s">
        <v>27</v>
      </c>
      <c r="E201">
        <v>1</v>
      </c>
      <c r="H201">
        <v>58</v>
      </c>
      <c r="L201" s="25">
        <f t="shared" si="6"/>
        <v>23.641204938271603</v>
      </c>
      <c r="M201" s="25"/>
      <c r="N201" s="25"/>
      <c r="O201">
        <f t="shared" si="7"/>
        <v>23.551038062283723</v>
      </c>
    </row>
    <row r="202" spans="1:15" ht="15.75" customHeight="1">
      <c r="A202" s="17">
        <v>47</v>
      </c>
      <c r="B202" s="17">
        <v>58</v>
      </c>
      <c r="C202" s="17">
        <v>3</v>
      </c>
      <c r="D202" s="17" t="s">
        <v>27</v>
      </c>
      <c r="E202">
        <v>1</v>
      </c>
      <c r="H202">
        <v>58</v>
      </c>
      <c r="L202" s="25">
        <f t="shared" si="6"/>
        <v>23.641204938271603</v>
      </c>
      <c r="M202" s="25"/>
      <c r="N202" s="25"/>
      <c r="O202">
        <f t="shared" si="7"/>
        <v>23.551038062283723</v>
      </c>
    </row>
    <row r="203" spans="1:15" ht="15.75" customHeight="1">
      <c r="A203" s="17">
        <v>47</v>
      </c>
      <c r="B203" s="17">
        <v>60</v>
      </c>
      <c r="C203" s="17">
        <v>4</v>
      </c>
      <c r="D203" s="17" t="s">
        <v>27</v>
      </c>
      <c r="E203">
        <v>1</v>
      </c>
      <c r="H203">
        <v>66</v>
      </c>
      <c r="L203" s="25">
        <f t="shared" ref="L203:L234" si="8">(H203-$L$2)^2</f>
        <v>9.8456493827160507</v>
      </c>
      <c r="M203" s="25"/>
      <c r="N203" s="25"/>
      <c r="O203">
        <f t="shared" ref="O203:O234" si="9">(H203-$O$2)^2</f>
        <v>9.9039792387543333</v>
      </c>
    </row>
    <row r="204" spans="1:15" ht="15.75" customHeight="1">
      <c r="A204" s="17">
        <v>47</v>
      </c>
      <c r="B204" s="17">
        <v>68</v>
      </c>
      <c r="C204" s="17">
        <v>4</v>
      </c>
      <c r="D204" s="17" t="s">
        <v>27</v>
      </c>
      <c r="E204">
        <v>1</v>
      </c>
      <c r="H204">
        <v>69</v>
      </c>
      <c r="L204" s="25">
        <f t="shared" si="8"/>
        <v>37.672316049382722</v>
      </c>
      <c r="M204" s="25"/>
      <c r="N204" s="25"/>
      <c r="O204">
        <f t="shared" si="9"/>
        <v>37.78633217993081</v>
      </c>
    </row>
    <row r="205" spans="1:15" ht="15.75" customHeight="1">
      <c r="A205" s="17">
        <v>47</v>
      </c>
      <c r="B205" s="17">
        <v>66</v>
      </c>
      <c r="C205" s="17">
        <v>12</v>
      </c>
      <c r="D205" s="17" t="s">
        <v>27</v>
      </c>
      <c r="E205">
        <v>1</v>
      </c>
      <c r="H205">
        <v>69</v>
      </c>
      <c r="L205" s="25">
        <f t="shared" si="8"/>
        <v>37.672316049382722</v>
      </c>
      <c r="M205" s="25"/>
      <c r="N205" s="25"/>
      <c r="O205">
        <f t="shared" si="9"/>
        <v>37.78633217993081</v>
      </c>
    </row>
    <row r="206" spans="1:15" ht="15.75" customHeight="1">
      <c r="A206" s="17">
        <v>48</v>
      </c>
      <c r="B206" s="17">
        <v>58</v>
      </c>
      <c r="C206" s="17">
        <v>11</v>
      </c>
      <c r="D206" s="17" t="s">
        <v>24</v>
      </c>
      <c r="E206">
        <v>1</v>
      </c>
      <c r="H206">
        <v>67</v>
      </c>
      <c r="L206" s="25">
        <f t="shared" si="8"/>
        <v>17.121204938271607</v>
      </c>
      <c r="M206" s="25"/>
      <c r="N206" s="25"/>
      <c r="O206">
        <f t="shared" si="9"/>
        <v>17.198096885813158</v>
      </c>
    </row>
    <row r="207" spans="1:15" ht="15.75" customHeight="1">
      <c r="A207" s="17">
        <v>48</v>
      </c>
      <c r="B207" s="17">
        <v>58</v>
      </c>
      <c r="C207" s="17">
        <v>11</v>
      </c>
      <c r="D207" s="17" t="s">
        <v>24</v>
      </c>
      <c r="E207">
        <v>1</v>
      </c>
      <c r="H207">
        <v>66</v>
      </c>
      <c r="L207" s="25">
        <f t="shared" si="8"/>
        <v>9.8456493827160507</v>
      </c>
      <c r="M207" s="25"/>
      <c r="N207" s="25"/>
      <c r="O207">
        <f t="shared" si="9"/>
        <v>9.9039792387543333</v>
      </c>
    </row>
    <row r="208" spans="1:15" ht="15.75" customHeight="1">
      <c r="A208" s="17">
        <v>48</v>
      </c>
      <c r="B208" s="17">
        <v>67</v>
      </c>
      <c r="C208" s="17">
        <v>7</v>
      </c>
      <c r="D208" s="17" t="s">
        <v>24</v>
      </c>
      <c r="E208">
        <v>1</v>
      </c>
      <c r="H208">
        <v>66</v>
      </c>
      <c r="L208" s="25">
        <f t="shared" si="8"/>
        <v>9.8456493827160507</v>
      </c>
      <c r="M208" s="25"/>
      <c r="N208" s="25"/>
      <c r="O208">
        <f t="shared" si="9"/>
        <v>9.9039792387543333</v>
      </c>
    </row>
    <row r="209" spans="1:15" ht="15.75" customHeight="1">
      <c r="A209" s="17">
        <v>48</v>
      </c>
      <c r="B209" s="17">
        <v>61</v>
      </c>
      <c r="C209" s="17">
        <v>8</v>
      </c>
      <c r="D209" s="17" t="s">
        <v>27</v>
      </c>
      <c r="E209">
        <v>1</v>
      </c>
      <c r="H209">
        <v>64</v>
      </c>
      <c r="L209" s="25">
        <f t="shared" si="8"/>
        <v>1.2945382716049387</v>
      </c>
      <c r="M209" s="25"/>
      <c r="N209" s="25"/>
      <c r="O209">
        <f t="shared" si="9"/>
        <v>1.315743944636681</v>
      </c>
    </row>
    <row r="210" spans="1:15" ht="15.75" customHeight="1">
      <c r="A210" s="17">
        <v>48</v>
      </c>
      <c r="B210" s="17">
        <v>62</v>
      </c>
      <c r="C210" s="17">
        <v>2</v>
      </c>
      <c r="D210" s="17" t="s">
        <v>27</v>
      </c>
      <c r="E210">
        <v>1</v>
      </c>
      <c r="H210">
        <v>60</v>
      </c>
      <c r="L210" s="25">
        <f t="shared" si="8"/>
        <v>8.1923160493827147</v>
      </c>
      <c r="M210" s="25"/>
      <c r="N210" s="25"/>
      <c r="O210">
        <f t="shared" si="9"/>
        <v>8.1392733564013771</v>
      </c>
    </row>
    <row r="211" spans="1:15" ht="15.75" customHeight="1">
      <c r="A211" s="17">
        <v>49</v>
      </c>
      <c r="B211" s="17">
        <v>64</v>
      </c>
      <c r="C211" s="17">
        <v>10</v>
      </c>
      <c r="D211" s="17" t="s">
        <v>24</v>
      </c>
      <c r="E211">
        <v>1</v>
      </c>
      <c r="H211">
        <v>61</v>
      </c>
      <c r="L211" s="25">
        <f t="shared" si="8"/>
        <v>3.4678716049382707</v>
      </c>
      <c r="M211" s="25"/>
      <c r="N211" s="25"/>
      <c r="O211">
        <f t="shared" si="9"/>
        <v>3.4333910034602031</v>
      </c>
    </row>
    <row r="212" spans="1:15" ht="15.75" customHeight="1">
      <c r="A212" s="17">
        <v>49</v>
      </c>
      <c r="B212" s="17">
        <v>61</v>
      </c>
      <c r="C212" s="17">
        <v>1</v>
      </c>
      <c r="D212" s="17" t="s">
        <v>27</v>
      </c>
      <c r="E212">
        <v>1</v>
      </c>
      <c r="H212">
        <v>58</v>
      </c>
      <c r="L212" s="25">
        <f t="shared" si="8"/>
        <v>23.641204938271603</v>
      </c>
      <c r="M212" s="25"/>
      <c r="N212" s="25"/>
      <c r="O212">
        <f t="shared" si="9"/>
        <v>23.551038062283723</v>
      </c>
    </row>
    <row r="213" spans="1:15" ht="15.75" customHeight="1">
      <c r="A213" s="17">
        <v>49</v>
      </c>
      <c r="B213" s="17">
        <v>60</v>
      </c>
      <c r="C213" s="17">
        <v>1</v>
      </c>
      <c r="D213" s="17" t="s">
        <v>27</v>
      </c>
      <c r="E213">
        <v>1</v>
      </c>
      <c r="H213">
        <v>61</v>
      </c>
      <c r="L213" s="25">
        <f t="shared" si="8"/>
        <v>3.4678716049382707</v>
      </c>
      <c r="M213" s="25"/>
      <c r="N213" s="25"/>
      <c r="O213">
        <f t="shared" si="9"/>
        <v>3.4333910034602031</v>
      </c>
    </row>
    <row r="214" spans="1:15" ht="15.75" customHeight="1">
      <c r="A214" s="17">
        <v>49</v>
      </c>
      <c r="B214" s="17">
        <v>62</v>
      </c>
      <c r="C214" s="17">
        <v>1</v>
      </c>
      <c r="D214" s="17" t="s">
        <v>27</v>
      </c>
      <c r="E214">
        <v>1</v>
      </c>
      <c r="H214">
        <v>64</v>
      </c>
      <c r="L214" s="25">
        <f t="shared" si="8"/>
        <v>1.2945382716049387</v>
      </c>
      <c r="M214" s="25"/>
      <c r="N214" s="25"/>
      <c r="O214">
        <f t="shared" si="9"/>
        <v>1.315743944636681</v>
      </c>
    </row>
    <row r="215" spans="1:15" ht="15.75" customHeight="1">
      <c r="A215" s="17">
        <v>49</v>
      </c>
      <c r="B215" s="17">
        <v>63</v>
      </c>
      <c r="C215" s="17">
        <v>3</v>
      </c>
      <c r="D215" s="17" t="s">
        <v>27</v>
      </c>
      <c r="E215">
        <v>1</v>
      </c>
      <c r="H215">
        <v>64</v>
      </c>
      <c r="L215" s="25">
        <f t="shared" si="8"/>
        <v>1.2945382716049387</v>
      </c>
      <c r="M215" s="25"/>
      <c r="N215" s="25"/>
      <c r="O215">
        <f t="shared" si="9"/>
        <v>1.315743944636681</v>
      </c>
    </row>
    <row r="216" spans="1:15" ht="15.75" customHeight="1">
      <c r="A216" s="17">
        <v>49</v>
      </c>
      <c r="B216" s="17">
        <v>67</v>
      </c>
      <c r="C216" s="17">
        <v>1</v>
      </c>
      <c r="D216" s="17" t="s">
        <v>27</v>
      </c>
      <c r="E216">
        <v>1</v>
      </c>
      <c r="H216">
        <v>64</v>
      </c>
      <c r="L216" s="25">
        <f t="shared" si="8"/>
        <v>1.2945382716049387</v>
      </c>
      <c r="M216" s="25"/>
      <c r="N216" s="25"/>
      <c r="O216">
        <f t="shared" si="9"/>
        <v>1.315743944636681</v>
      </c>
    </row>
    <row r="217" spans="1:15" ht="15.75" customHeight="1">
      <c r="A217" s="17">
        <v>50</v>
      </c>
      <c r="B217" s="17">
        <v>63</v>
      </c>
      <c r="C217" s="17">
        <v>13</v>
      </c>
      <c r="D217" s="17" t="s">
        <v>24</v>
      </c>
      <c r="E217">
        <v>1</v>
      </c>
      <c r="H217">
        <v>67</v>
      </c>
      <c r="L217" s="25">
        <f t="shared" si="8"/>
        <v>17.121204938271607</v>
      </c>
      <c r="M217" s="25"/>
      <c r="N217" s="25"/>
      <c r="O217">
        <f t="shared" si="9"/>
        <v>17.198096885813158</v>
      </c>
    </row>
    <row r="218" spans="1:15" ht="15.75" customHeight="1">
      <c r="A218" s="17">
        <v>50</v>
      </c>
      <c r="B218" s="17">
        <v>61</v>
      </c>
      <c r="C218" s="17">
        <v>6</v>
      </c>
      <c r="D218" s="17" t="s">
        <v>27</v>
      </c>
      <c r="E218">
        <v>1</v>
      </c>
      <c r="H218">
        <v>61</v>
      </c>
      <c r="L218" s="25">
        <f t="shared" si="8"/>
        <v>3.4678716049382707</v>
      </c>
      <c r="M218" s="25"/>
      <c r="N218" s="25"/>
      <c r="O218">
        <f t="shared" si="9"/>
        <v>3.4333910034602031</v>
      </c>
    </row>
    <row r="219" spans="1:15" ht="15.75" customHeight="1">
      <c r="A219" s="17">
        <v>50</v>
      </c>
      <c r="B219" s="17">
        <v>63</v>
      </c>
      <c r="C219" s="17">
        <v>1</v>
      </c>
      <c r="D219" s="17" t="s">
        <v>27</v>
      </c>
      <c r="E219">
        <v>1</v>
      </c>
      <c r="H219">
        <v>67</v>
      </c>
      <c r="L219" s="25">
        <f t="shared" si="8"/>
        <v>17.121204938271607</v>
      </c>
      <c r="M219" s="25"/>
      <c r="N219" s="25"/>
      <c r="O219">
        <f t="shared" si="9"/>
        <v>17.198096885813158</v>
      </c>
    </row>
    <row r="220" spans="1:15" ht="15.75" customHeight="1">
      <c r="A220" s="17">
        <v>50</v>
      </c>
      <c r="B220" s="17">
        <v>58</v>
      </c>
      <c r="C220" s="17">
        <v>1</v>
      </c>
      <c r="D220" s="17" t="s">
        <v>27</v>
      </c>
      <c r="E220">
        <v>1</v>
      </c>
      <c r="H220">
        <v>61</v>
      </c>
      <c r="L220" s="25">
        <f t="shared" si="8"/>
        <v>3.4678716049382707</v>
      </c>
      <c r="M220" s="25"/>
      <c r="N220" s="25"/>
      <c r="O220">
        <f t="shared" si="9"/>
        <v>3.4333910034602031</v>
      </c>
    </row>
    <row r="221" spans="1:15" ht="15.75" customHeight="1">
      <c r="A221" s="17">
        <v>50</v>
      </c>
      <c r="B221" s="17">
        <v>59</v>
      </c>
      <c r="C221" s="17">
        <v>2</v>
      </c>
      <c r="D221" s="17" t="s">
        <v>27</v>
      </c>
      <c r="E221">
        <v>1</v>
      </c>
      <c r="H221">
        <v>65</v>
      </c>
      <c r="L221" s="25">
        <f t="shared" si="8"/>
        <v>4.5700938271604947</v>
      </c>
      <c r="M221" s="25"/>
      <c r="N221" s="25"/>
      <c r="O221">
        <f t="shared" si="9"/>
        <v>4.6098615916955072</v>
      </c>
    </row>
    <row r="222" spans="1:15" ht="15.75" customHeight="1">
      <c r="A222" s="17">
        <v>50</v>
      </c>
      <c r="B222" s="17">
        <v>65</v>
      </c>
      <c r="C222" s="17">
        <v>4</v>
      </c>
      <c r="D222" s="17" t="s">
        <v>27</v>
      </c>
      <c r="E222">
        <v>1</v>
      </c>
      <c r="H222">
        <v>62</v>
      </c>
      <c r="L222" s="25">
        <f t="shared" si="8"/>
        <v>0.74342716049382673</v>
      </c>
      <c r="M222" s="25"/>
      <c r="N222" s="25"/>
      <c r="O222">
        <f t="shared" si="9"/>
        <v>0.72750865051902902</v>
      </c>
    </row>
    <row r="223" spans="1:15" ht="15.75" customHeight="1">
      <c r="A223" s="17">
        <v>50</v>
      </c>
      <c r="B223" s="17">
        <v>66</v>
      </c>
      <c r="C223" s="17">
        <v>1</v>
      </c>
      <c r="D223" s="17" t="s">
        <v>27</v>
      </c>
      <c r="E223">
        <v>1</v>
      </c>
      <c r="H223">
        <v>61</v>
      </c>
      <c r="L223" s="25">
        <f t="shared" si="8"/>
        <v>3.4678716049382707</v>
      </c>
      <c r="M223" s="25"/>
      <c r="N223" s="25"/>
      <c r="O223">
        <f t="shared" si="9"/>
        <v>3.4333910034602031</v>
      </c>
    </row>
    <row r="224" spans="1:15" ht="15.75" customHeight="1">
      <c r="A224" s="17">
        <v>51</v>
      </c>
      <c r="B224" s="17">
        <v>59</v>
      </c>
      <c r="C224" s="17">
        <v>13</v>
      </c>
      <c r="D224" s="17" t="s">
        <v>24</v>
      </c>
      <c r="E224">
        <v>1</v>
      </c>
      <c r="H224">
        <v>61</v>
      </c>
      <c r="L224" s="25">
        <f t="shared" si="8"/>
        <v>3.4678716049382707</v>
      </c>
      <c r="M224" s="25"/>
      <c r="N224" s="25"/>
      <c r="O224">
        <f t="shared" si="9"/>
        <v>3.4333910034602031</v>
      </c>
    </row>
    <row r="225" spans="1:18" ht="15.75" customHeight="1">
      <c r="A225" s="17">
        <v>51</v>
      </c>
      <c r="B225" s="17">
        <v>59</v>
      </c>
      <c r="C225" s="17">
        <v>3</v>
      </c>
      <c r="D225" s="17" t="s">
        <v>24</v>
      </c>
      <c r="E225">
        <v>1</v>
      </c>
      <c r="H225">
        <v>65</v>
      </c>
      <c r="L225" s="25">
        <f t="shared" si="8"/>
        <v>4.5700938271604947</v>
      </c>
      <c r="M225" s="25"/>
      <c r="N225" s="25"/>
      <c r="O225">
        <f t="shared" si="9"/>
        <v>4.6098615916955072</v>
      </c>
    </row>
    <row r="226" spans="1:18" ht="15.75" customHeight="1">
      <c r="A226" s="17">
        <v>51</v>
      </c>
      <c r="B226" s="17">
        <v>64</v>
      </c>
      <c r="C226" s="17">
        <v>7</v>
      </c>
      <c r="D226" s="17" t="s">
        <v>27</v>
      </c>
      <c r="E226">
        <v>1</v>
      </c>
      <c r="H226">
        <v>59</v>
      </c>
      <c r="L226" s="25">
        <f t="shared" si="8"/>
        <v>14.916760493827159</v>
      </c>
      <c r="M226" s="25"/>
      <c r="N226" s="25"/>
      <c r="O226">
        <f t="shared" si="9"/>
        <v>14.845155709342551</v>
      </c>
    </row>
    <row r="227" spans="1:18" ht="15.75" customHeight="1">
      <c r="A227" s="17">
        <v>51</v>
      </c>
      <c r="B227" s="17">
        <v>59</v>
      </c>
      <c r="C227" s="17">
        <v>1</v>
      </c>
      <c r="D227" s="17" t="s">
        <v>27</v>
      </c>
      <c r="E227">
        <v>1</v>
      </c>
      <c r="H227">
        <v>67</v>
      </c>
      <c r="L227" s="25">
        <f t="shared" si="8"/>
        <v>17.121204938271607</v>
      </c>
      <c r="M227" s="25"/>
      <c r="N227" s="25"/>
      <c r="O227">
        <f t="shared" si="9"/>
        <v>17.198096885813158</v>
      </c>
    </row>
    <row r="228" spans="1:18" ht="15.75" customHeight="1">
      <c r="A228" s="17">
        <v>51</v>
      </c>
      <c r="B228" s="17">
        <v>66</v>
      </c>
      <c r="C228" s="17">
        <v>1</v>
      </c>
      <c r="D228" s="17" t="s">
        <v>27</v>
      </c>
      <c r="E228">
        <v>1</v>
      </c>
      <c r="H228">
        <v>58</v>
      </c>
      <c r="L228" s="25">
        <f t="shared" si="8"/>
        <v>23.641204938271603</v>
      </c>
      <c r="M228" s="25"/>
      <c r="N228" s="25"/>
      <c r="O228">
        <f t="shared" si="9"/>
        <v>23.551038062283723</v>
      </c>
    </row>
    <row r="229" spans="1:18" ht="15.75" customHeight="1">
      <c r="A229" s="17">
        <v>52</v>
      </c>
      <c r="B229" s="17">
        <v>69</v>
      </c>
      <c r="C229" s="17">
        <v>3</v>
      </c>
      <c r="D229" s="17" t="s">
        <v>24</v>
      </c>
      <c r="E229">
        <v>1</v>
      </c>
      <c r="H229">
        <v>66</v>
      </c>
      <c r="L229" s="25">
        <f t="shared" si="8"/>
        <v>9.8456493827160507</v>
      </c>
      <c r="M229" s="25"/>
      <c r="N229" s="25"/>
      <c r="O229">
        <f t="shared" si="9"/>
        <v>9.9039792387543333</v>
      </c>
    </row>
    <row r="230" spans="1:18" ht="15.75" customHeight="1">
      <c r="A230" s="17">
        <v>52</v>
      </c>
      <c r="B230" s="17">
        <v>59</v>
      </c>
      <c r="C230" s="17">
        <v>2</v>
      </c>
      <c r="D230" s="17" t="s">
        <v>24</v>
      </c>
      <c r="E230">
        <v>1</v>
      </c>
      <c r="H230">
        <v>59</v>
      </c>
      <c r="L230" s="25">
        <f t="shared" si="8"/>
        <v>14.916760493827159</v>
      </c>
      <c r="M230" s="25"/>
      <c r="N230" s="25"/>
      <c r="O230">
        <f t="shared" si="9"/>
        <v>14.845155709342551</v>
      </c>
    </row>
    <row r="231" spans="1:18" ht="15.75" customHeight="1">
      <c r="A231" s="17">
        <v>52</v>
      </c>
      <c r="B231" s="17">
        <v>62</v>
      </c>
      <c r="C231" s="17">
        <v>3</v>
      </c>
      <c r="D231" s="17" t="s">
        <v>24</v>
      </c>
      <c r="E231">
        <v>1</v>
      </c>
      <c r="H231">
        <v>68</v>
      </c>
      <c r="L231" s="25">
        <f t="shared" si="8"/>
        <v>26.396760493827163</v>
      </c>
      <c r="M231" s="25"/>
      <c r="N231" s="25"/>
      <c r="O231">
        <f t="shared" si="9"/>
        <v>26.492214532871984</v>
      </c>
    </row>
    <row r="232" spans="1:18" ht="15.75" customHeight="1">
      <c r="A232" s="17">
        <v>52</v>
      </c>
      <c r="B232" s="17">
        <v>66</v>
      </c>
      <c r="C232" s="17">
        <v>4</v>
      </c>
      <c r="D232" s="17" t="s">
        <v>24</v>
      </c>
      <c r="E232">
        <v>1</v>
      </c>
      <c r="H232">
        <v>67</v>
      </c>
      <c r="L232" s="25">
        <f t="shared" si="8"/>
        <v>17.121204938271607</v>
      </c>
      <c r="M232" s="25"/>
      <c r="N232" s="25"/>
      <c r="O232">
        <f t="shared" si="9"/>
        <v>17.198096885813158</v>
      </c>
    </row>
    <row r="233" spans="1:18" ht="15.75" customHeight="1">
      <c r="A233" s="17">
        <v>52</v>
      </c>
      <c r="B233" s="17">
        <v>63</v>
      </c>
      <c r="C233" s="17">
        <v>4</v>
      </c>
      <c r="D233" s="17" t="s">
        <v>27</v>
      </c>
      <c r="E233">
        <v>1</v>
      </c>
      <c r="H233">
        <v>62</v>
      </c>
      <c r="L233" s="25">
        <f t="shared" si="8"/>
        <v>0.74342716049382673</v>
      </c>
      <c r="M233" s="25"/>
      <c r="N233" s="25"/>
      <c r="O233">
        <f t="shared" si="9"/>
        <v>0.72750865051902902</v>
      </c>
    </row>
    <row r="234" spans="1:18" ht="15.75" customHeight="1">
      <c r="A234" s="17">
        <v>52</v>
      </c>
      <c r="B234" s="17">
        <v>60</v>
      </c>
      <c r="C234" s="17">
        <v>4</v>
      </c>
      <c r="D234" s="17" t="s">
        <v>27</v>
      </c>
      <c r="E234">
        <v>1</v>
      </c>
      <c r="H234">
        <v>65</v>
      </c>
      <c r="L234" s="25">
        <f t="shared" si="8"/>
        <v>4.5700938271604947</v>
      </c>
      <c r="M234" s="25"/>
      <c r="N234" s="25"/>
      <c r="O234">
        <f t="shared" si="9"/>
        <v>4.6098615916955072</v>
      </c>
    </row>
    <row r="235" spans="1:18" ht="15.75" customHeight="1">
      <c r="A235" s="17">
        <v>52</v>
      </c>
      <c r="B235" s="17">
        <v>60</v>
      </c>
      <c r="C235" s="17">
        <v>5</v>
      </c>
      <c r="D235" s="17" t="s">
        <v>27</v>
      </c>
      <c r="E235">
        <v>1</v>
      </c>
      <c r="G235" s="23" t="s">
        <v>31</v>
      </c>
      <c r="H235" s="26">
        <f>AVERAGE($H$10:$H$234)</f>
        <v>62.862222222222222</v>
      </c>
      <c r="I235" s="26">
        <f>AVERAGE($I$10:$I$234)</f>
        <v>62.827160493827158</v>
      </c>
      <c r="J235" s="26">
        <f>SUM($H$2:$I$234) / $J$236</f>
        <v>62.852941176470587</v>
      </c>
      <c r="L235" s="23" t="s">
        <v>39</v>
      </c>
      <c r="M235" s="26">
        <f>SUM($L$10:$M$234)</f>
        <v>3220.3091358024658</v>
      </c>
      <c r="O235" s="23" t="s">
        <v>35</v>
      </c>
      <c r="P235" s="26">
        <f>SUM($O$10:$P$234)</f>
        <v>3220.382352941177</v>
      </c>
      <c r="Q235" s="26"/>
      <c r="R235" s="26"/>
    </row>
    <row r="236" spans="1:18" ht="15.75" customHeight="1">
      <c r="A236" s="17">
        <v>52</v>
      </c>
      <c r="B236" s="17">
        <v>62</v>
      </c>
      <c r="C236" s="17">
        <v>1</v>
      </c>
      <c r="D236" s="17" t="s">
        <v>27</v>
      </c>
      <c r="E236">
        <v>1</v>
      </c>
      <c r="G236" s="23" t="s">
        <v>25</v>
      </c>
      <c r="H236" s="22">
        <f>COUNT($H$10:$H$234)</f>
        <v>225</v>
      </c>
      <c r="I236" s="22">
        <f>COUNT($I$10:$I$234)</f>
        <v>81</v>
      </c>
      <c r="J236" s="22">
        <f>SUM($H$236:$I$236)</f>
        <v>306</v>
      </c>
    </row>
    <row r="237" spans="1:18" ht="15.75" customHeight="1">
      <c r="A237" s="17">
        <v>53</v>
      </c>
      <c r="B237" s="17">
        <v>58</v>
      </c>
      <c r="C237" s="17">
        <v>4</v>
      </c>
      <c r="D237" s="17" t="s">
        <v>24</v>
      </c>
      <c r="E237">
        <v>1</v>
      </c>
    </row>
    <row r="238" spans="1:18" ht="15.75" customHeight="1">
      <c r="A238" s="17">
        <v>53</v>
      </c>
      <c r="B238" s="17">
        <v>65</v>
      </c>
      <c r="C238" s="17">
        <v>1</v>
      </c>
      <c r="D238" s="17" t="s">
        <v>24</v>
      </c>
      <c r="E238">
        <v>1</v>
      </c>
    </row>
    <row r="239" spans="1:18" ht="15.75" customHeight="1">
      <c r="A239" s="17">
        <v>53</v>
      </c>
      <c r="B239" s="17">
        <v>59</v>
      </c>
      <c r="C239" s="17">
        <v>3</v>
      </c>
      <c r="D239" s="17" t="s">
        <v>24</v>
      </c>
      <c r="E239">
        <v>1</v>
      </c>
    </row>
    <row r="240" spans="1:18" ht="15.75" customHeight="1">
      <c r="A240" s="17">
        <v>53</v>
      </c>
      <c r="B240" s="17">
        <v>60</v>
      </c>
      <c r="C240" s="17">
        <v>9</v>
      </c>
      <c r="D240" s="17" t="s">
        <v>24</v>
      </c>
      <c r="E240">
        <v>1</v>
      </c>
    </row>
    <row r="241" spans="1:5" ht="15.75" customHeight="1">
      <c r="A241" s="17">
        <v>53</v>
      </c>
      <c r="B241" s="17">
        <v>63</v>
      </c>
      <c r="C241" s="17">
        <v>24</v>
      </c>
      <c r="D241" s="17" t="s">
        <v>24</v>
      </c>
      <c r="E241">
        <v>1</v>
      </c>
    </row>
    <row r="242" spans="1:5" ht="15.75" customHeight="1">
      <c r="A242" s="17">
        <v>53</v>
      </c>
      <c r="B242" s="17">
        <v>65</v>
      </c>
      <c r="C242" s="17">
        <v>12</v>
      </c>
      <c r="D242" s="17" t="s">
        <v>24</v>
      </c>
      <c r="E242">
        <v>1</v>
      </c>
    </row>
    <row r="243" spans="1:5" ht="15.75" customHeight="1">
      <c r="A243" s="17">
        <v>53</v>
      </c>
      <c r="B243" s="17">
        <v>58</v>
      </c>
      <c r="C243" s="17">
        <v>1</v>
      </c>
      <c r="D243" s="17" t="s">
        <v>27</v>
      </c>
      <c r="E243">
        <v>1</v>
      </c>
    </row>
    <row r="244" spans="1:5" ht="15.75" customHeight="1">
      <c r="A244" s="17">
        <v>53</v>
      </c>
      <c r="B244" s="17">
        <v>60</v>
      </c>
      <c r="C244" s="17">
        <v>1</v>
      </c>
      <c r="D244" s="17" t="s">
        <v>27</v>
      </c>
      <c r="E244">
        <v>1</v>
      </c>
    </row>
    <row r="245" spans="1:5" ht="15.75" customHeight="1">
      <c r="A245" s="17">
        <v>53</v>
      </c>
      <c r="B245" s="17">
        <v>60</v>
      </c>
      <c r="C245" s="17">
        <v>2</v>
      </c>
      <c r="D245" s="17" t="s">
        <v>27</v>
      </c>
      <c r="E245">
        <v>1</v>
      </c>
    </row>
    <row r="246" spans="1:5" ht="15.75" customHeight="1">
      <c r="A246" s="17">
        <v>53</v>
      </c>
      <c r="B246" s="17">
        <v>61</v>
      </c>
      <c r="C246" s="17">
        <v>1</v>
      </c>
      <c r="D246" s="17" t="s">
        <v>27</v>
      </c>
      <c r="E246">
        <v>1</v>
      </c>
    </row>
    <row r="247" spans="1:5" ht="15.75" customHeight="1">
      <c r="A247" s="17">
        <v>54</v>
      </c>
      <c r="B247" s="17">
        <v>60</v>
      </c>
      <c r="C247" s="17">
        <v>11</v>
      </c>
      <c r="D247" s="17" t="s">
        <v>24</v>
      </c>
      <c r="E247">
        <v>1</v>
      </c>
    </row>
    <row r="248" spans="1:5" ht="15.75" customHeight="1">
      <c r="A248" s="17">
        <v>54</v>
      </c>
      <c r="B248" s="17">
        <v>65</v>
      </c>
      <c r="C248" s="17">
        <v>23</v>
      </c>
      <c r="D248" s="17" t="s">
        <v>24</v>
      </c>
      <c r="E248">
        <v>1</v>
      </c>
    </row>
    <row r="249" spans="1:5" ht="15.75" customHeight="1">
      <c r="A249" s="17">
        <v>54</v>
      </c>
      <c r="B249" s="17">
        <v>65</v>
      </c>
      <c r="C249" s="17">
        <v>5</v>
      </c>
      <c r="D249" s="17" t="s">
        <v>24</v>
      </c>
      <c r="E249">
        <v>1</v>
      </c>
    </row>
    <row r="250" spans="1:5" ht="15.75" customHeight="1">
      <c r="A250" s="17">
        <v>54</v>
      </c>
      <c r="B250" s="17">
        <v>68</v>
      </c>
      <c r="C250" s="17">
        <v>7</v>
      </c>
      <c r="D250" s="17" t="s">
        <v>24</v>
      </c>
      <c r="E250">
        <v>1</v>
      </c>
    </row>
    <row r="251" spans="1:5" ht="15.75" customHeight="1">
      <c r="A251" s="17">
        <v>54</v>
      </c>
      <c r="B251" s="17">
        <v>59</v>
      </c>
      <c r="C251" s="17">
        <v>7</v>
      </c>
      <c r="D251" s="17" t="s">
        <v>27</v>
      </c>
      <c r="E251">
        <v>1</v>
      </c>
    </row>
    <row r="252" spans="1:5" ht="15.75" customHeight="1">
      <c r="A252" s="17">
        <v>54</v>
      </c>
      <c r="B252" s="17">
        <v>60</v>
      </c>
      <c r="C252" s="17">
        <v>3</v>
      </c>
      <c r="D252" s="17" t="s">
        <v>27</v>
      </c>
      <c r="E252">
        <v>1</v>
      </c>
    </row>
    <row r="253" spans="1:5" ht="15.75" customHeight="1">
      <c r="A253" s="17">
        <v>54</v>
      </c>
      <c r="B253" s="17">
        <v>67</v>
      </c>
      <c r="C253" s="17">
        <v>46</v>
      </c>
      <c r="D253" s="17" t="s">
        <v>27</v>
      </c>
      <c r="E253">
        <v>1</v>
      </c>
    </row>
    <row r="254" spans="1:5" ht="15.75" customHeight="1">
      <c r="A254" s="17">
        <v>54</v>
      </c>
      <c r="B254" s="17">
        <v>69</v>
      </c>
      <c r="C254" s="17">
        <v>7</v>
      </c>
      <c r="D254" s="17" t="s">
        <v>27</v>
      </c>
      <c r="E254">
        <v>1</v>
      </c>
    </row>
    <row r="255" spans="1:5" ht="15.75" customHeight="1">
      <c r="A255" s="17">
        <v>54</v>
      </c>
      <c r="B255" s="17">
        <v>63</v>
      </c>
      <c r="C255" s="17">
        <v>19</v>
      </c>
      <c r="D255" s="17" t="s">
        <v>27</v>
      </c>
      <c r="E255">
        <v>1</v>
      </c>
    </row>
    <row r="256" spans="1:5" ht="15.75" customHeight="1">
      <c r="A256" s="17">
        <v>54</v>
      </c>
      <c r="B256" s="17">
        <v>58</v>
      </c>
      <c r="C256" s="17">
        <v>1</v>
      </c>
      <c r="D256" s="17" t="s">
        <v>27</v>
      </c>
      <c r="E256">
        <v>1</v>
      </c>
    </row>
    <row r="257" spans="1:5" ht="15.75" customHeight="1">
      <c r="A257" s="17">
        <v>55</v>
      </c>
      <c r="B257" s="17">
        <v>63</v>
      </c>
      <c r="C257" s="17">
        <v>6</v>
      </c>
      <c r="D257" s="17" t="s">
        <v>24</v>
      </c>
      <c r="E257">
        <v>1</v>
      </c>
    </row>
    <row r="258" spans="1:5" ht="15.75" customHeight="1">
      <c r="A258" s="17">
        <v>55</v>
      </c>
      <c r="B258" s="17">
        <v>68</v>
      </c>
      <c r="C258" s="17">
        <v>15</v>
      </c>
      <c r="D258" s="17" t="s">
        <v>24</v>
      </c>
      <c r="E258">
        <v>1</v>
      </c>
    </row>
    <row r="259" spans="1:5" ht="15.75" customHeight="1">
      <c r="A259" s="17">
        <v>55</v>
      </c>
      <c r="B259" s="17">
        <v>58</v>
      </c>
      <c r="C259" s="17">
        <v>1</v>
      </c>
      <c r="D259" s="17" t="s">
        <v>27</v>
      </c>
      <c r="E259">
        <v>1</v>
      </c>
    </row>
    <row r="260" spans="1:5" ht="15.75" customHeight="1">
      <c r="A260" s="17">
        <v>55</v>
      </c>
      <c r="B260" s="17">
        <v>58</v>
      </c>
      <c r="C260" s="17">
        <v>1</v>
      </c>
      <c r="D260" s="17" t="s">
        <v>27</v>
      </c>
      <c r="E260">
        <v>1</v>
      </c>
    </row>
    <row r="261" spans="1:5" ht="15.75" customHeight="1">
      <c r="A261" s="17">
        <v>55</v>
      </c>
      <c r="B261" s="17">
        <v>66</v>
      </c>
      <c r="C261" s="17">
        <v>18</v>
      </c>
      <c r="D261" s="17" t="s">
        <v>27</v>
      </c>
      <c r="E261">
        <v>1</v>
      </c>
    </row>
    <row r="262" spans="1:5" ht="15.75" customHeight="1">
      <c r="A262" s="17">
        <v>55</v>
      </c>
      <c r="B262" s="17">
        <v>69</v>
      </c>
      <c r="C262" s="17">
        <v>3</v>
      </c>
      <c r="D262" s="17" t="s">
        <v>27</v>
      </c>
      <c r="E262">
        <v>1</v>
      </c>
    </row>
    <row r="263" spans="1:5" ht="15.75" customHeight="1">
      <c r="A263" s="17">
        <v>55</v>
      </c>
      <c r="B263" s="17">
        <v>69</v>
      </c>
      <c r="C263" s="17">
        <v>22</v>
      </c>
      <c r="D263" s="17" t="s">
        <v>27</v>
      </c>
      <c r="E263">
        <v>1</v>
      </c>
    </row>
    <row r="264" spans="1:5" ht="15.75" customHeight="1">
      <c r="A264" s="17">
        <v>55</v>
      </c>
      <c r="B264" s="17">
        <v>67</v>
      </c>
      <c r="C264" s="17">
        <v>1</v>
      </c>
      <c r="D264" s="17" t="s">
        <v>27</v>
      </c>
      <c r="E264">
        <v>1</v>
      </c>
    </row>
    <row r="265" spans="1:5" ht="15.75" customHeight="1">
      <c r="A265" s="17">
        <v>56</v>
      </c>
      <c r="B265" s="17">
        <v>65</v>
      </c>
      <c r="C265" s="17">
        <v>9</v>
      </c>
      <c r="D265" s="17" t="s">
        <v>24</v>
      </c>
      <c r="E265">
        <v>1</v>
      </c>
    </row>
    <row r="266" spans="1:5" ht="15.75" customHeight="1">
      <c r="A266" s="17">
        <v>56</v>
      </c>
      <c r="B266" s="17">
        <v>66</v>
      </c>
      <c r="C266" s="17">
        <v>3</v>
      </c>
      <c r="D266" s="17" t="s">
        <v>24</v>
      </c>
      <c r="E266">
        <v>1</v>
      </c>
    </row>
    <row r="267" spans="1:5" ht="15.75" customHeight="1">
      <c r="A267" s="17">
        <v>56</v>
      </c>
      <c r="B267" s="17">
        <v>66</v>
      </c>
      <c r="C267" s="17">
        <v>2</v>
      </c>
      <c r="D267" s="17" t="s">
        <v>27</v>
      </c>
      <c r="E267">
        <v>1</v>
      </c>
    </row>
    <row r="268" spans="1:5" ht="15.75" customHeight="1">
      <c r="A268" s="17">
        <v>56</v>
      </c>
      <c r="B268" s="17">
        <v>66</v>
      </c>
      <c r="C268" s="17">
        <v>1</v>
      </c>
      <c r="D268" s="17" t="s">
        <v>27</v>
      </c>
      <c r="E268">
        <v>1</v>
      </c>
    </row>
    <row r="269" spans="1:5" ht="15.75" customHeight="1">
      <c r="A269" s="17">
        <v>57</v>
      </c>
      <c r="B269" s="17">
        <v>61</v>
      </c>
      <c r="C269" s="17">
        <v>5</v>
      </c>
      <c r="D269" s="17" t="s">
        <v>24</v>
      </c>
      <c r="E269">
        <v>1</v>
      </c>
    </row>
    <row r="270" spans="1:5" ht="15.75" customHeight="1">
      <c r="A270" s="17">
        <v>57</v>
      </c>
      <c r="B270" s="17">
        <v>62</v>
      </c>
      <c r="C270" s="17">
        <v>14</v>
      </c>
      <c r="D270" s="17" t="s">
        <v>24</v>
      </c>
      <c r="E270">
        <v>1</v>
      </c>
    </row>
    <row r="271" spans="1:5" ht="15.75" customHeight="1">
      <c r="A271" s="17">
        <v>57</v>
      </c>
      <c r="B271" s="17">
        <v>64</v>
      </c>
      <c r="C271" s="17">
        <v>1</v>
      </c>
      <c r="D271" s="17" t="s">
        <v>24</v>
      </c>
      <c r="E271">
        <v>1</v>
      </c>
    </row>
    <row r="272" spans="1:5" ht="15.75" customHeight="1">
      <c r="A272" s="17">
        <v>57</v>
      </c>
      <c r="B272" s="17">
        <v>64</v>
      </c>
      <c r="C272" s="17">
        <v>9</v>
      </c>
      <c r="D272" s="17" t="s">
        <v>27</v>
      </c>
      <c r="E272">
        <v>1</v>
      </c>
    </row>
    <row r="273" spans="1:5" ht="15.75" customHeight="1">
      <c r="A273" s="17">
        <v>58</v>
      </c>
      <c r="B273" s="17">
        <v>60</v>
      </c>
      <c r="C273" s="17">
        <v>3</v>
      </c>
      <c r="D273" s="17" t="s">
        <v>27</v>
      </c>
      <c r="E273">
        <v>1</v>
      </c>
    </row>
    <row r="274" spans="1:5" ht="15.75" customHeight="1">
      <c r="A274" s="17">
        <v>58</v>
      </c>
      <c r="B274" s="17">
        <v>61</v>
      </c>
      <c r="C274" s="17">
        <v>1</v>
      </c>
      <c r="D274" s="17" t="s">
        <v>27</v>
      </c>
      <c r="E274">
        <v>1</v>
      </c>
    </row>
    <row r="275" spans="1:5" ht="15.75" customHeight="1">
      <c r="A275" s="17">
        <v>58</v>
      </c>
      <c r="B275" s="17">
        <v>58</v>
      </c>
      <c r="C275" s="17">
        <v>3</v>
      </c>
      <c r="D275" s="17" t="s">
        <v>27</v>
      </c>
      <c r="E275">
        <v>1</v>
      </c>
    </row>
    <row r="276" spans="1:5" ht="15.75" customHeight="1">
      <c r="A276" s="17">
        <v>58</v>
      </c>
      <c r="B276" s="17">
        <v>61</v>
      </c>
      <c r="C276" s="17">
        <v>2</v>
      </c>
      <c r="D276" s="17" t="s">
        <v>27</v>
      </c>
      <c r="E276">
        <v>1</v>
      </c>
    </row>
    <row r="277" spans="1:5" ht="15.75" customHeight="1">
      <c r="A277" s="17">
        <v>59</v>
      </c>
      <c r="B277" s="17">
        <v>62</v>
      </c>
      <c r="C277" s="17">
        <v>35</v>
      </c>
      <c r="D277" s="17" t="s">
        <v>24</v>
      </c>
      <c r="E277">
        <v>1</v>
      </c>
    </row>
    <row r="278" spans="1:5" ht="15.75" customHeight="1">
      <c r="A278" s="17">
        <v>59</v>
      </c>
      <c r="B278" s="17">
        <v>64</v>
      </c>
      <c r="C278" s="17">
        <v>1</v>
      </c>
      <c r="D278" s="17" t="s">
        <v>27</v>
      </c>
      <c r="E278">
        <v>1</v>
      </c>
    </row>
    <row r="279" spans="1:5" ht="15.75" customHeight="1">
      <c r="A279" s="17">
        <v>59</v>
      </c>
      <c r="B279" s="17">
        <v>64</v>
      </c>
      <c r="C279" s="17">
        <v>4</v>
      </c>
      <c r="D279" s="17" t="s">
        <v>27</v>
      </c>
      <c r="E279">
        <v>1</v>
      </c>
    </row>
    <row r="280" spans="1:5" ht="15.75" customHeight="1">
      <c r="A280" s="17">
        <v>59</v>
      </c>
      <c r="B280" s="17">
        <v>64</v>
      </c>
      <c r="C280" s="17">
        <v>7</v>
      </c>
      <c r="D280" s="17" t="s">
        <v>27</v>
      </c>
      <c r="E280">
        <v>1</v>
      </c>
    </row>
    <row r="281" spans="1:5" ht="15.75" customHeight="1">
      <c r="A281" s="17">
        <v>59</v>
      </c>
      <c r="B281" s="17">
        <v>67</v>
      </c>
      <c r="C281" s="17">
        <v>3</v>
      </c>
      <c r="D281" s="17" t="s">
        <v>27</v>
      </c>
      <c r="E281">
        <v>1</v>
      </c>
    </row>
    <row r="282" spans="1:5" ht="15.75" customHeight="1">
      <c r="A282" s="17">
        <v>60</v>
      </c>
      <c r="B282" s="17">
        <v>59</v>
      </c>
      <c r="C282" s="17">
        <v>17</v>
      </c>
      <c r="D282" s="17" t="s">
        <v>24</v>
      </c>
      <c r="E282">
        <v>1</v>
      </c>
    </row>
    <row r="283" spans="1:5" ht="15.75" customHeight="1">
      <c r="A283" s="17">
        <v>60</v>
      </c>
      <c r="B283" s="17">
        <v>61</v>
      </c>
      <c r="C283" s="17">
        <v>1</v>
      </c>
      <c r="D283" s="17" t="s">
        <v>27</v>
      </c>
      <c r="E283">
        <v>1</v>
      </c>
    </row>
    <row r="284" spans="1:5" ht="15.75" customHeight="1">
      <c r="A284" s="17">
        <v>60</v>
      </c>
      <c r="B284" s="17">
        <v>67</v>
      </c>
      <c r="C284" s="17">
        <v>2</v>
      </c>
      <c r="D284" s="17" t="s">
        <v>27</v>
      </c>
      <c r="E284">
        <v>1</v>
      </c>
    </row>
    <row r="285" spans="1:5" ht="15.75" customHeight="1">
      <c r="A285" s="17">
        <v>60</v>
      </c>
      <c r="B285" s="17">
        <v>61</v>
      </c>
      <c r="C285" s="17">
        <v>25</v>
      </c>
      <c r="D285" s="17" t="s">
        <v>27</v>
      </c>
      <c r="E285">
        <v>1</v>
      </c>
    </row>
    <row r="286" spans="1:5" ht="15.75" customHeight="1">
      <c r="A286" s="17">
        <v>61</v>
      </c>
      <c r="B286" s="17">
        <v>62</v>
      </c>
      <c r="C286" s="17">
        <v>5</v>
      </c>
      <c r="D286" s="17" t="s">
        <v>24</v>
      </c>
      <c r="E286">
        <v>1</v>
      </c>
    </row>
    <row r="287" spans="1:5" ht="15.75" customHeight="1">
      <c r="A287" s="17">
        <v>61</v>
      </c>
      <c r="B287" s="17">
        <v>68</v>
      </c>
      <c r="C287" s="17">
        <v>1</v>
      </c>
      <c r="D287" s="17" t="s">
        <v>24</v>
      </c>
      <c r="E287">
        <v>1</v>
      </c>
    </row>
    <row r="288" spans="1:5" ht="15.75" customHeight="1">
      <c r="A288" s="17">
        <v>61</v>
      </c>
      <c r="B288" s="17">
        <v>65</v>
      </c>
      <c r="C288" s="17">
        <v>8</v>
      </c>
      <c r="D288" s="17" t="s">
        <v>27</v>
      </c>
      <c r="E288">
        <v>1</v>
      </c>
    </row>
    <row r="289" spans="1:5" ht="15.75" customHeight="1">
      <c r="A289" s="17">
        <v>62</v>
      </c>
      <c r="B289" s="17">
        <v>59</v>
      </c>
      <c r="C289" s="17">
        <v>13</v>
      </c>
      <c r="D289" s="17" t="s">
        <v>24</v>
      </c>
      <c r="E289">
        <v>1</v>
      </c>
    </row>
    <row r="290" spans="1:5" ht="15.75" customHeight="1">
      <c r="A290" s="17">
        <v>62</v>
      </c>
      <c r="B290" s="17">
        <v>65</v>
      </c>
      <c r="C290" s="17">
        <v>19</v>
      </c>
      <c r="D290" s="17" t="s">
        <v>24</v>
      </c>
      <c r="E290">
        <v>1</v>
      </c>
    </row>
    <row r="291" spans="1:5" ht="15.75" customHeight="1">
      <c r="A291" s="17">
        <v>62</v>
      </c>
      <c r="B291" s="17">
        <v>62</v>
      </c>
      <c r="C291" s="17">
        <v>6</v>
      </c>
      <c r="D291" s="17" t="s">
        <v>27</v>
      </c>
      <c r="E291">
        <v>1</v>
      </c>
    </row>
    <row r="292" spans="1:5" ht="15.75" customHeight="1">
      <c r="A292" s="17">
        <v>63</v>
      </c>
      <c r="B292" s="17">
        <v>60</v>
      </c>
      <c r="C292" s="17">
        <v>1</v>
      </c>
      <c r="D292" s="17" t="s">
        <v>24</v>
      </c>
      <c r="E292">
        <v>1</v>
      </c>
    </row>
    <row r="293" spans="1:5" ht="15.75" customHeight="1">
      <c r="A293" s="17">
        <v>63</v>
      </c>
      <c r="B293" s="17">
        <v>61</v>
      </c>
      <c r="C293" s="17">
        <v>9</v>
      </c>
      <c r="D293" s="17" t="s">
        <v>27</v>
      </c>
      <c r="E293">
        <v>1</v>
      </c>
    </row>
    <row r="294" spans="1:5" ht="15.75" customHeight="1">
      <c r="A294" s="17">
        <v>63</v>
      </c>
      <c r="B294" s="17">
        <v>61</v>
      </c>
      <c r="C294" s="17">
        <v>28</v>
      </c>
      <c r="D294" s="17" t="s">
        <v>27</v>
      </c>
      <c r="E294">
        <v>1</v>
      </c>
    </row>
    <row r="295" spans="1:5" ht="15.75" customHeight="1">
      <c r="A295" s="17">
        <v>64</v>
      </c>
      <c r="B295" s="17">
        <v>65</v>
      </c>
      <c r="C295" s="17">
        <v>22</v>
      </c>
      <c r="D295" s="17" t="s">
        <v>27</v>
      </c>
      <c r="E295">
        <v>1</v>
      </c>
    </row>
    <row r="296" spans="1:5" ht="15.75" customHeight="1">
      <c r="A296" s="17">
        <v>65</v>
      </c>
      <c r="B296" s="17">
        <v>61</v>
      </c>
      <c r="C296" s="17">
        <v>2</v>
      </c>
      <c r="D296" s="17" t="s">
        <v>24</v>
      </c>
      <c r="E296">
        <v>1</v>
      </c>
    </row>
    <row r="297" spans="1:5" ht="15.75" customHeight="1">
      <c r="A297" s="17">
        <v>65</v>
      </c>
      <c r="B297" s="17">
        <v>62</v>
      </c>
      <c r="C297" s="17">
        <v>22</v>
      </c>
      <c r="D297" s="17" t="s">
        <v>24</v>
      </c>
      <c r="E297">
        <v>1</v>
      </c>
    </row>
    <row r="298" spans="1:5" ht="15.75" customHeight="1">
      <c r="A298" s="17">
        <v>65</v>
      </c>
      <c r="B298" s="17">
        <v>66</v>
      </c>
      <c r="C298" s="17">
        <v>15</v>
      </c>
      <c r="D298" s="17" t="s">
        <v>24</v>
      </c>
      <c r="E298">
        <v>1</v>
      </c>
    </row>
    <row r="299" spans="1:5" ht="15.75" customHeight="1">
      <c r="A299" s="17">
        <v>65</v>
      </c>
      <c r="B299" s="17">
        <v>59</v>
      </c>
      <c r="C299" s="17">
        <v>2</v>
      </c>
      <c r="D299" s="17" t="s">
        <v>27</v>
      </c>
      <c r="E299">
        <v>1</v>
      </c>
    </row>
    <row r="300" spans="1:5" ht="15.75" customHeight="1">
      <c r="A300" s="17">
        <v>65</v>
      </c>
      <c r="B300" s="17">
        <v>67</v>
      </c>
      <c r="C300" s="17">
        <v>1</v>
      </c>
      <c r="D300" s="17" t="s">
        <v>27</v>
      </c>
      <c r="E300">
        <v>1</v>
      </c>
    </row>
    <row r="301" spans="1:5" ht="15.75" customHeight="1">
      <c r="A301" s="17">
        <v>66</v>
      </c>
      <c r="B301" s="17">
        <v>61</v>
      </c>
      <c r="C301" s="17">
        <v>13</v>
      </c>
      <c r="D301" s="17" t="s">
        <v>24</v>
      </c>
      <c r="E301">
        <v>1</v>
      </c>
    </row>
    <row r="302" spans="1:5" ht="15.75" customHeight="1">
      <c r="A302" s="17">
        <v>66</v>
      </c>
      <c r="B302" s="17">
        <v>58</v>
      </c>
      <c r="C302" s="17">
        <v>1</v>
      </c>
      <c r="D302" s="17" t="s">
        <v>27</v>
      </c>
      <c r="E302">
        <v>1</v>
      </c>
    </row>
    <row r="303" spans="1:5" ht="15.75" customHeight="1">
      <c r="A303" s="17">
        <v>67</v>
      </c>
      <c r="B303" s="17">
        <v>64</v>
      </c>
      <c r="C303" s="17">
        <v>8</v>
      </c>
      <c r="D303" s="17" t="s">
        <v>24</v>
      </c>
      <c r="E303">
        <v>1</v>
      </c>
    </row>
    <row r="304" spans="1:5" ht="15.75" customHeight="1">
      <c r="A304" s="17">
        <v>67</v>
      </c>
      <c r="B304" s="17">
        <v>63</v>
      </c>
      <c r="C304" s="17">
        <v>1</v>
      </c>
      <c r="D304" s="17" t="s">
        <v>24</v>
      </c>
      <c r="E304">
        <v>1</v>
      </c>
    </row>
    <row r="305" spans="1:5" ht="15.75" customHeight="1">
      <c r="A305" s="17">
        <v>69</v>
      </c>
      <c r="B305" s="17">
        <v>67</v>
      </c>
      <c r="C305" s="17">
        <v>8</v>
      </c>
      <c r="D305" s="17" t="s">
        <v>24</v>
      </c>
      <c r="E305">
        <v>1</v>
      </c>
    </row>
    <row r="306" spans="1:5" ht="15.75" customHeight="1">
      <c r="A306" s="17">
        <v>70</v>
      </c>
      <c r="B306" s="17">
        <v>58</v>
      </c>
      <c r="C306" s="17">
        <v>4</v>
      </c>
      <c r="D306" s="17" t="s">
        <v>24</v>
      </c>
      <c r="E306">
        <v>1</v>
      </c>
    </row>
    <row r="307" spans="1:5" ht="15.75" customHeight="1">
      <c r="A307" s="17">
        <v>70</v>
      </c>
      <c r="B307" s="17">
        <v>66</v>
      </c>
      <c r="C307" s="17">
        <v>14</v>
      </c>
      <c r="D307" s="17" t="s">
        <v>27</v>
      </c>
      <c r="E307">
        <v>1</v>
      </c>
    </row>
    <row r="308" spans="1:5" ht="15.75" customHeight="1">
      <c r="A308" s="17">
        <v>70</v>
      </c>
      <c r="B308" s="17">
        <v>59</v>
      </c>
      <c r="C308" s="17">
        <v>8</v>
      </c>
      <c r="D308" s="17" t="s">
        <v>27</v>
      </c>
      <c r="E308">
        <v>1</v>
      </c>
    </row>
    <row r="309" spans="1:5" ht="15.75" customHeight="1">
      <c r="A309" s="17">
        <v>71</v>
      </c>
      <c r="B309" s="17">
        <v>68</v>
      </c>
      <c r="C309" s="17">
        <v>2</v>
      </c>
      <c r="D309" s="17" t="s">
        <v>27</v>
      </c>
      <c r="E309">
        <v>1</v>
      </c>
    </row>
    <row r="310" spans="1:5" ht="15.75" customHeight="1">
      <c r="A310" s="17">
        <v>72</v>
      </c>
      <c r="B310" s="17">
        <v>67</v>
      </c>
      <c r="C310" s="17">
        <v>3</v>
      </c>
      <c r="D310" s="17" t="s">
        <v>27</v>
      </c>
      <c r="E310">
        <v>1</v>
      </c>
    </row>
    <row r="311" spans="1:5" ht="15.75" customHeight="1">
      <c r="A311" s="17">
        <v>74</v>
      </c>
      <c r="B311" s="17">
        <v>65</v>
      </c>
      <c r="C311" s="17">
        <v>3</v>
      </c>
      <c r="D311" s="17" t="s">
        <v>24</v>
      </c>
      <c r="E311">
        <v>1</v>
      </c>
    </row>
    <row r="312" spans="1:5" ht="15.75" customHeight="1">
      <c r="A312" s="17">
        <v>75</v>
      </c>
      <c r="B312" s="17">
        <v>62</v>
      </c>
      <c r="C312" s="17">
        <v>1</v>
      </c>
      <c r="D312" s="17" t="s">
        <v>27</v>
      </c>
      <c r="E312">
        <v>1</v>
      </c>
    </row>
    <row r="313" spans="1:5" ht="15.75" customHeight="1">
      <c r="A313" s="17">
        <v>77</v>
      </c>
      <c r="B313" s="17">
        <v>65</v>
      </c>
      <c r="C313" s="17">
        <v>3</v>
      </c>
      <c r="D313" s="17" t="s">
        <v>27</v>
      </c>
      <c r="E313">
        <v>1</v>
      </c>
    </row>
    <row r="314" spans="1:5" ht="15.75" customHeight="1">
      <c r="A314" s="17">
        <v>78</v>
      </c>
      <c r="B314" s="17">
        <v>65</v>
      </c>
      <c r="C314" s="17">
        <v>1</v>
      </c>
      <c r="D314" s="17" t="s">
        <v>24</v>
      </c>
      <c r="E314">
        <v>1</v>
      </c>
    </row>
    <row r="315" spans="1:5" ht="15.75" customHeight="1">
      <c r="A315" s="17">
        <v>83</v>
      </c>
      <c r="B315" s="17">
        <v>58</v>
      </c>
      <c r="C315" s="17">
        <v>2</v>
      </c>
      <c r="D315" s="17" t="s">
        <v>24</v>
      </c>
      <c r="E315">
        <v>1</v>
      </c>
    </row>
    <row r="316" spans="1:5" ht="15.75" customHeight="1"/>
    <row r="317" spans="1:5" ht="15.75" customHeight="1"/>
    <row r="318" spans="1:5" ht="15.75" customHeight="1"/>
    <row r="319" spans="1:5" ht="15.75" customHeight="1"/>
    <row r="320" spans="1: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3">
    <mergeCell ref="S3:T3"/>
    <mergeCell ref="L8:M8"/>
    <mergeCell ref="O8:P8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CC70-0AD0-4CE9-B5E5-95A22AC829AE}">
  <dimension ref="A1:Y1008"/>
  <sheetViews>
    <sheetView showGridLines="0" topLeftCell="P37" zoomScale="120" zoomScaleNormal="120" workbookViewId="0">
      <selection activeCell="M4" sqref="K4:M4"/>
    </sheetView>
  </sheetViews>
  <sheetFormatPr defaultColWidth="12.625" defaultRowHeight="15" customHeight="1"/>
  <cols>
    <col min="1" max="1" width="5.625" customWidth="1"/>
    <col min="2" max="2" width="6.25" customWidth="1"/>
    <col min="3" max="3" width="8.75" customWidth="1"/>
    <col min="4" max="4" width="8.875" customWidth="1"/>
    <col min="5" max="5" width="17.875" customWidth="1"/>
    <col min="6" max="7" width="7.625" customWidth="1"/>
    <col min="8" max="8" width="9.375" customWidth="1"/>
    <col min="9" max="9" width="13.375" customWidth="1"/>
    <col min="10" max="10" width="9.25" customWidth="1"/>
    <col min="11" max="11" width="11.875" customWidth="1"/>
    <col min="12" max="12" width="12.125" customWidth="1"/>
    <col min="13" max="13" width="13" customWidth="1"/>
    <col min="14" max="14" width="1.75" customWidth="1"/>
    <col min="15" max="15" width="10.875" customWidth="1"/>
    <col min="17" max="17" width="4.5" customWidth="1"/>
    <col min="18" max="18" width="2.5" customWidth="1"/>
    <col min="19" max="19" width="26.375" customWidth="1"/>
    <col min="20" max="20" width="13" customWidth="1"/>
    <col min="21" max="21" width="14.625" customWidth="1"/>
    <col min="22" max="22" width="10.25" customWidth="1"/>
  </cols>
  <sheetData>
    <row r="1" spans="1:22" ht="15" customHeight="1">
      <c r="L1" s="23" t="s">
        <v>29</v>
      </c>
      <c r="M1" s="23" t="s">
        <v>30</v>
      </c>
      <c r="N1" s="23"/>
      <c r="O1" s="23" t="s">
        <v>33</v>
      </c>
      <c r="S1" s="23" t="s">
        <v>39</v>
      </c>
      <c r="T1" s="26">
        <f>SUM($L$11:$M$235)</f>
        <v>35433.583209876539</v>
      </c>
      <c r="U1" s="23"/>
      <c r="V1" s="26"/>
    </row>
    <row r="2" spans="1:22" ht="15" customHeight="1">
      <c r="K2" s="23" t="s">
        <v>31</v>
      </c>
      <c r="L2" s="26">
        <f>AVERAGE($H$10:$H$234)</f>
        <v>52.017777777777781</v>
      </c>
      <c r="M2" s="26">
        <f>AVERAGE($I$10:$I$234)</f>
        <v>53.679012345679013</v>
      </c>
      <c r="N2" s="26"/>
      <c r="O2" s="26">
        <f>SUM($H$2:$I$234) / $J$236</f>
        <v>52.457516339869279</v>
      </c>
      <c r="S2" s="23" t="s">
        <v>36</v>
      </c>
      <c r="T2" s="26">
        <f>SUM($O$11:$P$235)</f>
        <v>35597.947712418325</v>
      </c>
    </row>
    <row r="3" spans="1:22" ht="15" customHeight="1">
      <c r="K3" s="23" t="s">
        <v>106</v>
      </c>
      <c r="L3" s="66">
        <f>_xlfn.STDEV.P($H$10:$H$234)</f>
        <v>10.987655475100508</v>
      </c>
      <c r="M3" s="66">
        <f>_xlfn.STDEV.P($I$10:$I$90)</f>
        <v>10.104182193031312</v>
      </c>
      <c r="N3" s="26"/>
      <c r="O3" s="26"/>
      <c r="S3" s="83" t="s">
        <v>37</v>
      </c>
      <c r="T3" s="83"/>
    </row>
    <row r="4" spans="1:22" ht="15" customHeight="1">
      <c r="K4" s="23" t="s">
        <v>77</v>
      </c>
      <c r="L4" s="66">
        <f>_xlfn.VAR.P($H$10:$H$234)</f>
        <v>120.72857283950617</v>
      </c>
      <c r="M4" s="66">
        <f>_xlfn.VAR.P($I$10:$I$90)</f>
        <v>102.09449778997104</v>
      </c>
      <c r="N4" s="26"/>
      <c r="O4" s="26"/>
      <c r="S4" s="26">
        <f>L5*(L2-$O$2)^2</f>
        <v>43.508250672817276</v>
      </c>
      <c r="T4" s="26">
        <f>M5*(M2-$O$2)^2</f>
        <v>120.85625186893969</v>
      </c>
    </row>
    <row r="5" spans="1:22" ht="15" customHeight="1">
      <c r="K5" s="23" t="s">
        <v>25</v>
      </c>
      <c r="L5" s="22">
        <f>COUNT($H$10:$H$234)</f>
        <v>225</v>
      </c>
      <c r="M5" s="22">
        <f>COUNT($I$10:$I$234)</f>
        <v>81</v>
      </c>
      <c r="N5" s="22"/>
      <c r="O5" s="22">
        <f>SUM($H$236:$I$236)</f>
        <v>306</v>
      </c>
    </row>
    <row r="6" spans="1:22" ht="15" customHeight="1">
      <c r="K6" s="23" t="s">
        <v>61</v>
      </c>
      <c r="L6" s="44">
        <f>L5-1</f>
        <v>224</v>
      </c>
      <c r="M6" s="44">
        <f>M5-1</f>
        <v>80</v>
      </c>
      <c r="N6" s="22"/>
      <c r="O6" s="22"/>
      <c r="S6" s="26"/>
      <c r="T6" s="26"/>
    </row>
    <row r="7" spans="1:22" ht="15" customHeight="1">
      <c r="K7" s="23"/>
      <c r="L7" s="66"/>
      <c r="M7" s="66"/>
      <c r="N7" s="22"/>
      <c r="O7" s="22"/>
      <c r="S7" s="26"/>
      <c r="T7" s="26"/>
    </row>
    <row r="8" spans="1:22" ht="15" customHeight="1">
      <c r="K8" s="23"/>
      <c r="L8" s="66"/>
      <c r="M8" s="66"/>
      <c r="N8" s="22"/>
      <c r="O8" s="22"/>
      <c r="Q8" s="65"/>
      <c r="R8" s="37"/>
    </row>
    <row r="9" spans="1:22">
      <c r="A9" s="3" t="s">
        <v>0</v>
      </c>
      <c r="B9" s="3" t="s">
        <v>1</v>
      </c>
      <c r="C9" s="3" t="s">
        <v>2</v>
      </c>
      <c r="D9" s="24" t="s">
        <v>3</v>
      </c>
      <c r="E9" s="23" t="s">
        <v>26</v>
      </c>
      <c r="H9" s="23" t="s">
        <v>29</v>
      </c>
      <c r="I9" s="23" t="s">
        <v>30</v>
      </c>
      <c r="J9" s="23"/>
      <c r="L9" s="83" t="s">
        <v>32</v>
      </c>
      <c r="M9" s="83"/>
      <c r="N9" s="37"/>
      <c r="O9" s="83" t="s">
        <v>34</v>
      </c>
      <c r="P9" s="83"/>
      <c r="Q9" s="23"/>
      <c r="R9" s="23"/>
      <c r="S9" s="28" t="s">
        <v>38</v>
      </c>
      <c r="T9" s="72">
        <f>SUM(S4:T4)</f>
        <v>164.36450254175696</v>
      </c>
    </row>
    <row r="10" spans="1:22">
      <c r="A10" s="17">
        <v>30</v>
      </c>
      <c r="B10" s="17">
        <v>65</v>
      </c>
      <c r="C10" s="17">
        <v>0</v>
      </c>
      <c r="D10" s="17" t="s">
        <v>27</v>
      </c>
      <c r="E10">
        <v>1</v>
      </c>
      <c r="H10">
        <v>30</v>
      </c>
      <c r="I10">
        <v>34</v>
      </c>
      <c r="L10" s="23" t="s">
        <v>29</v>
      </c>
      <c r="M10" s="23" t="s">
        <v>30</v>
      </c>
      <c r="N10" s="23"/>
      <c r="O10" s="23" t="s">
        <v>29</v>
      </c>
      <c r="P10" s="23" t="s">
        <v>30</v>
      </c>
      <c r="S10" s="28" t="s">
        <v>40</v>
      </c>
      <c r="T10" s="69">
        <f>T1</f>
        <v>35433.583209876539</v>
      </c>
    </row>
    <row r="11" spans="1:22">
      <c r="A11" s="17">
        <v>33</v>
      </c>
      <c r="B11" s="17">
        <v>60</v>
      </c>
      <c r="C11" s="17">
        <v>0</v>
      </c>
      <c r="D11" s="17" t="s">
        <v>27</v>
      </c>
      <c r="E11">
        <v>1</v>
      </c>
      <c r="H11">
        <v>33</v>
      </c>
      <c r="I11">
        <v>39</v>
      </c>
      <c r="L11" s="25">
        <f>(H10-$L$2)^2</f>
        <v>484.78253827160506</v>
      </c>
      <c r="M11" s="25">
        <f>(I10-$M$2)^2</f>
        <v>387.26352690138702</v>
      </c>
      <c r="N11" s="25"/>
      <c r="O11">
        <f>(H10-$O$2)^2</f>
        <v>504.34004015549567</v>
      </c>
      <c r="P11">
        <f>(I10-$O$2)^2</f>
        <v>340.67990943654144</v>
      </c>
      <c r="S11" s="28" t="s">
        <v>41</v>
      </c>
      <c r="T11" s="31">
        <v>1</v>
      </c>
    </row>
    <row r="12" spans="1:22">
      <c r="A12" s="17">
        <v>34</v>
      </c>
      <c r="B12" s="17">
        <v>60</v>
      </c>
      <c r="C12" s="17">
        <v>0</v>
      </c>
      <c r="D12" s="17" t="s">
        <v>27</v>
      </c>
      <c r="E12">
        <v>1</v>
      </c>
      <c r="H12">
        <v>34</v>
      </c>
      <c r="I12">
        <v>41</v>
      </c>
      <c r="L12" s="25">
        <f t="shared" ref="L12:L75" si="0">(H11-$L$2)^2</f>
        <v>361.67587160493838</v>
      </c>
      <c r="M12" s="25">
        <f t="shared" ref="M12:M75" si="1">(I11-$M$2)^2</f>
        <v>215.47340344459687</v>
      </c>
      <c r="N12" s="25"/>
      <c r="O12">
        <f t="shared" ref="O12:P75" si="2">(H11-$O$2)^2</f>
        <v>378.59494211627998</v>
      </c>
      <c r="P12">
        <f t="shared" si="2"/>
        <v>181.10474603784866</v>
      </c>
      <c r="S12" s="28" t="s">
        <v>42</v>
      </c>
      <c r="T12" s="31">
        <f>SUM(L5:M5) - COUNT(L5:M5)</f>
        <v>304</v>
      </c>
    </row>
    <row r="13" spans="1:22">
      <c r="A13" s="17">
        <v>35</v>
      </c>
      <c r="B13" s="17">
        <v>63</v>
      </c>
      <c r="C13" s="17">
        <v>0</v>
      </c>
      <c r="D13" s="17" t="s">
        <v>27</v>
      </c>
      <c r="E13">
        <v>1</v>
      </c>
      <c r="H13">
        <v>35</v>
      </c>
      <c r="I13">
        <v>41</v>
      </c>
      <c r="L13" s="25">
        <f t="shared" si="0"/>
        <v>324.64031604938282</v>
      </c>
      <c r="M13" s="25">
        <f t="shared" si="1"/>
        <v>160.75735406188082</v>
      </c>
      <c r="N13" s="25"/>
      <c r="O13">
        <f t="shared" si="2"/>
        <v>340.67990943654144</v>
      </c>
      <c r="P13">
        <f t="shared" si="2"/>
        <v>131.27468067837154</v>
      </c>
      <c r="S13" s="28" t="s">
        <v>43</v>
      </c>
      <c r="T13" s="69">
        <f>T9/T11</f>
        <v>164.36450254175696</v>
      </c>
    </row>
    <row r="14" spans="1:22">
      <c r="A14" s="17">
        <v>36</v>
      </c>
      <c r="B14" s="17">
        <v>69</v>
      </c>
      <c r="C14" s="17">
        <v>0</v>
      </c>
      <c r="D14" s="17" t="s">
        <v>27</v>
      </c>
      <c r="E14">
        <v>1</v>
      </c>
      <c r="H14">
        <v>36</v>
      </c>
      <c r="I14">
        <v>42</v>
      </c>
      <c r="L14" s="25">
        <f t="shared" si="0"/>
        <v>289.60476049382726</v>
      </c>
      <c r="M14" s="25">
        <f t="shared" si="1"/>
        <v>160.75735406188082</v>
      </c>
      <c r="N14" s="25"/>
      <c r="O14">
        <f t="shared" si="2"/>
        <v>304.76487675680289</v>
      </c>
      <c r="P14">
        <f t="shared" si="2"/>
        <v>131.27468067837154</v>
      </c>
      <c r="S14" s="28" t="s">
        <v>44</v>
      </c>
      <c r="T14" s="69">
        <f>T10/T12</f>
        <v>116.55783950617283</v>
      </c>
    </row>
    <row r="15" spans="1:22">
      <c r="A15" s="17">
        <v>37</v>
      </c>
      <c r="B15" s="17">
        <v>60</v>
      </c>
      <c r="C15" s="17">
        <v>0</v>
      </c>
      <c r="D15" s="17" t="s">
        <v>27</v>
      </c>
      <c r="E15">
        <v>1</v>
      </c>
      <c r="H15">
        <v>37</v>
      </c>
      <c r="I15">
        <v>43</v>
      </c>
      <c r="L15" s="25">
        <f t="shared" si="0"/>
        <v>256.5692049382717</v>
      </c>
      <c r="M15" s="25">
        <f t="shared" si="1"/>
        <v>136.39932937052279</v>
      </c>
      <c r="N15" s="25"/>
      <c r="O15">
        <f t="shared" si="2"/>
        <v>270.84984407706435</v>
      </c>
      <c r="P15">
        <f t="shared" si="2"/>
        <v>109.35964799863297</v>
      </c>
      <c r="S15" s="32" t="s">
        <v>45</v>
      </c>
      <c r="T15" s="68">
        <f>T13/T14</f>
        <v>1.4101539908266087</v>
      </c>
    </row>
    <row r="16" spans="1:22">
      <c r="A16" s="17">
        <v>37</v>
      </c>
      <c r="B16" s="17">
        <v>63</v>
      </c>
      <c r="C16" s="17">
        <v>0</v>
      </c>
      <c r="D16" s="17" t="s">
        <v>27</v>
      </c>
      <c r="E16">
        <v>1</v>
      </c>
      <c r="H16">
        <v>37</v>
      </c>
      <c r="I16">
        <v>43</v>
      </c>
      <c r="L16" s="25">
        <f t="shared" si="0"/>
        <v>225.53364938271613</v>
      </c>
      <c r="M16" s="25">
        <f t="shared" si="1"/>
        <v>114.04130467916477</v>
      </c>
      <c r="N16" s="25"/>
      <c r="O16">
        <f t="shared" si="2"/>
        <v>238.93481139732577</v>
      </c>
      <c r="P16">
        <f t="shared" si="2"/>
        <v>89.444615318894407</v>
      </c>
      <c r="S16" s="34" t="s">
        <v>47</v>
      </c>
      <c r="T16" s="70">
        <f>T9/(T9+T10)</f>
        <v>4.6172465859434537E-3</v>
      </c>
    </row>
    <row r="17" spans="1:25" ht="15.75" customHeight="1">
      <c r="A17" s="17">
        <v>37</v>
      </c>
      <c r="B17" s="17">
        <v>58</v>
      </c>
      <c r="C17" s="17">
        <v>0</v>
      </c>
      <c r="D17" s="17" t="s">
        <v>27</v>
      </c>
      <c r="E17">
        <v>1</v>
      </c>
      <c r="H17">
        <v>37</v>
      </c>
      <c r="I17">
        <v>45</v>
      </c>
      <c r="L17" s="25">
        <f t="shared" si="0"/>
        <v>225.53364938271613</v>
      </c>
      <c r="M17" s="25">
        <f t="shared" si="1"/>
        <v>114.04130467916477</v>
      </c>
      <c r="N17" s="25"/>
      <c r="O17">
        <f t="shared" si="2"/>
        <v>238.93481139732577</v>
      </c>
      <c r="P17">
        <f t="shared" si="2"/>
        <v>89.444615318894407</v>
      </c>
    </row>
    <row r="18" spans="1:25">
      <c r="A18" s="17">
        <v>37</v>
      </c>
      <c r="B18" s="17">
        <v>63</v>
      </c>
      <c r="C18" s="17">
        <v>0</v>
      </c>
      <c r="D18" s="17" t="s">
        <v>27</v>
      </c>
      <c r="E18">
        <v>1</v>
      </c>
      <c r="H18">
        <v>37</v>
      </c>
      <c r="I18">
        <v>47</v>
      </c>
      <c r="L18" s="25">
        <f t="shared" si="0"/>
        <v>225.53364938271613</v>
      </c>
      <c r="M18" s="25">
        <f t="shared" si="1"/>
        <v>75.325255296448717</v>
      </c>
      <c r="N18" s="25"/>
      <c r="O18">
        <f t="shared" si="2"/>
        <v>238.93481139732577</v>
      </c>
      <c r="P18">
        <f t="shared" si="2"/>
        <v>55.614549959417296</v>
      </c>
      <c r="S18" s="28" t="s">
        <v>46</v>
      </c>
      <c r="T18" s="36">
        <v>0.05</v>
      </c>
      <c r="U18" s="36">
        <v>0.01</v>
      </c>
      <c r="V18" s="36">
        <v>1E-3</v>
      </c>
    </row>
    <row r="19" spans="1:25">
      <c r="A19" s="17">
        <v>38</v>
      </c>
      <c r="B19" s="17">
        <v>60</v>
      </c>
      <c r="C19" s="17">
        <v>0</v>
      </c>
      <c r="D19" s="17" t="s">
        <v>27</v>
      </c>
      <c r="E19">
        <v>1</v>
      </c>
      <c r="H19">
        <v>38</v>
      </c>
      <c r="I19">
        <v>47</v>
      </c>
      <c r="L19" s="25">
        <f t="shared" si="0"/>
        <v>225.53364938271613</v>
      </c>
      <c r="M19" s="25">
        <f t="shared" si="1"/>
        <v>44.609205913732666</v>
      </c>
      <c r="N19" s="25"/>
      <c r="O19">
        <f t="shared" si="2"/>
        <v>238.93481139732577</v>
      </c>
      <c r="P19">
        <f t="shared" si="2"/>
        <v>29.784484599940175</v>
      </c>
      <c r="T19" s="31">
        <v>3.8414999999999999</v>
      </c>
      <c r="U19" s="31">
        <v>6.6349999999999998</v>
      </c>
      <c r="V19" s="31">
        <v>10.827566170000001</v>
      </c>
    </row>
    <row r="20" spans="1:25">
      <c r="A20" s="17">
        <v>38</v>
      </c>
      <c r="B20" s="17">
        <v>60</v>
      </c>
      <c r="C20" s="17">
        <v>0</v>
      </c>
      <c r="D20" s="17" t="s">
        <v>27</v>
      </c>
      <c r="E20">
        <v>1</v>
      </c>
      <c r="H20">
        <v>38</v>
      </c>
      <c r="I20">
        <v>49</v>
      </c>
      <c r="L20" s="25">
        <f t="shared" si="0"/>
        <v>196.49809382716057</v>
      </c>
      <c r="M20" s="25">
        <f t="shared" si="1"/>
        <v>44.609205913732666</v>
      </c>
      <c r="N20" s="25"/>
      <c r="O20">
        <f t="shared" si="2"/>
        <v>209.0197787175872</v>
      </c>
      <c r="P20">
        <f t="shared" si="2"/>
        <v>29.784484599940175</v>
      </c>
    </row>
    <row r="21" spans="1:25">
      <c r="A21" s="17">
        <v>38</v>
      </c>
      <c r="B21" s="17">
        <v>66</v>
      </c>
      <c r="C21" s="17">
        <v>0</v>
      </c>
      <c r="D21" s="17" t="s">
        <v>27</v>
      </c>
      <c r="E21">
        <v>1</v>
      </c>
      <c r="H21">
        <v>38</v>
      </c>
      <c r="I21">
        <v>50</v>
      </c>
      <c r="L21" s="25">
        <f t="shared" si="0"/>
        <v>196.49809382716057</v>
      </c>
      <c r="M21" s="25">
        <f t="shared" si="1"/>
        <v>21.893156531016615</v>
      </c>
      <c r="N21" s="25"/>
      <c r="O21">
        <f t="shared" si="2"/>
        <v>209.0197787175872</v>
      </c>
      <c r="P21">
        <f t="shared" si="2"/>
        <v>11.954419240463059</v>
      </c>
    </row>
    <row r="22" spans="1:25">
      <c r="A22" s="17">
        <v>39</v>
      </c>
      <c r="B22" s="17">
        <v>63</v>
      </c>
      <c r="C22" s="17">
        <v>0</v>
      </c>
      <c r="D22" s="17" t="s">
        <v>27</v>
      </c>
      <c r="E22">
        <v>1</v>
      </c>
      <c r="H22">
        <v>39</v>
      </c>
      <c r="I22">
        <v>60</v>
      </c>
      <c r="L22" s="25">
        <f t="shared" si="0"/>
        <v>196.49809382716057</v>
      </c>
      <c r="M22" s="25">
        <f t="shared" si="1"/>
        <v>13.535131839658591</v>
      </c>
      <c r="N22" s="25"/>
      <c r="O22">
        <f t="shared" si="2"/>
        <v>209.0197787175872</v>
      </c>
      <c r="P22">
        <f t="shared" si="2"/>
        <v>6.0393865607245001</v>
      </c>
      <c r="S22" t="s">
        <v>84</v>
      </c>
    </row>
    <row r="23" spans="1:25">
      <c r="A23" s="17">
        <v>39</v>
      </c>
      <c r="B23" s="17">
        <v>67</v>
      </c>
      <c r="C23" s="17">
        <v>0</v>
      </c>
      <c r="D23" s="17" t="s">
        <v>27</v>
      </c>
      <c r="E23">
        <v>1</v>
      </c>
      <c r="H23">
        <v>39</v>
      </c>
      <c r="I23">
        <v>61</v>
      </c>
      <c r="L23" s="25">
        <f t="shared" si="0"/>
        <v>169.46253827160501</v>
      </c>
      <c r="M23" s="25">
        <f t="shared" si="1"/>
        <v>39.954884926078336</v>
      </c>
      <c r="N23" s="25"/>
      <c r="O23">
        <f t="shared" si="2"/>
        <v>181.10474603784866</v>
      </c>
      <c r="P23">
        <f t="shared" si="2"/>
        <v>56.889059763338913</v>
      </c>
    </row>
    <row r="24" spans="1:25" ht="15.75" thickBot="1">
      <c r="A24" s="17">
        <v>39</v>
      </c>
      <c r="B24" s="17">
        <v>58</v>
      </c>
      <c r="C24" s="17">
        <v>0</v>
      </c>
      <c r="D24" s="17" t="s">
        <v>27</v>
      </c>
      <c r="E24">
        <v>1</v>
      </c>
      <c r="H24">
        <v>39</v>
      </c>
      <c r="I24">
        <v>62</v>
      </c>
      <c r="L24" s="25">
        <f t="shared" si="0"/>
        <v>169.46253827160501</v>
      </c>
      <c r="M24" s="25">
        <f t="shared" si="1"/>
        <v>53.59686023472031</v>
      </c>
      <c r="N24" s="25"/>
      <c r="O24">
        <f t="shared" si="2"/>
        <v>181.10474603784866</v>
      </c>
      <c r="P24">
        <f t="shared" si="2"/>
        <v>72.974027083600348</v>
      </c>
      <c r="S24" t="s">
        <v>85</v>
      </c>
    </row>
    <row r="25" spans="1:25">
      <c r="A25" s="17">
        <v>40</v>
      </c>
      <c r="B25" s="17">
        <v>58</v>
      </c>
      <c r="C25" s="17">
        <v>0</v>
      </c>
      <c r="D25" s="17" t="s">
        <v>27</v>
      </c>
      <c r="E25">
        <v>1</v>
      </c>
      <c r="F25" s="7"/>
      <c r="H25">
        <v>40</v>
      </c>
      <c r="I25">
        <v>65</v>
      </c>
      <c r="L25" s="25">
        <f t="shared" si="0"/>
        <v>169.46253827160501</v>
      </c>
      <c r="M25" s="25">
        <f t="shared" si="1"/>
        <v>69.238835543362285</v>
      </c>
      <c r="N25" s="25"/>
      <c r="O25">
        <f t="shared" si="2"/>
        <v>181.10474603784866</v>
      </c>
      <c r="P25">
        <f t="shared" si="2"/>
        <v>91.058994403861789</v>
      </c>
      <c r="S25" s="64" t="s">
        <v>86</v>
      </c>
      <c r="T25" s="64" t="s">
        <v>25</v>
      </c>
      <c r="U25" s="64" t="s">
        <v>87</v>
      </c>
      <c r="V25" s="64" t="s">
        <v>88</v>
      </c>
      <c r="W25" s="64" t="s">
        <v>77</v>
      </c>
    </row>
    <row r="26" spans="1:25">
      <c r="A26" s="17">
        <v>40</v>
      </c>
      <c r="B26" s="17">
        <v>65</v>
      </c>
      <c r="C26" s="17">
        <v>0</v>
      </c>
      <c r="D26" s="17" t="s">
        <v>27</v>
      </c>
      <c r="E26">
        <v>1</v>
      </c>
      <c r="F26" s="9"/>
      <c r="H26">
        <v>40</v>
      </c>
      <c r="I26">
        <v>66</v>
      </c>
      <c r="L26" s="25">
        <f t="shared" si="0"/>
        <v>144.42698271604945</v>
      </c>
      <c r="M26" s="25">
        <f t="shared" si="1"/>
        <v>128.16476146928821</v>
      </c>
      <c r="N26" s="25"/>
      <c r="O26">
        <f t="shared" si="2"/>
        <v>155.18971335811008</v>
      </c>
      <c r="P26">
        <f t="shared" si="2"/>
        <v>157.31389636464613</v>
      </c>
      <c r="S26" s="62" t="s">
        <v>29</v>
      </c>
      <c r="T26" s="62">
        <v>225</v>
      </c>
      <c r="U26" s="62">
        <v>11704</v>
      </c>
      <c r="V26" s="62">
        <v>52.017777777777781</v>
      </c>
      <c r="W26" s="62">
        <v>121.26753968253979</v>
      </c>
    </row>
    <row r="27" spans="1:25" ht="15.75" thickBot="1">
      <c r="A27" s="17">
        <v>41</v>
      </c>
      <c r="B27" s="17">
        <v>58</v>
      </c>
      <c r="C27" s="17">
        <v>0</v>
      </c>
      <c r="D27" s="17" t="s">
        <v>27</v>
      </c>
      <c r="E27">
        <v>1</v>
      </c>
      <c r="F27" s="9"/>
      <c r="H27">
        <v>41</v>
      </c>
      <c r="I27">
        <v>70</v>
      </c>
      <c r="L27" s="25">
        <f t="shared" si="0"/>
        <v>144.42698271604945</v>
      </c>
      <c r="M27" s="25">
        <f t="shared" si="1"/>
        <v>151.80673677793018</v>
      </c>
      <c r="N27" s="25"/>
      <c r="O27">
        <f t="shared" si="2"/>
        <v>155.18971335811008</v>
      </c>
      <c r="P27">
        <f t="shared" si="2"/>
        <v>183.39886368490755</v>
      </c>
      <c r="S27" s="63" t="s">
        <v>30</v>
      </c>
      <c r="T27" s="63">
        <v>81</v>
      </c>
      <c r="U27" s="63">
        <v>4348</v>
      </c>
      <c r="V27" s="63">
        <v>53.679012345679013</v>
      </c>
      <c r="W27" s="63">
        <v>103.37067901234551</v>
      </c>
    </row>
    <row r="28" spans="1:25">
      <c r="A28" s="17">
        <v>41</v>
      </c>
      <c r="B28" s="17">
        <v>59</v>
      </c>
      <c r="C28" s="17">
        <v>0</v>
      </c>
      <c r="D28" s="17" t="s">
        <v>27</v>
      </c>
      <c r="E28">
        <v>1</v>
      </c>
      <c r="F28" s="9"/>
      <c r="H28">
        <v>41</v>
      </c>
      <c r="I28">
        <v>72</v>
      </c>
      <c r="L28" s="25">
        <f t="shared" si="0"/>
        <v>121.39142716049389</v>
      </c>
      <c r="M28" s="25">
        <f t="shared" si="1"/>
        <v>266.37463801249811</v>
      </c>
      <c r="N28" s="25"/>
      <c r="O28">
        <f t="shared" si="2"/>
        <v>131.27468067837154</v>
      </c>
      <c r="P28">
        <f t="shared" si="2"/>
        <v>307.73873296595332</v>
      </c>
    </row>
    <row r="29" spans="1:25" ht="15.75" customHeight="1">
      <c r="A29" s="17">
        <v>41</v>
      </c>
      <c r="B29" s="17">
        <v>64</v>
      </c>
      <c r="C29" s="17">
        <v>0</v>
      </c>
      <c r="D29" s="17" t="s">
        <v>27</v>
      </c>
      <c r="E29">
        <v>1</v>
      </c>
      <c r="F29" s="9"/>
      <c r="H29">
        <v>41</v>
      </c>
      <c r="I29">
        <v>34</v>
      </c>
      <c r="L29" s="25">
        <f t="shared" si="0"/>
        <v>121.39142716049389</v>
      </c>
      <c r="M29" s="25">
        <f t="shared" si="1"/>
        <v>335.65858862978206</v>
      </c>
      <c r="N29" s="25"/>
      <c r="O29">
        <f t="shared" si="2"/>
        <v>131.27468067837154</v>
      </c>
      <c r="P29">
        <f t="shared" si="2"/>
        <v>381.90866760647623</v>
      </c>
    </row>
    <row r="30" spans="1:25" ht="15.75" customHeight="1" thickBot="1">
      <c r="A30" s="17">
        <v>41</v>
      </c>
      <c r="B30" s="17">
        <v>65</v>
      </c>
      <c r="C30" s="17">
        <v>0</v>
      </c>
      <c r="D30" s="17" t="s">
        <v>27</v>
      </c>
      <c r="E30">
        <v>1</v>
      </c>
      <c r="F30" s="10"/>
      <c r="H30">
        <v>41</v>
      </c>
      <c r="I30">
        <v>38</v>
      </c>
      <c r="L30" s="25">
        <f t="shared" si="0"/>
        <v>121.39142716049389</v>
      </c>
      <c r="M30" s="25">
        <f t="shared" si="1"/>
        <v>387.26352690138702</v>
      </c>
      <c r="N30" s="25"/>
      <c r="O30">
        <f t="shared" si="2"/>
        <v>131.27468067837154</v>
      </c>
      <c r="P30">
        <f t="shared" si="2"/>
        <v>340.67990943654144</v>
      </c>
      <c r="S30" t="s">
        <v>89</v>
      </c>
    </row>
    <row r="31" spans="1:25" ht="15.75" customHeight="1">
      <c r="A31" s="17">
        <v>41</v>
      </c>
      <c r="B31" s="17">
        <v>65</v>
      </c>
      <c r="C31" s="17">
        <v>0</v>
      </c>
      <c r="D31" s="17" t="s">
        <v>27</v>
      </c>
      <c r="E31">
        <v>1</v>
      </c>
      <c r="H31">
        <v>41</v>
      </c>
      <c r="I31">
        <v>41</v>
      </c>
      <c r="L31" s="25">
        <f t="shared" si="0"/>
        <v>121.39142716049389</v>
      </c>
      <c r="M31" s="25">
        <f t="shared" si="1"/>
        <v>245.83142813595489</v>
      </c>
      <c r="N31" s="25"/>
      <c r="O31">
        <f t="shared" si="2"/>
        <v>131.27468067837154</v>
      </c>
      <c r="P31">
        <f t="shared" si="2"/>
        <v>209.0197787175872</v>
      </c>
      <c r="S31" s="64" t="s">
        <v>90</v>
      </c>
      <c r="T31" s="64" t="s">
        <v>91</v>
      </c>
      <c r="U31" s="64" t="s">
        <v>79</v>
      </c>
      <c r="V31" s="64" t="s">
        <v>92</v>
      </c>
      <c r="W31" s="64" t="s">
        <v>80</v>
      </c>
      <c r="X31" s="64" t="s">
        <v>93</v>
      </c>
      <c r="Y31" s="64" t="s">
        <v>94</v>
      </c>
    </row>
    <row r="32" spans="1:25" ht="15.75" customHeight="1">
      <c r="A32" s="17">
        <v>42</v>
      </c>
      <c r="B32" s="17">
        <v>58</v>
      </c>
      <c r="C32" s="17">
        <v>0</v>
      </c>
      <c r="D32" s="17" t="s">
        <v>27</v>
      </c>
      <c r="E32">
        <v>1</v>
      </c>
      <c r="H32">
        <v>42</v>
      </c>
      <c r="I32">
        <v>42</v>
      </c>
      <c r="L32" s="25">
        <f t="shared" si="0"/>
        <v>121.39142716049389</v>
      </c>
      <c r="M32" s="25">
        <f t="shared" si="1"/>
        <v>160.75735406188082</v>
      </c>
      <c r="N32" s="25"/>
      <c r="O32">
        <f t="shared" si="2"/>
        <v>131.27468067837154</v>
      </c>
      <c r="P32">
        <f t="shared" si="2"/>
        <v>131.27468067837154</v>
      </c>
      <c r="S32" s="62" t="s">
        <v>95</v>
      </c>
      <c r="T32" s="62">
        <v>164.36450254178635</v>
      </c>
      <c r="U32" s="62">
        <v>1</v>
      </c>
      <c r="V32" s="62">
        <v>164.36450254178635</v>
      </c>
      <c r="W32" s="62">
        <v>1.4101539908268608</v>
      </c>
      <c r="X32" s="62">
        <v>0.23595785126825447</v>
      </c>
      <c r="Y32" s="62">
        <v>3.8722295226094383</v>
      </c>
    </row>
    <row r="33" spans="1:25" ht="15.75" customHeight="1">
      <c r="A33" s="17">
        <v>42</v>
      </c>
      <c r="B33" s="17">
        <v>65</v>
      </c>
      <c r="C33" s="17">
        <v>0</v>
      </c>
      <c r="D33" s="17" t="s">
        <v>27</v>
      </c>
      <c r="E33">
        <v>1</v>
      </c>
      <c r="H33">
        <v>42</v>
      </c>
      <c r="I33">
        <v>43</v>
      </c>
      <c r="L33" s="25">
        <f t="shared" si="0"/>
        <v>100.35587160493833</v>
      </c>
      <c r="M33" s="25">
        <f t="shared" si="1"/>
        <v>136.39932937052279</v>
      </c>
      <c r="N33" s="25"/>
      <c r="O33">
        <f t="shared" si="2"/>
        <v>109.35964799863297</v>
      </c>
      <c r="P33">
        <f t="shared" si="2"/>
        <v>109.35964799863297</v>
      </c>
      <c r="S33" s="62" t="s">
        <v>96</v>
      </c>
      <c r="T33" s="62">
        <v>35433.583209876539</v>
      </c>
      <c r="U33" s="62">
        <v>304</v>
      </c>
      <c r="V33" s="62">
        <v>116.55783950617283</v>
      </c>
      <c r="W33" s="62"/>
      <c r="X33" s="62"/>
      <c r="Y33" s="62"/>
    </row>
    <row r="34" spans="1:25" ht="15.75" customHeight="1">
      <c r="A34" s="17">
        <v>43</v>
      </c>
      <c r="B34" s="17">
        <v>60</v>
      </c>
      <c r="C34" s="17">
        <v>0</v>
      </c>
      <c r="D34" s="17" t="s">
        <v>27</v>
      </c>
      <c r="E34">
        <v>1</v>
      </c>
      <c r="H34">
        <v>43</v>
      </c>
      <c r="I34">
        <v>43</v>
      </c>
      <c r="L34" s="25">
        <f t="shared" si="0"/>
        <v>100.35587160493833</v>
      </c>
      <c r="M34" s="25">
        <f t="shared" si="1"/>
        <v>114.04130467916477</v>
      </c>
      <c r="N34" s="25"/>
      <c r="O34">
        <f t="shared" si="2"/>
        <v>109.35964799863297</v>
      </c>
      <c r="P34">
        <f t="shared" si="2"/>
        <v>89.444615318894407</v>
      </c>
      <c r="S34" s="62"/>
      <c r="T34" s="62"/>
      <c r="U34" s="62"/>
      <c r="V34" s="62"/>
      <c r="W34" s="62"/>
      <c r="X34" s="62"/>
      <c r="Y34" s="62"/>
    </row>
    <row r="35" spans="1:25" ht="15.75" customHeight="1" thickBot="1">
      <c r="A35" s="17">
        <v>43</v>
      </c>
      <c r="B35" s="17">
        <v>65</v>
      </c>
      <c r="C35" s="17">
        <v>0</v>
      </c>
      <c r="D35" s="17" t="s">
        <v>27</v>
      </c>
      <c r="E35">
        <v>1</v>
      </c>
      <c r="H35">
        <v>43</v>
      </c>
      <c r="I35">
        <v>44</v>
      </c>
      <c r="L35" s="25">
        <f t="shared" si="0"/>
        <v>81.320316049382768</v>
      </c>
      <c r="M35" s="25">
        <f t="shared" si="1"/>
        <v>114.04130467916477</v>
      </c>
      <c r="N35" s="25"/>
      <c r="O35">
        <f t="shared" si="2"/>
        <v>89.444615318894407</v>
      </c>
      <c r="P35">
        <f t="shared" si="2"/>
        <v>89.444615318894407</v>
      </c>
      <c r="S35" s="63" t="s">
        <v>15</v>
      </c>
      <c r="T35" s="63">
        <v>35597.947712418325</v>
      </c>
      <c r="U35" s="63">
        <v>305</v>
      </c>
      <c r="V35" s="63"/>
      <c r="W35" s="63"/>
      <c r="X35" s="63"/>
      <c r="Y35" s="63"/>
    </row>
    <row r="36" spans="1:25" ht="15.75" customHeight="1">
      <c r="A36" s="17">
        <v>44</v>
      </c>
      <c r="B36" s="17">
        <v>61</v>
      </c>
      <c r="C36" s="17">
        <v>0</v>
      </c>
      <c r="D36" s="17" t="s">
        <v>27</v>
      </c>
      <c r="E36">
        <v>1</v>
      </c>
      <c r="H36">
        <v>44</v>
      </c>
      <c r="I36">
        <v>44</v>
      </c>
      <c r="L36" s="25">
        <f t="shared" si="0"/>
        <v>81.320316049382768</v>
      </c>
      <c r="M36" s="25">
        <f t="shared" si="1"/>
        <v>93.683279987806742</v>
      </c>
      <c r="N36" s="25"/>
      <c r="O36">
        <f t="shared" si="2"/>
        <v>89.444615318894407</v>
      </c>
      <c r="P36">
        <f t="shared" si="2"/>
        <v>71.529582639155848</v>
      </c>
    </row>
    <row r="37" spans="1:25" ht="15.75" customHeight="1">
      <c r="A37" s="17">
        <v>44</v>
      </c>
      <c r="B37" s="17">
        <v>61</v>
      </c>
      <c r="C37" s="17">
        <v>0</v>
      </c>
      <c r="D37" s="17" t="s">
        <v>27</v>
      </c>
      <c r="E37">
        <v>1</v>
      </c>
      <c r="H37">
        <v>44</v>
      </c>
      <c r="I37">
        <v>44</v>
      </c>
      <c r="L37" s="25">
        <f t="shared" si="0"/>
        <v>64.284760493827207</v>
      </c>
      <c r="M37" s="25">
        <f t="shared" si="1"/>
        <v>93.683279987806742</v>
      </c>
      <c r="N37" s="25"/>
      <c r="O37">
        <f t="shared" si="2"/>
        <v>71.529582639155848</v>
      </c>
      <c r="P37">
        <f t="shared" si="2"/>
        <v>71.529582639155848</v>
      </c>
    </row>
    <row r="38" spans="1:25" ht="15.75" customHeight="1">
      <c r="A38" s="17">
        <v>45</v>
      </c>
      <c r="B38" s="17">
        <v>60</v>
      </c>
      <c r="C38" s="17">
        <v>0</v>
      </c>
      <c r="D38" s="17" t="s">
        <v>27</v>
      </c>
      <c r="E38">
        <v>1</v>
      </c>
      <c r="H38">
        <v>45</v>
      </c>
      <c r="I38">
        <v>45</v>
      </c>
      <c r="L38" s="25">
        <f t="shared" si="0"/>
        <v>64.284760493827207</v>
      </c>
      <c r="M38" s="25">
        <f t="shared" si="1"/>
        <v>93.683279987806742</v>
      </c>
      <c r="N38" s="25"/>
      <c r="O38">
        <f t="shared" si="2"/>
        <v>71.529582639155848</v>
      </c>
      <c r="P38">
        <f t="shared" si="2"/>
        <v>71.529582639155848</v>
      </c>
      <c r="S38" t="s">
        <v>104</v>
      </c>
    </row>
    <row r="39" spans="1:25" ht="15.75" customHeight="1" thickBot="1">
      <c r="A39" s="17">
        <v>45</v>
      </c>
      <c r="B39" s="17">
        <v>67</v>
      </c>
      <c r="C39" s="17">
        <v>0</v>
      </c>
      <c r="D39" s="17" t="s">
        <v>27</v>
      </c>
      <c r="E39">
        <v>1</v>
      </c>
      <c r="H39">
        <v>45</v>
      </c>
      <c r="I39">
        <v>45</v>
      </c>
      <c r="L39" s="25">
        <f t="shared" si="0"/>
        <v>49.249204938271646</v>
      </c>
      <c r="M39" s="25">
        <f t="shared" si="1"/>
        <v>75.325255296448717</v>
      </c>
      <c r="N39" s="25"/>
      <c r="O39">
        <f t="shared" si="2"/>
        <v>55.614549959417296</v>
      </c>
      <c r="P39">
        <f t="shared" si="2"/>
        <v>55.614549959417296</v>
      </c>
    </row>
    <row r="40" spans="1:25" ht="15.75" customHeight="1">
      <c r="A40" s="17">
        <v>45</v>
      </c>
      <c r="B40" s="17">
        <v>64</v>
      </c>
      <c r="C40" s="17">
        <v>0</v>
      </c>
      <c r="D40" s="17" t="s">
        <v>27</v>
      </c>
      <c r="E40">
        <v>1</v>
      </c>
      <c r="H40">
        <v>45</v>
      </c>
      <c r="I40">
        <v>46</v>
      </c>
      <c r="L40" s="25">
        <f t="shared" si="0"/>
        <v>49.249204938271646</v>
      </c>
      <c r="M40" s="25">
        <f t="shared" si="1"/>
        <v>75.325255296448717</v>
      </c>
      <c r="N40" s="25"/>
      <c r="O40">
        <f t="shared" si="2"/>
        <v>55.614549959417296</v>
      </c>
      <c r="P40">
        <f t="shared" si="2"/>
        <v>55.614549959417296</v>
      </c>
      <c r="S40" s="64"/>
      <c r="T40" s="64" t="s">
        <v>30</v>
      </c>
      <c r="U40" s="64" t="s">
        <v>29</v>
      </c>
    </row>
    <row r="41" spans="1:25" ht="15.75" customHeight="1">
      <c r="A41" s="17">
        <v>45</v>
      </c>
      <c r="B41" s="17">
        <v>68</v>
      </c>
      <c r="C41" s="17">
        <v>0</v>
      </c>
      <c r="D41" s="17" t="s">
        <v>27</v>
      </c>
      <c r="E41">
        <v>1</v>
      </c>
      <c r="F41" s="7"/>
      <c r="H41">
        <v>45</v>
      </c>
      <c r="I41">
        <v>46</v>
      </c>
      <c r="L41" s="25">
        <f t="shared" si="0"/>
        <v>49.249204938271646</v>
      </c>
      <c r="M41" s="25">
        <f t="shared" si="1"/>
        <v>58.967230605090691</v>
      </c>
      <c r="N41" s="25"/>
      <c r="O41">
        <f t="shared" si="2"/>
        <v>55.614549959417296</v>
      </c>
      <c r="P41">
        <f t="shared" si="2"/>
        <v>41.699517279678737</v>
      </c>
      <c r="S41" s="62" t="s">
        <v>31</v>
      </c>
      <c r="T41" s="62">
        <v>53.679012345679013</v>
      </c>
      <c r="U41" s="62">
        <v>52.017777777777781</v>
      </c>
    </row>
    <row r="42" spans="1:25" ht="15.75" customHeight="1">
      <c r="A42" s="17">
        <v>46</v>
      </c>
      <c r="B42" s="17">
        <v>62</v>
      </c>
      <c r="C42" s="17">
        <v>0</v>
      </c>
      <c r="D42" s="17" t="s">
        <v>27</v>
      </c>
      <c r="E42">
        <v>1</v>
      </c>
      <c r="F42" s="9"/>
      <c r="H42">
        <v>46</v>
      </c>
      <c r="I42">
        <v>46</v>
      </c>
      <c r="L42" s="25">
        <f t="shared" si="0"/>
        <v>49.249204938271646</v>
      </c>
      <c r="M42" s="25">
        <f t="shared" si="1"/>
        <v>58.967230605090691</v>
      </c>
      <c r="N42" s="25"/>
      <c r="O42">
        <f t="shared" si="2"/>
        <v>55.614549959417296</v>
      </c>
      <c r="P42">
        <f t="shared" si="2"/>
        <v>41.699517279678737</v>
      </c>
      <c r="S42" s="62" t="s">
        <v>77</v>
      </c>
      <c r="T42" s="62">
        <v>103.37067901234551</v>
      </c>
      <c r="U42" s="62">
        <v>121.26753968253979</v>
      </c>
    </row>
    <row r="43" spans="1:25" ht="15.75" customHeight="1">
      <c r="A43" s="17">
        <v>46</v>
      </c>
      <c r="B43" s="17">
        <v>63</v>
      </c>
      <c r="C43" s="17">
        <v>0</v>
      </c>
      <c r="D43" s="17" t="s">
        <v>27</v>
      </c>
      <c r="E43">
        <v>1</v>
      </c>
      <c r="F43" s="9"/>
      <c r="H43">
        <v>46</v>
      </c>
      <c r="I43">
        <v>46</v>
      </c>
      <c r="L43" s="25">
        <f t="shared" si="0"/>
        <v>36.213649382716085</v>
      </c>
      <c r="M43" s="25">
        <f t="shared" si="1"/>
        <v>58.967230605090691</v>
      </c>
      <c r="N43" s="25"/>
      <c r="O43">
        <f t="shared" si="2"/>
        <v>41.699517279678737</v>
      </c>
      <c r="P43">
        <f t="shared" si="2"/>
        <v>41.699517279678737</v>
      </c>
      <c r="S43" s="62" t="s">
        <v>78</v>
      </c>
      <c r="T43" s="62">
        <v>81</v>
      </c>
      <c r="U43" s="62">
        <v>225</v>
      </c>
    </row>
    <row r="44" spans="1:25" ht="15.75" customHeight="1">
      <c r="A44" s="17">
        <v>47</v>
      </c>
      <c r="B44" s="17">
        <v>61</v>
      </c>
      <c r="C44" s="17">
        <v>0</v>
      </c>
      <c r="D44" s="17" t="s">
        <v>27</v>
      </c>
      <c r="E44">
        <v>1</v>
      </c>
      <c r="F44" s="9"/>
      <c r="H44">
        <v>47</v>
      </c>
      <c r="I44">
        <v>47</v>
      </c>
      <c r="L44" s="25">
        <f t="shared" si="0"/>
        <v>36.213649382716085</v>
      </c>
      <c r="M44" s="25">
        <f t="shared" si="1"/>
        <v>58.967230605090691</v>
      </c>
      <c r="N44" s="25"/>
      <c r="O44">
        <f t="shared" si="2"/>
        <v>41.699517279678737</v>
      </c>
      <c r="P44">
        <f t="shared" si="2"/>
        <v>41.699517279678737</v>
      </c>
      <c r="S44" s="62" t="s">
        <v>105</v>
      </c>
      <c r="T44" s="62">
        <v>116.55783950617287</v>
      </c>
      <c r="U44" s="62"/>
    </row>
    <row r="45" spans="1:25" ht="15.75" customHeight="1">
      <c r="A45" s="17">
        <v>47</v>
      </c>
      <c r="B45" s="17">
        <v>66</v>
      </c>
      <c r="C45" s="17">
        <v>0</v>
      </c>
      <c r="D45" s="17" t="s">
        <v>27</v>
      </c>
      <c r="E45">
        <v>1</v>
      </c>
      <c r="F45" s="9"/>
      <c r="H45">
        <v>47</v>
      </c>
      <c r="I45">
        <v>48</v>
      </c>
      <c r="L45" s="25">
        <f t="shared" si="0"/>
        <v>25.17809382716052</v>
      </c>
      <c r="M45" s="25">
        <f t="shared" si="1"/>
        <v>44.609205913732666</v>
      </c>
      <c r="N45" s="25"/>
      <c r="O45">
        <f t="shared" si="2"/>
        <v>29.784484599940175</v>
      </c>
      <c r="P45">
        <f t="shared" si="2"/>
        <v>29.784484599940175</v>
      </c>
      <c r="S45" s="62" t="s">
        <v>98</v>
      </c>
      <c r="T45" s="62">
        <v>0</v>
      </c>
      <c r="U45" s="62"/>
    </row>
    <row r="46" spans="1:25" ht="15.75" customHeight="1">
      <c r="A46" s="17">
        <v>47</v>
      </c>
      <c r="B46" s="17">
        <v>67</v>
      </c>
      <c r="C46" s="17">
        <v>0</v>
      </c>
      <c r="D46" s="17" t="s">
        <v>27</v>
      </c>
      <c r="E46">
        <v>1</v>
      </c>
      <c r="F46" s="10"/>
      <c r="H46">
        <v>47</v>
      </c>
      <c r="I46">
        <v>48</v>
      </c>
      <c r="L46" s="25">
        <f t="shared" si="0"/>
        <v>25.17809382716052</v>
      </c>
      <c r="M46" s="25">
        <f t="shared" si="1"/>
        <v>32.25118122237464</v>
      </c>
      <c r="N46" s="25"/>
      <c r="O46">
        <f t="shared" si="2"/>
        <v>29.784484599940175</v>
      </c>
      <c r="P46">
        <f t="shared" si="2"/>
        <v>19.869451920201616</v>
      </c>
      <c r="S46" s="62" t="s">
        <v>79</v>
      </c>
      <c r="T46" s="62">
        <v>304</v>
      </c>
      <c r="U46" s="62"/>
    </row>
    <row r="47" spans="1:25" ht="15.75" customHeight="1">
      <c r="A47" s="17">
        <v>48</v>
      </c>
      <c r="B47" s="17">
        <v>64</v>
      </c>
      <c r="C47" s="17">
        <v>0</v>
      </c>
      <c r="D47" s="17" t="s">
        <v>27</v>
      </c>
      <c r="E47">
        <v>1</v>
      </c>
      <c r="H47">
        <v>48</v>
      </c>
      <c r="I47">
        <v>48</v>
      </c>
      <c r="L47" s="25">
        <f t="shared" si="0"/>
        <v>25.17809382716052</v>
      </c>
      <c r="M47" s="25">
        <f t="shared" si="1"/>
        <v>32.25118122237464</v>
      </c>
      <c r="N47" s="25"/>
      <c r="O47">
        <f t="shared" si="2"/>
        <v>29.784484599940175</v>
      </c>
      <c r="P47">
        <f t="shared" si="2"/>
        <v>19.869451920201616</v>
      </c>
      <c r="S47" s="62" t="s">
        <v>99</v>
      </c>
      <c r="T47" s="62">
        <v>1.1874990487687171</v>
      </c>
      <c r="U47" s="62"/>
    </row>
    <row r="48" spans="1:25" ht="15.75" customHeight="1">
      <c r="A48" s="17">
        <v>48</v>
      </c>
      <c r="B48" s="17">
        <v>66</v>
      </c>
      <c r="C48" s="17">
        <v>0</v>
      </c>
      <c r="D48" s="17" t="s">
        <v>27</v>
      </c>
      <c r="E48">
        <v>1</v>
      </c>
      <c r="H48">
        <v>48</v>
      </c>
      <c r="I48">
        <v>49</v>
      </c>
      <c r="L48" s="25">
        <f t="shared" si="0"/>
        <v>16.142538271604959</v>
      </c>
      <c r="M48" s="25">
        <f t="shared" si="1"/>
        <v>32.25118122237464</v>
      </c>
      <c r="N48" s="25"/>
      <c r="O48">
        <f t="shared" si="2"/>
        <v>19.869451920201616</v>
      </c>
      <c r="P48">
        <f t="shared" si="2"/>
        <v>19.869451920201616</v>
      </c>
      <c r="S48" s="62" t="s">
        <v>100</v>
      </c>
      <c r="T48" s="62">
        <v>0.11797892563414816</v>
      </c>
      <c r="U48" s="62"/>
    </row>
    <row r="49" spans="1:21" ht="15.75" customHeight="1">
      <c r="A49" s="17">
        <v>49</v>
      </c>
      <c r="B49" s="17">
        <v>62</v>
      </c>
      <c r="C49" s="17">
        <v>0</v>
      </c>
      <c r="D49" s="17" t="s">
        <v>27</v>
      </c>
      <c r="E49">
        <v>1</v>
      </c>
      <c r="H49">
        <v>49</v>
      </c>
      <c r="I49">
        <v>50</v>
      </c>
      <c r="L49" s="25">
        <f t="shared" si="0"/>
        <v>16.142538271604959</v>
      </c>
      <c r="M49" s="25">
        <f t="shared" si="1"/>
        <v>21.893156531016615</v>
      </c>
      <c r="N49" s="25"/>
      <c r="O49">
        <f t="shared" si="2"/>
        <v>19.869451920201616</v>
      </c>
      <c r="P49">
        <f t="shared" si="2"/>
        <v>11.954419240463059</v>
      </c>
      <c r="S49" s="62" t="s">
        <v>101</v>
      </c>
      <c r="T49" s="62">
        <v>1.6498814280043741</v>
      </c>
      <c r="U49" s="62"/>
    </row>
    <row r="50" spans="1:21" ht="15.75" customHeight="1">
      <c r="A50" s="17">
        <v>49</v>
      </c>
      <c r="B50" s="17">
        <v>66</v>
      </c>
      <c r="C50" s="17">
        <v>0</v>
      </c>
      <c r="D50" s="17" t="s">
        <v>27</v>
      </c>
      <c r="E50">
        <v>1</v>
      </c>
      <c r="H50">
        <v>49</v>
      </c>
      <c r="I50">
        <v>51</v>
      </c>
      <c r="L50" s="25">
        <f t="shared" si="0"/>
        <v>9.1069827160493997</v>
      </c>
      <c r="M50" s="25">
        <f t="shared" si="1"/>
        <v>13.535131839658591</v>
      </c>
      <c r="N50" s="25"/>
      <c r="O50">
        <f t="shared" si="2"/>
        <v>11.954419240463059</v>
      </c>
      <c r="P50">
        <f t="shared" si="2"/>
        <v>6.0393865607245001</v>
      </c>
      <c r="S50" s="62" t="s">
        <v>102</v>
      </c>
      <c r="T50" s="62">
        <v>0.23595785126829633</v>
      </c>
      <c r="U50" s="62"/>
    </row>
    <row r="51" spans="1:21" ht="15.75" customHeight="1" thickBot="1">
      <c r="A51" s="17">
        <v>49</v>
      </c>
      <c r="B51" s="17">
        <v>61</v>
      </c>
      <c r="C51" s="17">
        <v>0</v>
      </c>
      <c r="D51" s="17" t="s">
        <v>27</v>
      </c>
      <c r="E51">
        <v>1</v>
      </c>
      <c r="H51">
        <v>49</v>
      </c>
      <c r="I51">
        <v>51</v>
      </c>
      <c r="L51" s="25">
        <f t="shared" si="0"/>
        <v>9.1069827160493997</v>
      </c>
      <c r="M51" s="25">
        <f t="shared" si="1"/>
        <v>7.177107148300566</v>
      </c>
      <c r="N51" s="25"/>
      <c r="O51">
        <f t="shared" si="2"/>
        <v>11.954419240463059</v>
      </c>
      <c r="P51">
        <f t="shared" si="2"/>
        <v>2.1243538809859408</v>
      </c>
      <c r="S51" s="63" t="s">
        <v>103</v>
      </c>
      <c r="T51" s="63">
        <v>1.9677981407170377</v>
      </c>
      <c r="U51" s="63"/>
    </row>
    <row r="52" spans="1:21" ht="15.75" customHeight="1">
      <c r="A52" s="17">
        <v>50</v>
      </c>
      <c r="B52" s="17">
        <v>59</v>
      </c>
      <c r="C52" s="17">
        <v>0</v>
      </c>
      <c r="D52" s="17" t="s">
        <v>27</v>
      </c>
      <c r="E52">
        <v>1</v>
      </c>
      <c r="H52">
        <v>50</v>
      </c>
      <c r="I52">
        <v>52</v>
      </c>
      <c r="L52" s="25">
        <f t="shared" si="0"/>
        <v>9.1069827160493997</v>
      </c>
      <c r="M52" s="25">
        <f t="shared" si="1"/>
        <v>7.177107148300566</v>
      </c>
      <c r="N52" s="25"/>
      <c r="O52">
        <f t="shared" si="2"/>
        <v>11.954419240463059</v>
      </c>
      <c r="P52">
        <f t="shared" si="2"/>
        <v>2.1243538809859408</v>
      </c>
    </row>
    <row r="53" spans="1:21" ht="15.75" customHeight="1">
      <c r="A53" s="17">
        <v>50</v>
      </c>
      <c r="B53" s="17">
        <v>61</v>
      </c>
      <c r="C53" s="17">
        <v>0</v>
      </c>
      <c r="D53" s="17" t="s">
        <v>27</v>
      </c>
      <c r="E53">
        <v>1</v>
      </c>
      <c r="H53">
        <v>50</v>
      </c>
      <c r="I53">
        <v>52</v>
      </c>
      <c r="L53" s="25">
        <f t="shared" si="0"/>
        <v>4.0714271604938386</v>
      </c>
      <c r="M53" s="25">
        <f t="shared" si="1"/>
        <v>2.8190824569425406</v>
      </c>
      <c r="N53" s="25"/>
      <c r="O53">
        <f t="shared" si="2"/>
        <v>6.0393865607245001</v>
      </c>
      <c r="P53">
        <f t="shared" si="2"/>
        <v>0.20932120124738199</v>
      </c>
    </row>
    <row r="54" spans="1:21" ht="15.75" customHeight="1">
      <c r="A54" s="17">
        <v>50</v>
      </c>
      <c r="B54" s="17">
        <v>61</v>
      </c>
      <c r="C54" s="17">
        <v>0</v>
      </c>
      <c r="D54" s="17" t="s">
        <v>27</v>
      </c>
      <c r="E54">
        <v>1</v>
      </c>
      <c r="H54">
        <v>50</v>
      </c>
      <c r="I54">
        <v>52</v>
      </c>
      <c r="L54" s="25">
        <f t="shared" si="0"/>
        <v>4.0714271604938386</v>
      </c>
      <c r="M54" s="25">
        <f t="shared" si="1"/>
        <v>2.8190824569425406</v>
      </c>
      <c r="N54" s="25"/>
      <c r="O54">
        <f t="shared" si="2"/>
        <v>6.0393865607245001</v>
      </c>
      <c r="P54">
        <f t="shared" si="2"/>
        <v>0.20932120124738199</v>
      </c>
    </row>
    <row r="55" spans="1:21" ht="15.75" customHeight="1">
      <c r="A55" s="17">
        <v>50</v>
      </c>
      <c r="B55" s="17">
        <v>64</v>
      </c>
      <c r="C55" s="17">
        <v>0</v>
      </c>
      <c r="D55" s="17" t="s">
        <v>27</v>
      </c>
      <c r="E55">
        <v>1</v>
      </c>
      <c r="H55">
        <v>50</v>
      </c>
      <c r="I55">
        <v>52</v>
      </c>
      <c r="L55" s="25">
        <f t="shared" si="0"/>
        <v>4.0714271604938386</v>
      </c>
      <c r="M55" s="25">
        <f t="shared" si="1"/>
        <v>2.8190824569425406</v>
      </c>
      <c r="N55" s="25"/>
      <c r="O55">
        <f t="shared" si="2"/>
        <v>6.0393865607245001</v>
      </c>
      <c r="P55">
        <f t="shared" si="2"/>
        <v>0.20932120124738199</v>
      </c>
    </row>
    <row r="56" spans="1:21" ht="15.75" customHeight="1">
      <c r="A56" s="17">
        <v>51</v>
      </c>
      <c r="B56" s="17">
        <v>65</v>
      </c>
      <c r="C56" s="17">
        <v>0</v>
      </c>
      <c r="D56" s="17" t="s">
        <v>27</v>
      </c>
      <c r="E56">
        <v>1</v>
      </c>
      <c r="H56">
        <v>51</v>
      </c>
      <c r="I56">
        <v>53</v>
      </c>
      <c r="L56" s="25">
        <f t="shared" si="0"/>
        <v>4.0714271604938386</v>
      </c>
      <c r="M56" s="25">
        <f t="shared" si="1"/>
        <v>2.8190824569425406</v>
      </c>
      <c r="N56" s="25"/>
      <c r="O56">
        <f t="shared" si="2"/>
        <v>6.0393865607245001</v>
      </c>
      <c r="P56">
        <f t="shared" si="2"/>
        <v>0.20932120124738199</v>
      </c>
    </row>
    <row r="57" spans="1:21" ht="15.75" customHeight="1">
      <c r="A57" s="17">
        <v>52</v>
      </c>
      <c r="B57" s="17">
        <v>61</v>
      </c>
      <c r="C57" s="17">
        <v>0</v>
      </c>
      <c r="D57" s="17" t="s">
        <v>27</v>
      </c>
      <c r="E57">
        <v>1</v>
      </c>
      <c r="H57">
        <v>52</v>
      </c>
      <c r="I57">
        <v>53</v>
      </c>
      <c r="L57" s="25">
        <f t="shared" si="0"/>
        <v>1.0358716049382772</v>
      </c>
      <c r="M57" s="25">
        <f t="shared" si="1"/>
        <v>0.46105776558451506</v>
      </c>
      <c r="N57" s="25"/>
      <c r="O57">
        <f t="shared" si="2"/>
        <v>2.1243538809859408</v>
      </c>
      <c r="P57">
        <f t="shared" si="2"/>
        <v>0.29428852150882318</v>
      </c>
    </row>
    <row r="58" spans="1:21" ht="15.75" customHeight="1">
      <c r="A58" s="17">
        <v>52</v>
      </c>
      <c r="B58" s="17">
        <v>69</v>
      </c>
      <c r="C58" s="17">
        <v>0</v>
      </c>
      <c r="D58" s="17" t="s">
        <v>27</v>
      </c>
      <c r="E58">
        <v>1</v>
      </c>
      <c r="H58">
        <v>52</v>
      </c>
      <c r="I58">
        <v>53</v>
      </c>
      <c r="L58" s="25">
        <f t="shared" si="0"/>
        <v>3.1604938271614821E-4</v>
      </c>
      <c r="M58" s="25">
        <f t="shared" si="1"/>
        <v>0.46105776558451506</v>
      </c>
      <c r="N58" s="25"/>
      <c r="O58">
        <f t="shared" si="2"/>
        <v>0.20932120124738199</v>
      </c>
      <c r="P58">
        <f t="shared" si="2"/>
        <v>0.29428852150882318</v>
      </c>
    </row>
    <row r="59" spans="1:21" ht="15.75" customHeight="1">
      <c r="A59" s="17">
        <v>52</v>
      </c>
      <c r="B59" s="17">
        <v>62</v>
      </c>
      <c r="C59" s="17">
        <v>0</v>
      </c>
      <c r="D59" s="17" t="s">
        <v>27</v>
      </c>
      <c r="E59">
        <v>1</v>
      </c>
      <c r="H59">
        <v>52</v>
      </c>
      <c r="I59">
        <v>53</v>
      </c>
      <c r="L59" s="25">
        <f t="shared" si="0"/>
        <v>3.1604938271614821E-4</v>
      </c>
      <c r="M59" s="25">
        <f t="shared" si="1"/>
        <v>0.46105776558451506</v>
      </c>
      <c r="N59" s="25"/>
      <c r="O59">
        <f t="shared" si="2"/>
        <v>0.20932120124738199</v>
      </c>
      <c r="P59">
        <f t="shared" si="2"/>
        <v>0.29428852150882318</v>
      </c>
    </row>
    <row r="60" spans="1:21" ht="15.75" customHeight="1">
      <c r="A60" s="17">
        <v>52</v>
      </c>
      <c r="B60" s="17">
        <v>64</v>
      </c>
      <c r="C60" s="17">
        <v>0</v>
      </c>
      <c r="D60" s="17" t="s">
        <v>27</v>
      </c>
      <c r="E60">
        <v>1</v>
      </c>
      <c r="H60">
        <v>52</v>
      </c>
      <c r="I60">
        <v>53</v>
      </c>
      <c r="L60" s="25">
        <f t="shared" si="0"/>
        <v>3.1604938271614821E-4</v>
      </c>
      <c r="M60" s="25">
        <f t="shared" si="1"/>
        <v>0.46105776558451506</v>
      </c>
      <c r="N60" s="25"/>
      <c r="O60">
        <f t="shared" si="2"/>
        <v>0.20932120124738199</v>
      </c>
      <c r="P60">
        <f t="shared" si="2"/>
        <v>0.29428852150882318</v>
      </c>
    </row>
    <row r="61" spans="1:21" ht="15.75" customHeight="1">
      <c r="A61" s="17">
        <v>52</v>
      </c>
      <c r="B61" s="17">
        <v>65</v>
      </c>
      <c r="C61" s="17">
        <v>0</v>
      </c>
      <c r="D61" s="17" t="s">
        <v>27</v>
      </c>
      <c r="E61">
        <v>1</v>
      </c>
      <c r="H61">
        <v>52</v>
      </c>
      <c r="I61">
        <v>53</v>
      </c>
      <c r="L61" s="25">
        <f t="shared" si="0"/>
        <v>3.1604938271614821E-4</v>
      </c>
      <c r="M61" s="25">
        <f t="shared" si="1"/>
        <v>0.46105776558451506</v>
      </c>
      <c r="N61" s="25"/>
      <c r="O61">
        <f t="shared" si="2"/>
        <v>0.20932120124738199</v>
      </c>
      <c r="P61">
        <f t="shared" si="2"/>
        <v>0.29428852150882318</v>
      </c>
    </row>
    <row r="62" spans="1:21" ht="15.75" customHeight="1">
      <c r="A62" s="17">
        <v>52</v>
      </c>
      <c r="B62" s="17">
        <v>68</v>
      </c>
      <c r="C62" s="17">
        <v>0</v>
      </c>
      <c r="D62" s="17" t="s">
        <v>27</v>
      </c>
      <c r="E62">
        <v>1</v>
      </c>
      <c r="H62">
        <v>52</v>
      </c>
      <c r="I62">
        <v>54</v>
      </c>
      <c r="L62" s="25">
        <f t="shared" si="0"/>
        <v>3.1604938271614821E-4</v>
      </c>
      <c r="M62" s="25">
        <f t="shared" si="1"/>
        <v>0.46105776558451506</v>
      </c>
      <c r="N62" s="25"/>
      <c r="O62">
        <f t="shared" si="2"/>
        <v>0.20932120124738199</v>
      </c>
      <c r="P62">
        <f t="shared" si="2"/>
        <v>0.29428852150882318</v>
      </c>
    </row>
    <row r="63" spans="1:21" ht="15.75" customHeight="1">
      <c r="A63" s="17">
        <v>53</v>
      </c>
      <c r="B63" s="17">
        <v>63</v>
      </c>
      <c r="C63" s="17">
        <v>0</v>
      </c>
      <c r="D63" s="17" t="s">
        <v>27</v>
      </c>
      <c r="E63">
        <v>1</v>
      </c>
      <c r="H63">
        <v>53</v>
      </c>
      <c r="I63">
        <v>54</v>
      </c>
      <c r="L63" s="25">
        <f t="shared" si="0"/>
        <v>3.1604938271614821E-4</v>
      </c>
      <c r="M63" s="25">
        <f t="shared" si="1"/>
        <v>0.10303307422648963</v>
      </c>
      <c r="N63" s="25"/>
      <c r="O63">
        <f t="shared" si="2"/>
        <v>0.20932120124738199</v>
      </c>
      <c r="P63">
        <f t="shared" si="2"/>
        <v>2.3792558417702643</v>
      </c>
    </row>
    <row r="64" spans="1:21" ht="15.75" customHeight="1">
      <c r="A64" s="17">
        <v>54</v>
      </c>
      <c r="B64" s="17">
        <v>66</v>
      </c>
      <c r="C64" s="17">
        <v>0</v>
      </c>
      <c r="D64" s="17" t="s">
        <v>27</v>
      </c>
      <c r="E64">
        <v>1</v>
      </c>
      <c r="H64">
        <v>54</v>
      </c>
      <c r="I64">
        <v>54</v>
      </c>
      <c r="L64" s="25">
        <f t="shared" si="0"/>
        <v>0.96476049382715501</v>
      </c>
      <c r="M64" s="25">
        <f t="shared" si="1"/>
        <v>0.10303307422648963</v>
      </c>
      <c r="N64" s="25"/>
      <c r="O64">
        <f t="shared" si="2"/>
        <v>0.29428852150882318</v>
      </c>
      <c r="P64">
        <f t="shared" si="2"/>
        <v>2.3792558417702643</v>
      </c>
    </row>
    <row r="65" spans="1:16" ht="15.75" customHeight="1">
      <c r="A65" s="17">
        <v>54</v>
      </c>
      <c r="B65" s="17">
        <v>62</v>
      </c>
      <c r="C65" s="17">
        <v>0</v>
      </c>
      <c r="D65" s="17" t="s">
        <v>27</v>
      </c>
      <c r="E65">
        <v>1</v>
      </c>
      <c r="H65">
        <v>54</v>
      </c>
      <c r="I65">
        <v>54</v>
      </c>
      <c r="L65" s="25">
        <f t="shared" si="0"/>
        <v>3.9292049382715941</v>
      </c>
      <c r="M65" s="25">
        <f t="shared" si="1"/>
        <v>0.10303307422648963</v>
      </c>
      <c r="N65" s="25"/>
      <c r="O65">
        <f t="shared" si="2"/>
        <v>2.3792558417702643</v>
      </c>
      <c r="P65">
        <f t="shared" si="2"/>
        <v>2.3792558417702643</v>
      </c>
    </row>
    <row r="66" spans="1:16" ht="15.75" customHeight="1">
      <c r="A66" s="17">
        <v>54</v>
      </c>
      <c r="B66" s="17">
        <v>62</v>
      </c>
      <c r="C66" s="17">
        <v>0</v>
      </c>
      <c r="D66" s="17" t="s">
        <v>27</v>
      </c>
      <c r="E66">
        <v>1</v>
      </c>
      <c r="H66">
        <v>54</v>
      </c>
      <c r="I66">
        <v>55</v>
      </c>
      <c r="L66" s="25">
        <f t="shared" si="0"/>
        <v>3.9292049382715941</v>
      </c>
      <c r="M66" s="25">
        <f t="shared" si="1"/>
        <v>0.10303307422648963</v>
      </c>
      <c r="N66" s="25"/>
      <c r="O66">
        <f t="shared" si="2"/>
        <v>2.3792558417702643</v>
      </c>
      <c r="P66">
        <f t="shared" si="2"/>
        <v>2.3792558417702643</v>
      </c>
    </row>
    <row r="67" spans="1:16" ht="15.75" customHeight="1">
      <c r="A67" s="17">
        <v>55</v>
      </c>
      <c r="B67" s="17">
        <v>58</v>
      </c>
      <c r="C67" s="17">
        <v>0</v>
      </c>
      <c r="D67" s="17" t="s">
        <v>27</v>
      </c>
      <c r="E67">
        <v>1</v>
      </c>
      <c r="H67">
        <v>55</v>
      </c>
      <c r="I67">
        <v>55</v>
      </c>
      <c r="L67" s="25">
        <f t="shared" si="0"/>
        <v>3.9292049382715941</v>
      </c>
      <c r="M67" s="25">
        <f t="shared" si="1"/>
        <v>1.7450083828684642</v>
      </c>
      <c r="N67" s="25"/>
      <c r="O67">
        <f t="shared" si="2"/>
        <v>2.3792558417702643</v>
      </c>
      <c r="P67">
        <f t="shared" si="2"/>
        <v>6.4642231620317059</v>
      </c>
    </row>
    <row r="68" spans="1:16" ht="15.75" customHeight="1">
      <c r="A68" s="17">
        <v>55</v>
      </c>
      <c r="B68" s="17">
        <v>66</v>
      </c>
      <c r="C68" s="17">
        <v>0</v>
      </c>
      <c r="D68" s="17" t="s">
        <v>27</v>
      </c>
      <c r="E68">
        <v>1</v>
      </c>
      <c r="H68">
        <v>55</v>
      </c>
      <c r="I68">
        <v>56</v>
      </c>
      <c r="L68" s="25">
        <f t="shared" si="0"/>
        <v>8.893649382716033</v>
      </c>
      <c r="M68" s="25">
        <f t="shared" si="1"/>
        <v>1.7450083828684642</v>
      </c>
      <c r="N68" s="25"/>
      <c r="O68">
        <f t="shared" si="2"/>
        <v>6.4642231620317059</v>
      </c>
      <c r="P68">
        <f t="shared" si="2"/>
        <v>6.4642231620317059</v>
      </c>
    </row>
    <row r="69" spans="1:16" ht="15.75" customHeight="1">
      <c r="A69" s="17">
        <v>56</v>
      </c>
      <c r="B69" s="17">
        <v>60</v>
      </c>
      <c r="C69" s="17">
        <v>0</v>
      </c>
      <c r="D69" s="17" t="s">
        <v>27</v>
      </c>
      <c r="E69">
        <v>1</v>
      </c>
      <c r="H69">
        <v>56</v>
      </c>
      <c r="I69">
        <v>56</v>
      </c>
      <c r="L69" s="25">
        <f t="shared" si="0"/>
        <v>8.893649382716033</v>
      </c>
      <c r="M69" s="25">
        <f t="shared" si="1"/>
        <v>5.386983691510439</v>
      </c>
      <c r="N69" s="25"/>
      <c r="O69">
        <f t="shared" si="2"/>
        <v>6.4642231620317059</v>
      </c>
      <c r="P69">
        <f t="shared" si="2"/>
        <v>12.549190482293147</v>
      </c>
    </row>
    <row r="70" spans="1:16" ht="15.75" customHeight="1">
      <c r="A70" s="17">
        <v>56</v>
      </c>
      <c r="B70" s="17">
        <v>67</v>
      </c>
      <c r="C70" s="17">
        <v>0</v>
      </c>
      <c r="D70" s="17" t="s">
        <v>27</v>
      </c>
      <c r="E70">
        <v>1</v>
      </c>
      <c r="H70">
        <v>56</v>
      </c>
      <c r="I70">
        <v>57</v>
      </c>
      <c r="L70" s="25">
        <f t="shared" si="0"/>
        <v>15.858093827160472</v>
      </c>
      <c r="M70" s="25">
        <f t="shared" si="1"/>
        <v>5.386983691510439</v>
      </c>
      <c r="N70" s="25"/>
      <c r="O70">
        <f t="shared" si="2"/>
        <v>12.549190482293147</v>
      </c>
      <c r="P70">
        <f t="shared" si="2"/>
        <v>12.549190482293147</v>
      </c>
    </row>
    <row r="71" spans="1:16" ht="15.75" customHeight="1">
      <c r="A71" s="17">
        <v>56</v>
      </c>
      <c r="B71" s="17">
        <v>60</v>
      </c>
      <c r="C71" s="17">
        <v>0</v>
      </c>
      <c r="D71" s="17" t="s">
        <v>27</v>
      </c>
      <c r="E71">
        <v>1</v>
      </c>
      <c r="H71">
        <v>56</v>
      </c>
      <c r="I71">
        <v>57</v>
      </c>
      <c r="L71" s="25">
        <f t="shared" si="0"/>
        <v>15.858093827160472</v>
      </c>
      <c r="M71" s="25">
        <f t="shared" si="1"/>
        <v>11.028959000152414</v>
      </c>
      <c r="N71" s="25"/>
      <c r="O71">
        <f t="shared" si="2"/>
        <v>12.549190482293147</v>
      </c>
      <c r="P71">
        <f t="shared" si="2"/>
        <v>20.634157802554586</v>
      </c>
    </row>
    <row r="72" spans="1:16" ht="15.75" customHeight="1">
      <c r="A72" s="17">
        <v>57</v>
      </c>
      <c r="B72" s="17">
        <v>69</v>
      </c>
      <c r="C72" s="17">
        <v>0</v>
      </c>
      <c r="D72" s="17" t="s">
        <v>27</v>
      </c>
      <c r="E72">
        <v>1</v>
      </c>
      <c r="H72">
        <v>57</v>
      </c>
      <c r="I72">
        <v>57</v>
      </c>
      <c r="L72" s="25">
        <f t="shared" si="0"/>
        <v>15.858093827160472</v>
      </c>
      <c r="M72" s="25">
        <f t="shared" si="1"/>
        <v>11.028959000152414</v>
      </c>
      <c r="N72" s="25"/>
      <c r="O72">
        <f t="shared" si="2"/>
        <v>12.549190482293147</v>
      </c>
      <c r="P72">
        <f t="shared" si="2"/>
        <v>20.634157802554586</v>
      </c>
    </row>
    <row r="73" spans="1:16" ht="15.75" customHeight="1">
      <c r="A73" s="17">
        <v>57</v>
      </c>
      <c r="B73" s="17">
        <v>61</v>
      </c>
      <c r="C73" s="17">
        <v>0</v>
      </c>
      <c r="D73" s="17" t="s">
        <v>27</v>
      </c>
      <c r="E73">
        <v>1</v>
      </c>
      <c r="H73">
        <v>57</v>
      </c>
      <c r="I73">
        <v>59</v>
      </c>
      <c r="L73" s="25">
        <f t="shared" si="0"/>
        <v>24.822538271604909</v>
      </c>
      <c r="M73" s="25">
        <f t="shared" si="1"/>
        <v>11.028959000152414</v>
      </c>
      <c r="N73" s="25"/>
      <c r="O73">
        <f t="shared" si="2"/>
        <v>20.634157802554586</v>
      </c>
      <c r="P73">
        <f t="shared" si="2"/>
        <v>20.634157802554586</v>
      </c>
    </row>
    <row r="74" spans="1:16" ht="15.75" customHeight="1">
      <c r="A74" s="17">
        <v>57</v>
      </c>
      <c r="B74" s="17">
        <v>62</v>
      </c>
      <c r="C74" s="17">
        <v>0</v>
      </c>
      <c r="D74" s="17" t="s">
        <v>27</v>
      </c>
      <c r="E74">
        <v>1</v>
      </c>
      <c r="H74">
        <v>57</v>
      </c>
      <c r="I74">
        <v>60</v>
      </c>
      <c r="L74" s="25">
        <f t="shared" si="0"/>
        <v>24.822538271604909</v>
      </c>
      <c r="M74" s="25">
        <f t="shared" si="1"/>
        <v>28.312909617436361</v>
      </c>
      <c r="N74" s="25"/>
      <c r="O74">
        <f t="shared" si="2"/>
        <v>20.634157802554586</v>
      </c>
      <c r="P74">
        <f t="shared" si="2"/>
        <v>42.804092443077472</v>
      </c>
    </row>
    <row r="75" spans="1:16" ht="15.75" customHeight="1">
      <c r="A75" s="17">
        <v>57</v>
      </c>
      <c r="B75" s="17">
        <v>63</v>
      </c>
      <c r="C75" s="17">
        <v>0</v>
      </c>
      <c r="D75" s="17" t="s">
        <v>27</v>
      </c>
      <c r="E75">
        <v>1</v>
      </c>
      <c r="H75">
        <v>57</v>
      </c>
      <c r="I75">
        <v>61</v>
      </c>
      <c r="L75" s="25">
        <f t="shared" si="0"/>
        <v>24.822538271604909</v>
      </c>
      <c r="M75" s="25">
        <f t="shared" si="1"/>
        <v>39.954884926078336</v>
      </c>
      <c r="N75" s="25"/>
      <c r="O75">
        <f t="shared" si="2"/>
        <v>20.634157802554586</v>
      </c>
      <c r="P75">
        <f t="shared" si="2"/>
        <v>56.889059763338913</v>
      </c>
    </row>
    <row r="76" spans="1:16" ht="15.75" customHeight="1">
      <c r="A76" s="17">
        <v>57</v>
      </c>
      <c r="B76" s="17">
        <v>64</v>
      </c>
      <c r="C76" s="17">
        <v>0</v>
      </c>
      <c r="D76" s="17" t="s">
        <v>27</v>
      </c>
      <c r="E76">
        <v>1</v>
      </c>
      <c r="H76">
        <v>57</v>
      </c>
      <c r="I76">
        <v>61</v>
      </c>
      <c r="L76" s="25">
        <f t="shared" ref="L76:L139" si="3">(H75-$L$2)^2</f>
        <v>24.822538271604909</v>
      </c>
      <c r="M76" s="25">
        <f t="shared" ref="M76:M91" si="4">(I75-$M$2)^2</f>
        <v>53.59686023472031</v>
      </c>
      <c r="N76" s="25"/>
      <c r="O76">
        <f t="shared" ref="O76:P139" si="5">(H75-$O$2)^2</f>
        <v>20.634157802554586</v>
      </c>
      <c r="P76">
        <f t="shared" si="5"/>
        <v>72.974027083600348</v>
      </c>
    </row>
    <row r="77" spans="1:16" ht="15.75" customHeight="1">
      <c r="A77" s="17">
        <v>57</v>
      </c>
      <c r="B77" s="17">
        <v>64</v>
      </c>
      <c r="C77" s="17">
        <v>0</v>
      </c>
      <c r="D77" s="17" t="s">
        <v>27</v>
      </c>
      <c r="E77">
        <v>1</v>
      </c>
      <c r="H77">
        <v>57</v>
      </c>
      <c r="I77">
        <v>62</v>
      </c>
      <c r="L77" s="25">
        <f t="shared" si="3"/>
        <v>24.822538271604909</v>
      </c>
      <c r="M77" s="25">
        <f t="shared" si="4"/>
        <v>53.59686023472031</v>
      </c>
      <c r="N77" s="25"/>
      <c r="O77">
        <f t="shared" si="5"/>
        <v>20.634157802554586</v>
      </c>
      <c r="P77">
        <f t="shared" si="5"/>
        <v>72.974027083600348</v>
      </c>
    </row>
    <row r="78" spans="1:16" ht="15.75" customHeight="1">
      <c r="A78" s="17">
        <v>57</v>
      </c>
      <c r="B78" s="17">
        <v>67</v>
      </c>
      <c r="C78" s="17">
        <v>0</v>
      </c>
      <c r="D78" s="17" t="s">
        <v>27</v>
      </c>
      <c r="E78">
        <v>1</v>
      </c>
      <c r="H78">
        <v>57</v>
      </c>
      <c r="I78">
        <v>62</v>
      </c>
      <c r="L78" s="25">
        <f t="shared" si="3"/>
        <v>24.822538271604909</v>
      </c>
      <c r="M78" s="25">
        <f t="shared" si="4"/>
        <v>69.238835543362285</v>
      </c>
      <c r="N78" s="25"/>
      <c r="O78">
        <f t="shared" si="5"/>
        <v>20.634157802554586</v>
      </c>
      <c r="P78">
        <f t="shared" si="5"/>
        <v>91.058994403861789</v>
      </c>
    </row>
    <row r="79" spans="1:16" ht="15.75" customHeight="1">
      <c r="A79" s="17">
        <v>58</v>
      </c>
      <c r="B79" s="17">
        <v>59</v>
      </c>
      <c r="C79" s="17">
        <v>0</v>
      </c>
      <c r="D79" s="17" t="s">
        <v>27</v>
      </c>
      <c r="E79">
        <v>1</v>
      </c>
      <c r="H79">
        <v>58</v>
      </c>
      <c r="I79">
        <v>63</v>
      </c>
      <c r="L79" s="25">
        <f t="shared" si="3"/>
        <v>24.822538271604909</v>
      </c>
      <c r="M79" s="25">
        <f t="shared" si="4"/>
        <v>69.238835543362285</v>
      </c>
      <c r="N79" s="25"/>
      <c r="O79">
        <f t="shared" si="5"/>
        <v>20.634157802554586</v>
      </c>
      <c r="P79">
        <f t="shared" si="5"/>
        <v>91.058994403861789</v>
      </c>
    </row>
    <row r="80" spans="1:16" ht="15.75" customHeight="1">
      <c r="A80" s="17">
        <v>58</v>
      </c>
      <c r="B80" s="17">
        <v>67</v>
      </c>
      <c r="C80" s="17">
        <v>0</v>
      </c>
      <c r="D80" s="17" t="s">
        <v>27</v>
      </c>
      <c r="E80">
        <v>1</v>
      </c>
      <c r="H80">
        <v>58</v>
      </c>
      <c r="I80">
        <v>65</v>
      </c>
      <c r="L80" s="25">
        <f t="shared" si="3"/>
        <v>35.786982716049351</v>
      </c>
      <c r="M80" s="25">
        <f t="shared" si="4"/>
        <v>86.880810852004259</v>
      </c>
      <c r="N80" s="25"/>
      <c r="O80">
        <f t="shared" si="5"/>
        <v>30.719125122816028</v>
      </c>
      <c r="P80">
        <f t="shared" si="5"/>
        <v>111.14396172412323</v>
      </c>
    </row>
    <row r="81" spans="1:16" ht="15.75" customHeight="1">
      <c r="A81" s="17">
        <v>58</v>
      </c>
      <c r="B81" s="17">
        <v>58</v>
      </c>
      <c r="C81" s="17">
        <v>0</v>
      </c>
      <c r="D81" s="17" t="s">
        <v>27</v>
      </c>
      <c r="E81">
        <v>1</v>
      </c>
      <c r="H81">
        <v>58</v>
      </c>
      <c r="I81">
        <v>65</v>
      </c>
      <c r="L81" s="25">
        <f t="shared" si="3"/>
        <v>35.786982716049351</v>
      </c>
      <c r="M81" s="25">
        <f t="shared" si="4"/>
        <v>128.16476146928821</v>
      </c>
      <c r="N81" s="25"/>
      <c r="O81">
        <f t="shared" si="5"/>
        <v>30.719125122816028</v>
      </c>
      <c r="P81">
        <f t="shared" si="5"/>
        <v>157.31389636464613</v>
      </c>
    </row>
    <row r="82" spans="1:16" ht="15.75" customHeight="1">
      <c r="A82" s="17">
        <v>59</v>
      </c>
      <c r="B82" s="17">
        <v>60</v>
      </c>
      <c r="C82" s="17">
        <v>0</v>
      </c>
      <c r="D82" s="17" t="s">
        <v>27</v>
      </c>
      <c r="E82">
        <v>1</v>
      </c>
      <c r="H82">
        <v>59</v>
      </c>
      <c r="I82">
        <v>65</v>
      </c>
      <c r="L82" s="25">
        <f t="shared" si="3"/>
        <v>35.786982716049351</v>
      </c>
      <c r="M82" s="25">
        <f t="shared" si="4"/>
        <v>128.16476146928821</v>
      </c>
      <c r="N82" s="25"/>
      <c r="O82">
        <f t="shared" si="5"/>
        <v>30.719125122816028</v>
      </c>
      <c r="P82">
        <f t="shared" si="5"/>
        <v>157.31389636464613</v>
      </c>
    </row>
    <row r="83" spans="1:16" ht="15.75" customHeight="1">
      <c r="A83" s="17">
        <v>59</v>
      </c>
      <c r="B83" s="17">
        <v>63</v>
      </c>
      <c r="C83" s="17">
        <v>0</v>
      </c>
      <c r="D83" s="17" t="s">
        <v>27</v>
      </c>
      <c r="E83">
        <v>1</v>
      </c>
      <c r="H83">
        <v>59</v>
      </c>
      <c r="I83">
        <v>66</v>
      </c>
      <c r="L83" s="25">
        <f t="shared" si="3"/>
        <v>48.75142716049379</v>
      </c>
      <c r="M83" s="25">
        <f t="shared" si="4"/>
        <v>128.16476146928821</v>
      </c>
      <c r="N83" s="25"/>
      <c r="O83">
        <f t="shared" si="5"/>
        <v>42.804092443077472</v>
      </c>
      <c r="P83">
        <f t="shared" si="5"/>
        <v>157.31389636464613</v>
      </c>
    </row>
    <row r="84" spans="1:16" ht="15.75" customHeight="1">
      <c r="A84" s="17">
        <v>59</v>
      </c>
      <c r="B84" s="17">
        <v>64</v>
      </c>
      <c r="C84" s="17">
        <v>0</v>
      </c>
      <c r="D84" s="17" t="s">
        <v>27</v>
      </c>
      <c r="E84">
        <v>1</v>
      </c>
      <c r="H84">
        <v>59</v>
      </c>
      <c r="I84">
        <v>67</v>
      </c>
      <c r="L84" s="25">
        <f t="shared" si="3"/>
        <v>48.75142716049379</v>
      </c>
      <c r="M84" s="25">
        <f t="shared" si="4"/>
        <v>151.80673677793018</v>
      </c>
      <c r="N84" s="25"/>
      <c r="O84">
        <f t="shared" si="5"/>
        <v>42.804092443077472</v>
      </c>
      <c r="P84">
        <f t="shared" si="5"/>
        <v>183.39886368490755</v>
      </c>
    </row>
    <row r="85" spans="1:16" ht="15.75" customHeight="1">
      <c r="A85" s="17">
        <v>60</v>
      </c>
      <c r="B85" s="17">
        <v>64</v>
      </c>
      <c r="C85" s="17">
        <v>0</v>
      </c>
      <c r="D85" s="17" t="s">
        <v>27</v>
      </c>
      <c r="E85">
        <v>1</v>
      </c>
      <c r="H85">
        <v>60</v>
      </c>
      <c r="I85">
        <v>67</v>
      </c>
      <c r="L85" s="25">
        <f t="shared" si="3"/>
        <v>48.75142716049379</v>
      </c>
      <c r="M85" s="25">
        <f t="shared" si="4"/>
        <v>177.44871208657216</v>
      </c>
      <c r="N85" s="25"/>
      <c r="O85">
        <f t="shared" si="5"/>
        <v>42.804092443077472</v>
      </c>
      <c r="P85">
        <f t="shared" si="5"/>
        <v>211.48383100516901</v>
      </c>
    </row>
    <row r="86" spans="1:16" ht="15.75" customHeight="1">
      <c r="A86" s="17">
        <v>61</v>
      </c>
      <c r="B86" s="17">
        <v>59</v>
      </c>
      <c r="C86" s="17">
        <v>0</v>
      </c>
      <c r="D86" s="17" t="s">
        <v>27</v>
      </c>
      <c r="E86">
        <v>1</v>
      </c>
      <c r="H86">
        <v>61</v>
      </c>
      <c r="I86">
        <v>69</v>
      </c>
      <c r="L86" s="25">
        <f t="shared" si="3"/>
        <v>63.715871604938229</v>
      </c>
      <c r="M86" s="25">
        <f t="shared" si="4"/>
        <v>177.44871208657216</v>
      </c>
      <c r="N86" s="25"/>
      <c r="O86">
        <f t="shared" si="5"/>
        <v>56.889059763338913</v>
      </c>
      <c r="P86">
        <f t="shared" si="5"/>
        <v>211.48383100516901</v>
      </c>
    </row>
    <row r="87" spans="1:16" ht="15.75" customHeight="1">
      <c r="A87" s="17">
        <v>61</v>
      </c>
      <c r="B87" s="17">
        <v>59</v>
      </c>
      <c r="C87" s="17">
        <v>0</v>
      </c>
      <c r="D87" s="17" t="s">
        <v>27</v>
      </c>
      <c r="E87">
        <v>1</v>
      </c>
      <c r="H87">
        <v>61</v>
      </c>
      <c r="I87">
        <v>70</v>
      </c>
      <c r="L87" s="25">
        <f t="shared" si="3"/>
        <v>80.680316049382668</v>
      </c>
      <c r="M87" s="25">
        <f t="shared" si="4"/>
        <v>234.73266270385611</v>
      </c>
      <c r="N87" s="25"/>
      <c r="O87">
        <f t="shared" si="5"/>
        <v>72.974027083600348</v>
      </c>
      <c r="P87">
        <f t="shared" si="5"/>
        <v>273.65376564569186</v>
      </c>
    </row>
    <row r="88" spans="1:16" ht="15.75" customHeight="1">
      <c r="A88" s="17">
        <v>61</v>
      </c>
      <c r="B88" s="17">
        <v>64</v>
      </c>
      <c r="C88" s="17">
        <v>0</v>
      </c>
      <c r="D88" s="17" t="s">
        <v>27</v>
      </c>
      <c r="E88">
        <v>1</v>
      </c>
      <c r="H88">
        <v>61</v>
      </c>
      <c r="I88">
        <v>74</v>
      </c>
      <c r="L88" s="25">
        <f t="shared" si="3"/>
        <v>80.680316049382668</v>
      </c>
      <c r="M88" s="25">
        <f t="shared" si="4"/>
        <v>266.37463801249811</v>
      </c>
      <c r="N88" s="25"/>
      <c r="O88">
        <f t="shared" si="5"/>
        <v>72.974027083600348</v>
      </c>
      <c r="P88">
        <f t="shared" si="5"/>
        <v>307.73873296595332</v>
      </c>
    </row>
    <row r="89" spans="1:16" ht="15.75" customHeight="1">
      <c r="A89" s="17">
        <v>61</v>
      </c>
      <c r="B89" s="17">
        <v>68</v>
      </c>
      <c r="C89" s="17">
        <v>0</v>
      </c>
      <c r="D89" s="17" t="s">
        <v>27</v>
      </c>
      <c r="E89">
        <v>1</v>
      </c>
      <c r="H89">
        <v>61</v>
      </c>
      <c r="I89">
        <v>78</v>
      </c>
      <c r="L89" s="25">
        <f t="shared" si="3"/>
        <v>80.680316049382668</v>
      </c>
      <c r="M89" s="25">
        <f t="shared" si="4"/>
        <v>412.94253924706601</v>
      </c>
      <c r="N89" s="25"/>
      <c r="O89">
        <f t="shared" si="5"/>
        <v>72.974027083600348</v>
      </c>
      <c r="P89">
        <f t="shared" si="5"/>
        <v>464.07860224699908</v>
      </c>
    </row>
    <row r="90" spans="1:16" ht="15.75" customHeight="1">
      <c r="A90" s="17">
        <v>61</v>
      </c>
      <c r="B90" s="17">
        <v>59</v>
      </c>
      <c r="C90" s="17">
        <v>0</v>
      </c>
      <c r="D90" s="17" t="s">
        <v>27</v>
      </c>
      <c r="E90">
        <v>1</v>
      </c>
      <c r="H90">
        <v>61</v>
      </c>
      <c r="I90">
        <v>83</v>
      </c>
      <c r="L90" s="25">
        <f t="shared" si="3"/>
        <v>80.680316049382668</v>
      </c>
      <c r="M90" s="25">
        <f t="shared" si="4"/>
        <v>591.51044048163385</v>
      </c>
      <c r="N90" s="25"/>
      <c r="O90">
        <f t="shared" si="5"/>
        <v>72.974027083600348</v>
      </c>
      <c r="P90">
        <f t="shared" si="5"/>
        <v>652.41847152804485</v>
      </c>
    </row>
    <row r="91" spans="1:16" ht="15.75" customHeight="1">
      <c r="A91" s="17">
        <v>62</v>
      </c>
      <c r="B91" s="17">
        <v>66</v>
      </c>
      <c r="C91" s="17">
        <v>0</v>
      </c>
      <c r="D91" s="17" t="s">
        <v>27</v>
      </c>
      <c r="E91">
        <v>1</v>
      </c>
      <c r="H91">
        <v>62</v>
      </c>
      <c r="L91" s="25">
        <f t="shared" si="3"/>
        <v>80.680316049382668</v>
      </c>
      <c r="M91" s="25">
        <f t="shared" si="4"/>
        <v>859.72031702484378</v>
      </c>
      <c r="N91" s="25"/>
      <c r="O91">
        <f t="shared" si="5"/>
        <v>72.974027083600348</v>
      </c>
      <c r="P91">
        <f t="shared" si="5"/>
        <v>932.84330812935207</v>
      </c>
    </row>
    <row r="92" spans="1:16" ht="15.75" customHeight="1">
      <c r="A92" s="17">
        <v>62</v>
      </c>
      <c r="B92" s="17">
        <v>66</v>
      </c>
      <c r="C92" s="17">
        <v>0</v>
      </c>
      <c r="D92" s="17" t="s">
        <v>27</v>
      </c>
      <c r="E92">
        <v>1</v>
      </c>
      <c r="H92">
        <v>62</v>
      </c>
      <c r="L92" s="25">
        <f t="shared" si="3"/>
        <v>99.644760493827107</v>
      </c>
      <c r="M92" s="25"/>
      <c r="N92" s="25"/>
      <c r="O92">
        <f t="shared" si="5"/>
        <v>91.058994403861789</v>
      </c>
    </row>
    <row r="93" spans="1:16" ht="15.75" customHeight="1">
      <c r="A93" s="17">
        <v>62</v>
      </c>
      <c r="B93" s="17">
        <v>58</v>
      </c>
      <c r="C93" s="17">
        <v>0</v>
      </c>
      <c r="D93" s="17" t="s">
        <v>27</v>
      </c>
      <c r="E93">
        <v>1</v>
      </c>
      <c r="H93">
        <v>62</v>
      </c>
      <c r="L93" s="25">
        <f t="shared" si="3"/>
        <v>99.644760493827107</v>
      </c>
      <c r="M93" s="25"/>
      <c r="N93" s="25"/>
      <c r="O93">
        <f t="shared" si="5"/>
        <v>91.058994403861789</v>
      </c>
    </row>
    <row r="94" spans="1:16" ht="15.75" customHeight="1">
      <c r="A94" s="17">
        <v>63</v>
      </c>
      <c r="B94" s="17">
        <v>61</v>
      </c>
      <c r="C94" s="17">
        <v>0</v>
      </c>
      <c r="D94" s="17" t="s">
        <v>27</v>
      </c>
      <c r="E94">
        <v>1</v>
      </c>
      <c r="H94">
        <v>63</v>
      </c>
      <c r="L94" s="25">
        <f t="shared" si="3"/>
        <v>99.644760493827107</v>
      </c>
      <c r="M94" s="25"/>
      <c r="N94" s="25"/>
      <c r="O94">
        <f t="shared" si="5"/>
        <v>91.058994403861789</v>
      </c>
    </row>
    <row r="95" spans="1:16" ht="15.75" customHeight="1">
      <c r="A95" s="17">
        <v>63</v>
      </c>
      <c r="B95" s="17">
        <v>62</v>
      </c>
      <c r="C95" s="17">
        <v>0</v>
      </c>
      <c r="D95" s="17" t="s">
        <v>27</v>
      </c>
      <c r="E95">
        <v>1</v>
      </c>
      <c r="H95">
        <v>63</v>
      </c>
      <c r="L95" s="25">
        <f t="shared" si="3"/>
        <v>120.60920493827155</v>
      </c>
      <c r="M95" s="25"/>
      <c r="N95" s="25"/>
      <c r="O95">
        <f t="shared" si="5"/>
        <v>111.14396172412323</v>
      </c>
    </row>
    <row r="96" spans="1:16" ht="15.75" customHeight="1">
      <c r="A96" s="17">
        <v>63</v>
      </c>
      <c r="B96" s="17">
        <v>63</v>
      </c>
      <c r="C96" s="17">
        <v>0</v>
      </c>
      <c r="D96" s="17" t="s">
        <v>27</v>
      </c>
      <c r="E96">
        <v>1</v>
      </c>
      <c r="H96">
        <v>63</v>
      </c>
      <c r="L96" s="25">
        <f t="shared" si="3"/>
        <v>120.60920493827155</v>
      </c>
      <c r="M96" s="25"/>
      <c r="N96" s="25"/>
      <c r="O96">
        <f t="shared" si="5"/>
        <v>111.14396172412323</v>
      </c>
    </row>
    <row r="97" spans="1:15" ht="15.75" customHeight="1">
      <c r="A97" s="17">
        <v>63</v>
      </c>
      <c r="B97" s="17">
        <v>63</v>
      </c>
      <c r="C97" s="17">
        <v>0</v>
      </c>
      <c r="D97" s="17" t="s">
        <v>27</v>
      </c>
      <c r="E97">
        <v>1</v>
      </c>
      <c r="H97">
        <v>63</v>
      </c>
      <c r="L97" s="25">
        <f t="shared" si="3"/>
        <v>120.60920493827155</v>
      </c>
      <c r="M97" s="25"/>
      <c r="N97" s="25"/>
      <c r="O97">
        <f t="shared" si="5"/>
        <v>111.14396172412323</v>
      </c>
    </row>
    <row r="98" spans="1:15" ht="15.75" customHeight="1">
      <c r="A98" s="17">
        <v>63</v>
      </c>
      <c r="B98" s="17">
        <v>66</v>
      </c>
      <c r="C98" s="17">
        <v>0</v>
      </c>
      <c r="D98" s="17" t="s">
        <v>27</v>
      </c>
      <c r="E98">
        <v>1</v>
      </c>
      <c r="H98">
        <v>63</v>
      </c>
      <c r="L98" s="25">
        <f t="shared" si="3"/>
        <v>120.60920493827155</v>
      </c>
      <c r="M98" s="25"/>
      <c r="N98" s="25"/>
      <c r="O98">
        <f t="shared" si="5"/>
        <v>111.14396172412323</v>
      </c>
    </row>
    <row r="99" spans="1:15" ht="15.75" customHeight="1">
      <c r="A99" s="17">
        <v>64</v>
      </c>
      <c r="B99" s="17">
        <v>58</v>
      </c>
      <c r="C99" s="17">
        <v>0</v>
      </c>
      <c r="D99" s="17" t="s">
        <v>27</v>
      </c>
      <c r="E99">
        <v>1</v>
      </c>
      <c r="H99">
        <v>64</v>
      </c>
      <c r="L99" s="25">
        <f t="shared" si="3"/>
        <v>120.60920493827155</v>
      </c>
      <c r="M99" s="25"/>
      <c r="N99" s="25"/>
      <c r="O99">
        <f t="shared" si="5"/>
        <v>111.14396172412323</v>
      </c>
    </row>
    <row r="100" spans="1:15" ht="15.75" customHeight="1">
      <c r="A100" s="17">
        <v>64</v>
      </c>
      <c r="B100" s="17">
        <v>66</v>
      </c>
      <c r="C100" s="17">
        <v>0</v>
      </c>
      <c r="D100" s="17" t="s">
        <v>27</v>
      </c>
      <c r="E100">
        <v>1</v>
      </c>
      <c r="H100">
        <v>64</v>
      </c>
      <c r="L100" s="25">
        <f t="shared" si="3"/>
        <v>143.57364938271598</v>
      </c>
      <c r="M100" s="25"/>
      <c r="N100" s="25"/>
      <c r="O100">
        <f t="shared" si="5"/>
        <v>133.22892904438467</v>
      </c>
    </row>
    <row r="101" spans="1:15" ht="15.75" customHeight="1">
      <c r="A101" s="17">
        <v>64</v>
      </c>
      <c r="B101" s="17">
        <v>61</v>
      </c>
      <c r="C101" s="17">
        <v>0</v>
      </c>
      <c r="D101" s="17" t="s">
        <v>27</v>
      </c>
      <c r="E101">
        <v>1</v>
      </c>
      <c r="H101">
        <v>64</v>
      </c>
      <c r="L101" s="25">
        <f t="shared" si="3"/>
        <v>143.57364938271598</v>
      </c>
      <c r="M101" s="25"/>
      <c r="N101" s="25"/>
      <c r="O101">
        <f t="shared" si="5"/>
        <v>133.22892904438467</v>
      </c>
    </row>
    <row r="102" spans="1:15" ht="15.75" customHeight="1">
      <c r="A102" s="17">
        <v>64</v>
      </c>
      <c r="B102" s="17">
        <v>68</v>
      </c>
      <c r="C102" s="17">
        <v>0</v>
      </c>
      <c r="D102" s="17" t="s">
        <v>27</v>
      </c>
      <c r="E102">
        <v>1</v>
      </c>
      <c r="H102">
        <v>64</v>
      </c>
      <c r="L102" s="25">
        <f t="shared" si="3"/>
        <v>143.57364938271598</v>
      </c>
      <c r="M102" s="25"/>
      <c r="N102" s="25"/>
      <c r="O102">
        <f t="shared" si="5"/>
        <v>133.22892904438467</v>
      </c>
    </row>
    <row r="103" spans="1:15" ht="15.75" customHeight="1">
      <c r="A103" s="17">
        <v>65</v>
      </c>
      <c r="B103" s="17">
        <v>58</v>
      </c>
      <c r="C103" s="17">
        <v>0</v>
      </c>
      <c r="D103" s="17" t="s">
        <v>27</v>
      </c>
      <c r="E103">
        <v>1</v>
      </c>
      <c r="H103">
        <v>65</v>
      </c>
      <c r="L103" s="25">
        <f t="shared" si="3"/>
        <v>143.57364938271598</v>
      </c>
      <c r="M103" s="25"/>
      <c r="N103" s="25"/>
      <c r="O103">
        <f t="shared" si="5"/>
        <v>133.22892904438467</v>
      </c>
    </row>
    <row r="104" spans="1:15" ht="15.75" customHeight="1">
      <c r="A104" s="17">
        <v>65</v>
      </c>
      <c r="B104" s="17">
        <v>64</v>
      </c>
      <c r="C104" s="17">
        <v>0</v>
      </c>
      <c r="D104" s="17" t="s">
        <v>27</v>
      </c>
      <c r="E104">
        <v>1</v>
      </c>
      <c r="H104">
        <v>65</v>
      </c>
      <c r="L104" s="25">
        <f t="shared" si="3"/>
        <v>168.53809382716042</v>
      </c>
      <c r="M104" s="25"/>
      <c r="N104" s="25"/>
      <c r="O104">
        <f t="shared" si="5"/>
        <v>157.31389636464613</v>
      </c>
    </row>
    <row r="105" spans="1:15" ht="15.75" customHeight="1">
      <c r="A105" s="17">
        <v>65</v>
      </c>
      <c r="B105" s="17">
        <v>67</v>
      </c>
      <c r="C105" s="17">
        <v>0</v>
      </c>
      <c r="D105" s="17" t="s">
        <v>27</v>
      </c>
      <c r="E105">
        <v>1</v>
      </c>
      <c r="H105">
        <v>65</v>
      </c>
      <c r="L105" s="25">
        <f t="shared" si="3"/>
        <v>168.53809382716042</v>
      </c>
      <c r="M105" s="25"/>
      <c r="N105" s="25"/>
      <c r="O105">
        <f t="shared" si="5"/>
        <v>157.31389636464613</v>
      </c>
    </row>
    <row r="106" spans="1:15" ht="15.75" customHeight="1">
      <c r="A106" s="17">
        <v>65</v>
      </c>
      <c r="B106" s="17">
        <v>64</v>
      </c>
      <c r="C106" s="17">
        <v>0</v>
      </c>
      <c r="D106" s="17" t="s">
        <v>27</v>
      </c>
      <c r="E106">
        <v>1</v>
      </c>
      <c r="H106">
        <v>65</v>
      </c>
      <c r="L106" s="25">
        <f t="shared" si="3"/>
        <v>168.53809382716042</v>
      </c>
      <c r="M106" s="25"/>
      <c r="N106" s="25"/>
      <c r="O106">
        <f t="shared" si="5"/>
        <v>157.31389636464613</v>
      </c>
    </row>
    <row r="107" spans="1:15" ht="15.75" customHeight="1">
      <c r="A107" s="17">
        <v>66</v>
      </c>
      <c r="B107" s="17">
        <v>58</v>
      </c>
      <c r="C107" s="17">
        <v>0</v>
      </c>
      <c r="D107" s="17" t="s">
        <v>27</v>
      </c>
      <c r="E107">
        <v>1</v>
      </c>
      <c r="H107">
        <v>66</v>
      </c>
      <c r="L107" s="25">
        <f t="shared" si="3"/>
        <v>168.53809382716042</v>
      </c>
      <c r="M107" s="25"/>
      <c r="N107" s="25"/>
      <c r="O107">
        <f t="shared" si="5"/>
        <v>157.31389636464613</v>
      </c>
    </row>
    <row r="108" spans="1:15" ht="15.75" customHeight="1">
      <c r="A108" s="17">
        <v>66</v>
      </c>
      <c r="B108" s="17">
        <v>68</v>
      </c>
      <c r="C108" s="17">
        <v>0</v>
      </c>
      <c r="D108" s="17" t="s">
        <v>27</v>
      </c>
      <c r="E108">
        <v>1</v>
      </c>
      <c r="H108">
        <v>66</v>
      </c>
      <c r="L108" s="25">
        <f t="shared" si="3"/>
        <v>195.50253827160486</v>
      </c>
      <c r="M108" s="25"/>
      <c r="N108" s="25"/>
      <c r="O108">
        <f t="shared" si="5"/>
        <v>183.39886368490755</v>
      </c>
    </row>
    <row r="109" spans="1:15" ht="15.75" customHeight="1">
      <c r="A109" s="17">
        <v>67</v>
      </c>
      <c r="B109" s="17">
        <v>66</v>
      </c>
      <c r="C109" s="17">
        <v>0</v>
      </c>
      <c r="D109" s="17" t="s">
        <v>27</v>
      </c>
      <c r="E109">
        <v>1</v>
      </c>
      <c r="H109">
        <v>67</v>
      </c>
      <c r="L109" s="25">
        <f t="shared" si="3"/>
        <v>195.50253827160486</v>
      </c>
      <c r="M109" s="25"/>
      <c r="N109" s="25"/>
      <c r="O109">
        <f t="shared" si="5"/>
        <v>183.39886368490755</v>
      </c>
    </row>
    <row r="110" spans="1:15" ht="15.75" customHeight="1">
      <c r="A110" s="17">
        <v>67</v>
      </c>
      <c r="B110" s="17">
        <v>66</v>
      </c>
      <c r="C110" s="17">
        <v>0</v>
      </c>
      <c r="D110" s="17" t="s">
        <v>27</v>
      </c>
      <c r="E110">
        <v>1</v>
      </c>
      <c r="H110">
        <v>67</v>
      </c>
      <c r="L110" s="25">
        <f t="shared" si="3"/>
        <v>224.4669827160493</v>
      </c>
      <c r="M110" s="25"/>
      <c r="N110" s="25"/>
      <c r="O110">
        <f t="shared" si="5"/>
        <v>211.48383100516901</v>
      </c>
    </row>
    <row r="111" spans="1:15" ht="15.75" customHeight="1">
      <c r="A111" s="17">
        <v>67</v>
      </c>
      <c r="B111" s="17">
        <v>61</v>
      </c>
      <c r="C111" s="17">
        <v>0</v>
      </c>
      <c r="D111" s="17" t="s">
        <v>27</v>
      </c>
      <c r="E111">
        <v>1</v>
      </c>
      <c r="H111">
        <v>67</v>
      </c>
      <c r="L111" s="25">
        <f t="shared" si="3"/>
        <v>224.4669827160493</v>
      </c>
      <c r="M111" s="25"/>
      <c r="N111" s="25"/>
      <c r="O111">
        <f t="shared" si="5"/>
        <v>211.48383100516901</v>
      </c>
    </row>
    <row r="112" spans="1:15" ht="15.75" customHeight="1">
      <c r="A112" s="17">
        <v>67</v>
      </c>
      <c r="B112" s="17">
        <v>65</v>
      </c>
      <c r="C112" s="17">
        <v>0</v>
      </c>
      <c r="D112" s="17" t="s">
        <v>27</v>
      </c>
      <c r="E112">
        <v>1</v>
      </c>
      <c r="H112">
        <v>67</v>
      </c>
      <c r="L112" s="25">
        <f t="shared" si="3"/>
        <v>224.4669827160493</v>
      </c>
      <c r="M112" s="25"/>
      <c r="N112" s="25"/>
      <c r="O112">
        <f t="shared" si="5"/>
        <v>211.48383100516901</v>
      </c>
    </row>
    <row r="113" spans="1:15" ht="15.75" customHeight="1">
      <c r="A113" s="17">
        <v>68</v>
      </c>
      <c r="B113" s="17">
        <v>67</v>
      </c>
      <c r="C113" s="17">
        <v>0</v>
      </c>
      <c r="D113" s="17" t="s">
        <v>27</v>
      </c>
      <c r="E113">
        <v>1</v>
      </c>
      <c r="H113">
        <v>68</v>
      </c>
      <c r="L113" s="25">
        <f t="shared" si="3"/>
        <v>224.4669827160493</v>
      </c>
      <c r="M113" s="25"/>
      <c r="N113" s="25"/>
      <c r="O113">
        <f t="shared" si="5"/>
        <v>211.48383100516901</v>
      </c>
    </row>
    <row r="114" spans="1:15" ht="15.75" customHeight="1">
      <c r="A114" s="17">
        <v>68</v>
      </c>
      <c r="B114" s="17">
        <v>68</v>
      </c>
      <c r="C114" s="17">
        <v>0</v>
      </c>
      <c r="D114" s="17" t="s">
        <v>27</v>
      </c>
      <c r="E114">
        <v>1</v>
      </c>
      <c r="H114">
        <v>68</v>
      </c>
      <c r="L114" s="25">
        <f t="shared" si="3"/>
        <v>255.43142716049374</v>
      </c>
      <c r="M114" s="25"/>
      <c r="N114" s="25"/>
      <c r="O114">
        <f t="shared" si="5"/>
        <v>241.56879832543044</v>
      </c>
    </row>
    <row r="115" spans="1:15" ht="15.75" customHeight="1">
      <c r="A115" s="17">
        <v>69</v>
      </c>
      <c r="B115" s="17">
        <v>60</v>
      </c>
      <c r="C115" s="17">
        <v>0</v>
      </c>
      <c r="D115" s="17" t="s">
        <v>27</v>
      </c>
      <c r="E115">
        <v>1</v>
      </c>
      <c r="H115">
        <v>69</v>
      </c>
      <c r="L115" s="25">
        <f t="shared" si="3"/>
        <v>255.43142716049374</v>
      </c>
      <c r="M115" s="25"/>
      <c r="N115" s="25"/>
      <c r="O115">
        <f t="shared" si="5"/>
        <v>241.56879832543044</v>
      </c>
    </row>
    <row r="116" spans="1:15" ht="15.75" customHeight="1">
      <c r="A116" s="17">
        <v>69</v>
      </c>
      <c r="B116" s="17">
        <v>65</v>
      </c>
      <c r="C116" s="17">
        <v>0</v>
      </c>
      <c r="D116" s="17" t="s">
        <v>27</v>
      </c>
      <c r="E116">
        <v>1</v>
      </c>
      <c r="H116">
        <v>69</v>
      </c>
      <c r="L116" s="25">
        <f t="shared" si="3"/>
        <v>288.39587160493818</v>
      </c>
      <c r="M116" s="25"/>
      <c r="N116" s="25"/>
      <c r="O116">
        <f t="shared" si="5"/>
        <v>273.65376564569186</v>
      </c>
    </row>
    <row r="117" spans="1:15" ht="15.75" customHeight="1">
      <c r="A117" s="17">
        <v>69</v>
      </c>
      <c r="B117" s="17">
        <v>66</v>
      </c>
      <c r="C117" s="17">
        <v>0</v>
      </c>
      <c r="D117" s="17" t="s">
        <v>27</v>
      </c>
      <c r="E117">
        <v>1</v>
      </c>
      <c r="H117">
        <v>69</v>
      </c>
      <c r="L117" s="25">
        <f t="shared" si="3"/>
        <v>288.39587160493818</v>
      </c>
      <c r="M117" s="25"/>
      <c r="N117" s="25"/>
      <c r="O117">
        <f t="shared" si="5"/>
        <v>273.65376564569186</v>
      </c>
    </row>
    <row r="118" spans="1:15" ht="15.75" customHeight="1">
      <c r="A118" s="17">
        <v>70</v>
      </c>
      <c r="B118" s="17">
        <v>67</v>
      </c>
      <c r="C118" s="17">
        <v>0</v>
      </c>
      <c r="D118" s="17" t="s">
        <v>27</v>
      </c>
      <c r="E118">
        <v>1</v>
      </c>
      <c r="H118">
        <v>70</v>
      </c>
      <c r="L118" s="25">
        <f t="shared" si="3"/>
        <v>288.39587160493818</v>
      </c>
      <c r="M118" s="25"/>
      <c r="N118" s="25"/>
      <c r="O118">
        <f t="shared" si="5"/>
        <v>273.65376564569186</v>
      </c>
    </row>
    <row r="119" spans="1:15" ht="15.75" customHeight="1">
      <c r="A119" s="17">
        <v>70</v>
      </c>
      <c r="B119" s="17">
        <v>68</v>
      </c>
      <c r="C119" s="17">
        <v>0</v>
      </c>
      <c r="D119" s="17" t="s">
        <v>27</v>
      </c>
      <c r="E119">
        <v>1</v>
      </c>
      <c r="H119">
        <v>70</v>
      </c>
      <c r="L119" s="25">
        <f t="shared" si="3"/>
        <v>323.36031604938262</v>
      </c>
      <c r="M119" s="25"/>
      <c r="N119" s="25"/>
      <c r="O119">
        <f t="shared" si="5"/>
        <v>307.73873296595332</v>
      </c>
    </row>
    <row r="120" spans="1:15" ht="15.75" customHeight="1">
      <c r="A120" s="17">
        <v>70</v>
      </c>
      <c r="B120" s="17">
        <v>63</v>
      </c>
      <c r="C120" s="17">
        <v>0</v>
      </c>
      <c r="D120" s="17" t="s">
        <v>27</v>
      </c>
      <c r="E120">
        <v>1</v>
      </c>
      <c r="H120">
        <v>70</v>
      </c>
      <c r="L120" s="25">
        <f t="shared" si="3"/>
        <v>323.36031604938262</v>
      </c>
      <c r="M120" s="25"/>
      <c r="N120" s="25"/>
      <c r="O120">
        <f t="shared" si="5"/>
        <v>307.73873296595332</v>
      </c>
    </row>
    <row r="121" spans="1:15" ht="15.75" customHeight="1">
      <c r="A121" s="17">
        <v>72</v>
      </c>
      <c r="B121" s="17">
        <v>58</v>
      </c>
      <c r="C121" s="17">
        <v>0</v>
      </c>
      <c r="D121" s="17" t="s">
        <v>27</v>
      </c>
      <c r="E121">
        <v>1</v>
      </c>
      <c r="H121">
        <v>72</v>
      </c>
      <c r="L121" s="25">
        <f t="shared" si="3"/>
        <v>323.36031604938262</v>
      </c>
      <c r="M121" s="25"/>
      <c r="N121" s="25"/>
      <c r="O121">
        <f t="shared" si="5"/>
        <v>307.73873296595332</v>
      </c>
    </row>
    <row r="122" spans="1:15" ht="15.75" customHeight="1">
      <c r="A122" s="17">
        <v>72</v>
      </c>
      <c r="B122" s="17">
        <v>64</v>
      </c>
      <c r="C122" s="17">
        <v>0</v>
      </c>
      <c r="D122" s="17" t="s">
        <v>27</v>
      </c>
      <c r="E122">
        <v>1</v>
      </c>
      <c r="H122">
        <v>72</v>
      </c>
      <c r="L122" s="25">
        <f t="shared" si="3"/>
        <v>399.2892049382715</v>
      </c>
      <c r="M122" s="25"/>
      <c r="N122" s="25"/>
      <c r="O122">
        <f t="shared" si="5"/>
        <v>381.90866760647623</v>
      </c>
    </row>
    <row r="123" spans="1:15" ht="15.75" customHeight="1">
      <c r="A123" s="17">
        <v>73</v>
      </c>
      <c r="B123" s="17">
        <v>62</v>
      </c>
      <c r="C123" s="17">
        <v>0</v>
      </c>
      <c r="D123" s="17" t="s">
        <v>27</v>
      </c>
      <c r="E123">
        <v>1</v>
      </c>
      <c r="H123">
        <v>73</v>
      </c>
      <c r="L123" s="25">
        <f t="shared" si="3"/>
        <v>399.2892049382715</v>
      </c>
      <c r="M123" s="25"/>
      <c r="N123" s="25"/>
      <c r="O123">
        <f t="shared" si="5"/>
        <v>381.90866760647623</v>
      </c>
    </row>
    <row r="124" spans="1:15" ht="15.75" customHeight="1">
      <c r="A124" s="17">
        <v>73</v>
      </c>
      <c r="B124" s="17">
        <v>68</v>
      </c>
      <c r="C124" s="17">
        <v>0</v>
      </c>
      <c r="D124" s="17" t="s">
        <v>27</v>
      </c>
      <c r="E124">
        <v>1</v>
      </c>
      <c r="H124">
        <v>73</v>
      </c>
      <c r="L124" s="25">
        <f t="shared" si="3"/>
        <v>440.25364938271593</v>
      </c>
      <c r="M124" s="25"/>
      <c r="N124" s="25"/>
      <c r="O124">
        <f t="shared" si="5"/>
        <v>421.99363492673763</v>
      </c>
    </row>
    <row r="125" spans="1:15" ht="15.75" customHeight="1">
      <c r="A125" s="17">
        <v>74</v>
      </c>
      <c r="B125" s="17">
        <v>63</v>
      </c>
      <c r="C125" s="17">
        <v>0</v>
      </c>
      <c r="D125" s="17" t="s">
        <v>27</v>
      </c>
      <c r="E125">
        <v>1</v>
      </c>
      <c r="H125">
        <v>74</v>
      </c>
      <c r="L125" s="25">
        <f t="shared" si="3"/>
        <v>440.25364938271593</v>
      </c>
      <c r="M125" s="25"/>
      <c r="N125" s="25"/>
      <c r="O125">
        <f t="shared" si="5"/>
        <v>421.99363492673763</v>
      </c>
    </row>
    <row r="126" spans="1:15" ht="15.75" customHeight="1">
      <c r="A126" s="17">
        <v>76</v>
      </c>
      <c r="B126" s="17">
        <v>67</v>
      </c>
      <c r="C126" s="17">
        <v>0</v>
      </c>
      <c r="D126" s="17" t="s">
        <v>27</v>
      </c>
      <c r="E126">
        <v>1</v>
      </c>
      <c r="H126">
        <v>76</v>
      </c>
      <c r="L126" s="25">
        <f t="shared" si="3"/>
        <v>483.21809382716037</v>
      </c>
      <c r="M126" s="25"/>
      <c r="N126" s="25"/>
      <c r="O126">
        <f t="shared" si="5"/>
        <v>464.07860224699908</v>
      </c>
    </row>
    <row r="127" spans="1:15" ht="15.75" customHeight="1">
      <c r="A127" s="17">
        <v>34</v>
      </c>
      <c r="B127" s="17">
        <v>59</v>
      </c>
      <c r="C127" s="17">
        <v>0</v>
      </c>
      <c r="D127" s="17" t="s">
        <v>24</v>
      </c>
      <c r="E127">
        <v>1</v>
      </c>
      <c r="H127">
        <v>30</v>
      </c>
      <c r="L127" s="25">
        <f t="shared" si="3"/>
        <v>575.14698271604925</v>
      </c>
      <c r="M127" s="25"/>
      <c r="N127" s="25"/>
      <c r="O127">
        <f t="shared" si="5"/>
        <v>554.24853688752194</v>
      </c>
    </row>
    <row r="128" spans="1:15" ht="15.75" customHeight="1">
      <c r="A128" s="17">
        <v>39</v>
      </c>
      <c r="B128" s="17">
        <v>66</v>
      </c>
      <c r="C128" s="17">
        <v>0</v>
      </c>
      <c r="D128" s="17" t="s">
        <v>24</v>
      </c>
      <c r="E128">
        <v>1</v>
      </c>
      <c r="H128">
        <v>30</v>
      </c>
      <c r="L128" s="25">
        <f t="shared" si="3"/>
        <v>484.78253827160506</v>
      </c>
      <c r="M128" s="25"/>
      <c r="N128" s="25"/>
      <c r="O128">
        <f t="shared" si="5"/>
        <v>504.34004015549567</v>
      </c>
    </row>
    <row r="129" spans="1:15" ht="15.75" customHeight="1">
      <c r="A129" s="17">
        <v>41</v>
      </c>
      <c r="B129" s="17">
        <v>64</v>
      </c>
      <c r="C129" s="17">
        <v>0</v>
      </c>
      <c r="D129" s="17" t="s">
        <v>24</v>
      </c>
      <c r="E129">
        <v>1</v>
      </c>
      <c r="H129">
        <v>31</v>
      </c>
      <c r="L129" s="25">
        <f t="shared" si="3"/>
        <v>484.78253827160506</v>
      </c>
      <c r="M129" s="25"/>
      <c r="N129" s="25"/>
      <c r="O129">
        <f t="shared" si="5"/>
        <v>504.34004015549567</v>
      </c>
    </row>
    <row r="130" spans="1:15" ht="15.75" customHeight="1">
      <c r="A130" s="17">
        <v>41</v>
      </c>
      <c r="B130" s="17">
        <v>67</v>
      </c>
      <c r="C130" s="17">
        <v>0</v>
      </c>
      <c r="D130" s="17" t="s">
        <v>24</v>
      </c>
      <c r="E130">
        <v>1</v>
      </c>
      <c r="H130">
        <v>31</v>
      </c>
      <c r="L130" s="25">
        <f t="shared" si="3"/>
        <v>441.7469827160495</v>
      </c>
      <c r="M130" s="25"/>
      <c r="N130" s="25"/>
      <c r="O130">
        <f t="shared" si="5"/>
        <v>460.42500747575713</v>
      </c>
    </row>
    <row r="131" spans="1:15" ht="15.75" customHeight="1">
      <c r="A131" s="17">
        <v>42</v>
      </c>
      <c r="B131" s="17">
        <v>59</v>
      </c>
      <c r="C131" s="17">
        <v>0</v>
      </c>
      <c r="D131" s="17" t="s">
        <v>24</v>
      </c>
      <c r="E131">
        <v>1</v>
      </c>
      <c r="H131">
        <v>33</v>
      </c>
      <c r="L131" s="25">
        <f t="shared" si="3"/>
        <v>441.7469827160495</v>
      </c>
      <c r="M131" s="25"/>
      <c r="N131" s="25"/>
      <c r="O131">
        <f t="shared" si="5"/>
        <v>460.42500747575713</v>
      </c>
    </row>
    <row r="132" spans="1:15" ht="15.75" customHeight="1">
      <c r="A132" s="17">
        <v>43</v>
      </c>
      <c r="B132" s="17">
        <v>64</v>
      </c>
      <c r="C132" s="17">
        <v>0</v>
      </c>
      <c r="D132" s="17" t="s">
        <v>24</v>
      </c>
      <c r="E132">
        <v>1</v>
      </c>
      <c r="H132">
        <v>34</v>
      </c>
      <c r="L132" s="25">
        <f t="shared" si="3"/>
        <v>361.67587160493838</v>
      </c>
      <c r="M132" s="25"/>
      <c r="N132" s="25"/>
      <c r="O132">
        <f t="shared" si="5"/>
        <v>378.59494211627998</v>
      </c>
    </row>
    <row r="133" spans="1:15" ht="15.75" customHeight="1">
      <c r="A133" s="17">
        <v>43</v>
      </c>
      <c r="B133" s="17">
        <v>64</v>
      </c>
      <c r="C133" s="17">
        <v>0</v>
      </c>
      <c r="D133" s="17" t="s">
        <v>24</v>
      </c>
      <c r="E133">
        <v>1</v>
      </c>
      <c r="H133">
        <v>34</v>
      </c>
      <c r="L133" s="25">
        <f t="shared" si="3"/>
        <v>324.64031604938282</v>
      </c>
      <c r="M133" s="25"/>
      <c r="N133" s="25"/>
      <c r="O133">
        <f t="shared" si="5"/>
        <v>340.67990943654144</v>
      </c>
    </row>
    <row r="134" spans="1:15" ht="15.75" customHeight="1">
      <c r="A134" s="17">
        <v>45</v>
      </c>
      <c r="B134" s="17">
        <v>66</v>
      </c>
      <c r="C134" s="17">
        <v>0</v>
      </c>
      <c r="D134" s="17" t="s">
        <v>24</v>
      </c>
      <c r="E134">
        <v>1</v>
      </c>
      <c r="H134">
        <v>34</v>
      </c>
      <c r="L134" s="25">
        <f t="shared" si="3"/>
        <v>324.64031604938282</v>
      </c>
      <c r="M134" s="25"/>
      <c r="N134" s="25"/>
      <c r="O134">
        <f t="shared" si="5"/>
        <v>340.67990943654144</v>
      </c>
    </row>
    <row r="135" spans="1:15" ht="15.75" customHeight="1">
      <c r="A135" s="17">
        <v>47</v>
      </c>
      <c r="B135" s="17">
        <v>62</v>
      </c>
      <c r="C135" s="17">
        <v>0</v>
      </c>
      <c r="D135" s="17" t="s">
        <v>24</v>
      </c>
      <c r="E135">
        <v>1</v>
      </c>
      <c r="H135">
        <v>34</v>
      </c>
      <c r="L135" s="25">
        <f t="shared" si="3"/>
        <v>324.64031604938282</v>
      </c>
      <c r="M135" s="25"/>
      <c r="N135" s="25"/>
      <c r="O135">
        <f t="shared" si="5"/>
        <v>340.67990943654144</v>
      </c>
    </row>
    <row r="136" spans="1:15" ht="15.75" customHeight="1">
      <c r="A136" s="17">
        <v>47</v>
      </c>
      <c r="B136" s="17">
        <v>65</v>
      </c>
      <c r="C136" s="17">
        <v>0</v>
      </c>
      <c r="D136" s="17" t="s">
        <v>24</v>
      </c>
      <c r="E136">
        <v>1</v>
      </c>
      <c r="H136">
        <v>35</v>
      </c>
      <c r="L136" s="25">
        <f t="shared" si="3"/>
        <v>324.64031604938282</v>
      </c>
      <c r="M136" s="25"/>
      <c r="N136" s="25"/>
      <c r="O136">
        <f t="shared" si="5"/>
        <v>340.67990943654144</v>
      </c>
    </row>
    <row r="137" spans="1:15" ht="15.75" customHeight="1">
      <c r="A137" s="17">
        <v>49</v>
      </c>
      <c r="B137" s="17">
        <v>63</v>
      </c>
      <c r="C137" s="17">
        <v>0</v>
      </c>
      <c r="D137" s="17" t="s">
        <v>24</v>
      </c>
      <c r="E137">
        <v>1</v>
      </c>
      <c r="H137">
        <v>36</v>
      </c>
      <c r="L137" s="25">
        <f t="shared" si="3"/>
        <v>289.60476049382726</v>
      </c>
      <c r="M137" s="25"/>
      <c r="N137" s="25"/>
      <c r="O137">
        <f t="shared" si="5"/>
        <v>304.76487675680289</v>
      </c>
    </row>
    <row r="138" spans="1:15" ht="15.75" customHeight="1">
      <c r="A138" s="17">
        <v>50</v>
      </c>
      <c r="B138" s="17">
        <v>64</v>
      </c>
      <c r="C138" s="17">
        <v>0</v>
      </c>
      <c r="D138" s="17" t="s">
        <v>24</v>
      </c>
      <c r="E138">
        <v>1</v>
      </c>
      <c r="H138">
        <v>37</v>
      </c>
      <c r="L138" s="25">
        <f t="shared" si="3"/>
        <v>256.5692049382717</v>
      </c>
      <c r="M138" s="25"/>
      <c r="N138" s="25"/>
      <c r="O138">
        <f t="shared" si="5"/>
        <v>270.84984407706435</v>
      </c>
    </row>
    <row r="139" spans="1:15" ht="15.75" customHeight="1">
      <c r="A139" s="17">
        <v>60</v>
      </c>
      <c r="B139" s="17">
        <v>65</v>
      </c>
      <c r="C139" s="17">
        <v>0</v>
      </c>
      <c r="D139" s="17" t="s">
        <v>24</v>
      </c>
      <c r="E139">
        <v>1</v>
      </c>
      <c r="H139">
        <v>37</v>
      </c>
      <c r="L139" s="25">
        <f t="shared" si="3"/>
        <v>225.53364938271613</v>
      </c>
      <c r="M139" s="25"/>
      <c r="N139" s="25"/>
      <c r="O139">
        <f t="shared" si="5"/>
        <v>238.93481139732577</v>
      </c>
    </row>
    <row r="140" spans="1:15" ht="15.75" customHeight="1">
      <c r="A140" s="17">
        <v>61</v>
      </c>
      <c r="B140" s="17">
        <v>65</v>
      </c>
      <c r="C140" s="17">
        <v>0</v>
      </c>
      <c r="D140" s="17" t="s">
        <v>24</v>
      </c>
      <c r="E140">
        <v>1</v>
      </c>
      <c r="H140">
        <v>38</v>
      </c>
      <c r="L140" s="25">
        <f t="shared" ref="L140:L203" si="6">(H139-$L$2)^2</f>
        <v>225.53364938271613</v>
      </c>
      <c r="M140" s="25"/>
      <c r="N140" s="25"/>
      <c r="O140">
        <f t="shared" ref="O140:O203" si="7">(H139-$O$2)^2</f>
        <v>238.93481139732577</v>
      </c>
    </row>
    <row r="141" spans="1:15" ht="15.75" customHeight="1">
      <c r="A141" s="17">
        <v>62</v>
      </c>
      <c r="B141" s="17">
        <v>58</v>
      </c>
      <c r="C141" s="17">
        <v>0</v>
      </c>
      <c r="D141" s="17" t="s">
        <v>24</v>
      </c>
      <c r="E141">
        <v>1</v>
      </c>
      <c r="H141">
        <v>38</v>
      </c>
      <c r="L141" s="25">
        <f t="shared" si="6"/>
        <v>196.49809382716057</v>
      </c>
      <c r="M141" s="25"/>
      <c r="N141" s="25"/>
      <c r="O141">
        <f t="shared" si="7"/>
        <v>209.0197787175872</v>
      </c>
    </row>
    <row r="142" spans="1:15" ht="15.75" customHeight="1">
      <c r="A142" s="17">
        <v>65</v>
      </c>
      <c r="B142" s="17">
        <v>58</v>
      </c>
      <c r="C142" s="17">
        <v>0</v>
      </c>
      <c r="D142" s="17" t="s">
        <v>24</v>
      </c>
      <c r="E142">
        <v>1</v>
      </c>
      <c r="H142">
        <v>38</v>
      </c>
      <c r="L142" s="25">
        <f t="shared" si="6"/>
        <v>196.49809382716057</v>
      </c>
      <c r="M142" s="25"/>
      <c r="N142" s="25"/>
      <c r="O142">
        <f t="shared" si="7"/>
        <v>209.0197787175872</v>
      </c>
    </row>
    <row r="143" spans="1:15" ht="15.75" customHeight="1">
      <c r="A143" s="17">
        <v>66</v>
      </c>
      <c r="B143" s="17">
        <v>58</v>
      </c>
      <c r="C143" s="17">
        <v>0</v>
      </c>
      <c r="D143" s="17" t="s">
        <v>24</v>
      </c>
      <c r="E143">
        <v>1</v>
      </c>
      <c r="H143">
        <v>38</v>
      </c>
      <c r="L143" s="25">
        <f t="shared" si="6"/>
        <v>196.49809382716057</v>
      </c>
      <c r="M143" s="25"/>
      <c r="N143" s="25"/>
      <c r="O143">
        <f t="shared" si="7"/>
        <v>209.0197787175872</v>
      </c>
    </row>
    <row r="144" spans="1:15" ht="15.75" customHeight="1">
      <c r="A144" s="17">
        <v>70</v>
      </c>
      <c r="B144" s="17">
        <v>58</v>
      </c>
      <c r="C144" s="17">
        <v>0</v>
      </c>
      <c r="D144" s="17" t="s">
        <v>24</v>
      </c>
      <c r="E144">
        <v>1</v>
      </c>
      <c r="H144">
        <v>38</v>
      </c>
      <c r="L144" s="25">
        <f t="shared" si="6"/>
        <v>196.49809382716057</v>
      </c>
      <c r="M144" s="25"/>
      <c r="N144" s="25"/>
      <c r="O144">
        <f t="shared" si="7"/>
        <v>209.0197787175872</v>
      </c>
    </row>
    <row r="145" spans="1:15" ht="15.75" customHeight="1">
      <c r="A145" s="17">
        <v>72</v>
      </c>
      <c r="B145" s="17">
        <v>63</v>
      </c>
      <c r="C145" s="17">
        <v>0</v>
      </c>
      <c r="D145" s="17" t="s">
        <v>24</v>
      </c>
      <c r="E145">
        <v>1</v>
      </c>
      <c r="H145">
        <v>38</v>
      </c>
      <c r="L145" s="25">
        <f t="shared" si="6"/>
        <v>196.49809382716057</v>
      </c>
      <c r="M145" s="25"/>
      <c r="N145" s="25"/>
      <c r="O145">
        <f t="shared" si="7"/>
        <v>209.0197787175872</v>
      </c>
    </row>
    <row r="146" spans="1:15" ht="15.75" customHeight="1">
      <c r="A146" s="17">
        <v>30</v>
      </c>
      <c r="B146" s="17">
        <v>64</v>
      </c>
      <c r="C146" s="17">
        <v>1</v>
      </c>
      <c r="D146" s="17" t="s">
        <v>27</v>
      </c>
      <c r="E146">
        <v>1</v>
      </c>
      <c r="H146">
        <v>39</v>
      </c>
      <c r="L146" s="25">
        <f t="shared" si="6"/>
        <v>196.49809382716057</v>
      </c>
      <c r="M146" s="25"/>
      <c r="N146" s="25"/>
      <c r="O146">
        <f t="shared" si="7"/>
        <v>209.0197787175872</v>
      </c>
    </row>
    <row r="147" spans="1:15" ht="15.75" customHeight="1">
      <c r="A147" s="17">
        <v>30</v>
      </c>
      <c r="B147" s="17">
        <v>62</v>
      </c>
      <c r="C147" s="17">
        <v>3</v>
      </c>
      <c r="D147" s="17" t="s">
        <v>27</v>
      </c>
      <c r="E147">
        <v>1</v>
      </c>
      <c r="H147">
        <v>39</v>
      </c>
      <c r="L147" s="25">
        <f t="shared" si="6"/>
        <v>169.46253827160501</v>
      </c>
      <c r="M147" s="25"/>
      <c r="N147" s="25"/>
      <c r="O147">
        <f t="shared" si="7"/>
        <v>181.10474603784866</v>
      </c>
    </row>
    <row r="148" spans="1:15" ht="15.75" customHeight="1">
      <c r="A148" s="17">
        <v>31</v>
      </c>
      <c r="B148" s="17">
        <v>59</v>
      </c>
      <c r="C148" s="17">
        <v>2</v>
      </c>
      <c r="D148" s="17" t="s">
        <v>27</v>
      </c>
      <c r="E148">
        <v>1</v>
      </c>
      <c r="H148">
        <v>40</v>
      </c>
      <c r="L148" s="25">
        <f t="shared" si="6"/>
        <v>169.46253827160501</v>
      </c>
      <c r="M148" s="25"/>
      <c r="N148" s="25"/>
      <c r="O148">
        <f t="shared" si="7"/>
        <v>181.10474603784866</v>
      </c>
    </row>
    <row r="149" spans="1:15" ht="15.75" customHeight="1">
      <c r="A149" s="17">
        <v>31</v>
      </c>
      <c r="B149" s="17">
        <v>65</v>
      </c>
      <c r="C149" s="17">
        <v>4</v>
      </c>
      <c r="D149" s="17" t="s">
        <v>27</v>
      </c>
      <c r="E149">
        <v>1</v>
      </c>
      <c r="H149">
        <v>41</v>
      </c>
      <c r="L149" s="25">
        <f t="shared" si="6"/>
        <v>144.42698271604945</v>
      </c>
      <c r="M149" s="25"/>
      <c r="N149" s="25"/>
      <c r="O149">
        <f t="shared" si="7"/>
        <v>155.18971335811008</v>
      </c>
    </row>
    <row r="150" spans="1:15" ht="15.75" customHeight="1">
      <c r="A150" s="17">
        <v>33</v>
      </c>
      <c r="B150" s="17">
        <v>58</v>
      </c>
      <c r="C150" s="17">
        <v>10</v>
      </c>
      <c r="D150" s="17" t="s">
        <v>27</v>
      </c>
      <c r="E150">
        <v>1</v>
      </c>
      <c r="H150">
        <v>41</v>
      </c>
      <c r="L150" s="25">
        <f t="shared" si="6"/>
        <v>121.39142716049389</v>
      </c>
      <c r="M150" s="25"/>
      <c r="N150" s="25"/>
      <c r="O150">
        <f t="shared" si="7"/>
        <v>131.27468067837154</v>
      </c>
    </row>
    <row r="151" spans="1:15" ht="15.75" customHeight="1">
      <c r="A151" s="17">
        <v>34</v>
      </c>
      <c r="B151" s="17">
        <v>66</v>
      </c>
      <c r="C151" s="17">
        <v>9</v>
      </c>
      <c r="D151" s="17" t="s">
        <v>24</v>
      </c>
      <c r="E151">
        <v>1</v>
      </c>
      <c r="H151">
        <v>42</v>
      </c>
      <c r="L151" s="25">
        <f t="shared" si="6"/>
        <v>121.39142716049389</v>
      </c>
      <c r="M151" s="25"/>
      <c r="N151" s="25"/>
      <c r="O151">
        <f t="shared" si="7"/>
        <v>131.27468067837154</v>
      </c>
    </row>
    <row r="152" spans="1:15" ht="15.75" customHeight="1">
      <c r="A152" s="17">
        <v>34</v>
      </c>
      <c r="B152" s="17">
        <v>58</v>
      </c>
      <c r="C152" s="17">
        <v>30</v>
      </c>
      <c r="D152" s="17" t="s">
        <v>27</v>
      </c>
      <c r="E152">
        <v>1</v>
      </c>
      <c r="H152">
        <v>42</v>
      </c>
      <c r="L152" s="25">
        <f t="shared" si="6"/>
        <v>100.35587160493833</v>
      </c>
      <c r="M152" s="25"/>
      <c r="N152" s="25"/>
      <c r="O152">
        <f t="shared" si="7"/>
        <v>109.35964799863297</v>
      </c>
    </row>
    <row r="153" spans="1:15" ht="15.75" customHeight="1">
      <c r="A153" s="17">
        <v>34</v>
      </c>
      <c r="B153" s="17">
        <v>60</v>
      </c>
      <c r="C153" s="17">
        <v>1</v>
      </c>
      <c r="D153" s="17" t="s">
        <v>27</v>
      </c>
      <c r="E153">
        <v>1</v>
      </c>
      <c r="H153">
        <v>42</v>
      </c>
      <c r="L153" s="25">
        <f t="shared" si="6"/>
        <v>100.35587160493833</v>
      </c>
      <c r="M153" s="25"/>
      <c r="N153" s="25"/>
      <c r="O153">
        <f t="shared" si="7"/>
        <v>109.35964799863297</v>
      </c>
    </row>
    <row r="154" spans="1:15" ht="15.75" customHeight="1">
      <c r="A154" s="17">
        <v>34</v>
      </c>
      <c r="B154" s="17">
        <v>61</v>
      </c>
      <c r="C154" s="17">
        <v>10</v>
      </c>
      <c r="D154" s="17" t="s">
        <v>27</v>
      </c>
      <c r="E154">
        <v>1</v>
      </c>
      <c r="H154">
        <v>42</v>
      </c>
      <c r="L154" s="25">
        <f t="shared" si="6"/>
        <v>100.35587160493833</v>
      </c>
      <c r="M154" s="25"/>
      <c r="N154" s="25"/>
      <c r="O154">
        <f t="shared" si="7"/>
        <v>109.35964799863297</v>
      </c>
    </row>
    <row r="155" spans="1:15" ht="15.75" customHeight="1">
      <c r="A155" s="17">
        <v>34</v>
      </c>
      <c r="B155" s="17">
        <v>67</v>
      </c>
      <c r="C155" s="17">
        <v>7</v>
      </c>
      <c r="D155" s="17" t="s">
        <v>27</v>
      </c>
      <c r="E155">
        <v>1</v>
      </c>
      <c r="H155">
        <v>42</v>
      </c>
      <c r="L155" s="25">
        <f t="shared" si="6"/>
        <v>100.35587160493833</v>
      </c>
      <c r="M155" s="25"/>
      <c r="N155" s="25"/>
      <c r="O155">
        <f t="shared" si="7"/>
        <v>109.35964799863297</v>
      </c>
    </row>
    <row r="156" spans="1:15" ht="15.75" customHeight="1">
      <c r="A156" s="17">
        <v>35</v>
      </c>
      <c r="B156" s="17">
        <v>64</v>
      </c>
      <c r="C156" s="17">
        <v>13</v>
      </c>
      <c r="D156" s="17" t="s">
        <v>27</v>
      </c>
      <c r="E156">
        <v>1</v>
      </c>
      <c r="H156">
        <v>43</v>
      </c>
      <c r="L156" s="25">
        <f t="shared" si="6"/>
        <v>100.35587160493833</v>
      </c>
      <c r="M156" s="25"/>
      <c r="N156" s="25"/>
      <c r="O156">
        <f t="shared" si="7"/>
        <v>109.35964799863297</v>
      </c>
    </row>
    <row r="157" spans="1:15" ht="15.75" customHeight="1">
      <c r="A157" s="17">
        <v>36</v>
      </c>
      <c r="B157" s="17">
        <v>60</v>
      </c>
      <c r="C157" s="17">
        <v>1</v>
      </c>
      <c r="D157" s="17" t="s">
        <v>27</v>
      </c>
      <c r="E157">
        <v>1</v>
      </c>
      <c r="H157">
        <v>43</v>
      </c>
      <c r="L157" s="25">
        <f t="shared" si="6"/>
        <v>81.320316049382768</v>
      </c>
      <c r="M157" s="25"/>
      <c r="N157" s="25"/>
      <c r="O157">
        <f t="shared" si="7"/>
        <v>89.444615318894407</v>
      </c>
    </row>
    <row r="158" spans="1:15" ht="15.75" customHeight="1">
      <c r="A158" s="17">
        <v>37</v>
      </c>
      <c r="B158" s="17">
        <v>59</v>
      </c>
      <c r="C158" s="17">
        <v>6</v>
      </c>
      <c r="D158" s="17" t="s">
        <v>27</v>
      </c>
      <c r="E158">
        <v>1</v>
      </c>
      <c r="H158">
        <v>43</v>
      </c>
      <c r="L158" s="25">
        <f t="shared" si="6"/>
        <v>81.320316049382768</v>
      </c>
      <c r="M158" s="25"/>
      <c r="N158" s="25"/>
      <c r="O158">
        <f t="shared" si="7"/>
        <v>89.444615318894407</v>
      </c>
    </row>
    <row r="159" spans="1:15" ht="15.75" customHeight="1">
      <c r="A159" s="17">
        <v>37</v>
      </c>
      <c r="B159" s="17">
        <v>60</v>
      </c>
      <c r="C159" s="17">
        <v>15</v>
      </c>
      <c r="D159" s="17" t="s">
        <v>27</v>
      </c>
      <c r="E159">
        <v>1</v>
      </c>
      <c r="H159">
        <v>43</v>
      </c>
      <c r="L159" s="25">
        <f t="shared" si="6"/>
        <v>81.320316049382768</v>
      </c>
      <c r="M159" s="25"/>
      <c r="N159" s="25"/>
      <c r="O159">
        <f t="shared" si="7"/>
        <v>89.444615318894407</v>
      </c>
    </row>
    <row r="160" spans="1:15" ht="15.75" customHeight="1">
      <c r="A160" s="17">
        <v>38</v>
      </c>
      <c r="B160" s="17">
        <v>69</v>
      </c>
      <c r="C160" s="17">
        <v>21</v>
      </c>
      <c r="D160" s="17" t="s">
        <v>24</v>
      </c>
      <c r="E160">
        <v>1</v>
      </c>
      <c r="H160">
        <v>43</v>
      </c>
      <c r="L160" s="25">
        <f t="shared" si="6"/>
        <v>81.320316049382768</v>
      </c>
      <c r="M160" s="25"/>
      <c r="N160" s="25"/>
      <c r="O160">
        <f t="shared" si="7"/>
        <v>89.444615318894407</v>
      </c>
    </row>
    <row r="161" spans="1:15" ht="15.75" customHeight="1">
      <c r="A161" s="17">
        <v>38</v>
      </c>
      <c r="B161" s="17">
        <v>59</v>
      </c>
      <c r="C161" s="17">
        <v>2</v>
      </c>
      <c r="D161" s="17" t="s">
        <v>27</v>
      </c>
      <c r="E161">
        <v>1</v>
      </c>
      <c r="H161">
        <v>44</v>
      </c>
      <c r="L161" s="25">
        <f t="shared" si="6"/>
        <v>81.320316049382768</v>
      </c>
      <c r="M161" s="25"/>
      <c r="N161" s="25"/>
      <c r="O161">
        <f t="shared" si="7"/>
        <v>89.444615318894407</v>
      </c>
    </row>
    <row r="162" spans="1:15" ht="15.75" customHeight="1">
      <c r="A162" s="17">
        <v>38</v>
      </c>
      <c r="B162" s="17">
        <v>62</v>
      </c>
      <c r="C162" s="17">
        <v>3</v>
      </c>
      <c r="D162" s="17" t="s">
        <v>27</v>
      </c>
      <c r="E162">
        <v>1</v>
      </c>
      <c r="H162">
        <v>44</v>
      </c>
      <c r="L162" s="25">
        <f t="shared" si="6"/>
        <v>64.284760493827207</v>
      </c>
      <c r="M162" s="25"/>
      <c r="N162" s="25"/>
      <c r="O162">
        <f t="shared" si="7"/>
        <v>71.529582639155848</v>
      </c>
    </row>
    <row r="163" spans="1:15" ht="15.75" customHeight="1">
      <c r="A163" s="17">
        <v>38</v>
      </c>
      <c r="B163" s="17">
        <v>64</v>
      </c>
      <c r="C163" s="17">
        <v>1</v>
      </c>
      <c r="D163" s="17" t="s">
        <v>27</v>
      </c>
      <c r="E163">
        <v>1</v>
      </c>
      <c r="H163">
        <v>45</v>
      </c>
      <c r="L163" s="25">
        <f t="shared" si="6"/>
        <v>64.284760493827207</v>
      </c>
      <c r="M163" s="25"/>
      <c r="N163" s="25"/>
      <c r="O163">
        <f t="shared" si="7"/>
        <v>71.529582639155848</v>
      </c>
    </row>
    <row r="164" spans="1:15" ht="15.75" customHeight="1">
      <c r="A164" s="17">
        <v>38</v>
      </c>
      <c r="B164" s="17">
        <v>66</v>
      </c>
      <c r="C164" s="17">
        <v>11</v>
      </c>
      <c r="D164" s="17" t="s">
        <v>27</v>
      </c>
      <c r="E164">
        <v>1</v>
      </c>
      <c r="H164">
        <v>45</v>
      </c>
      <c r="L164" s="25">
        <f t="shared" si="6"/>
        <v>49.249204938271646</v>
      </c>
      <c r="M164" s="25"/>
      <c r="N164" s="25"/>
      <c r="O164">
        <f t="shared" si="7"/>
        <v>55.614549959417296</v>
      </c>
    </row>
    <row r="165" spans="1:15" ht="15.75" customHeight="1">
      <c r="A165" s="17">
        <v>38</v>
      </c>
      <c r="B165" s="17">
        <v>60</v>
      </c>
      <c r="C165" s="17">
        <v>1</v>
      </c>
      <c r="D165" s="17" t="s">
        <v>27</v>
      </c>
      <c r="E165">
        <v>1</v>
      </c>
      <c r="H165">
        <v>46</v>
      </c>
      <c r="L165" s="25">
        <f t="shared" si="6"/>
        <v>49.249204938271646</v>
      </c>
      <c r="M165" s="25"/>
      <c r="N165" s="25"/>
      <c r="O165">
        <f t="shared" si="7"/>
        <v>55.614549959417296</v>
      </c>
    </row>
    <row r="166" spans="1:15" ht="15.75" customHeight="1">
      <c r="A166" s="17">
        <v>38</v>
      </c>
      <c r="B166" s="17">
        <v>67</v>
      </c>
      <c r="C166" s="17">
        <v>5</v>
      </c>
      <c r="D166" s="17" t="s">
        <v>27</v>
      </c>
      <c r="E166">
        <v>1</v>
      </c>
      <c r="H166">
        <v>47</v>
      </c>
      <c r="L166" s="25">
        <f t="shared" si="6"/>
        <v>36.213649382716085</v>
      </c>
      <c r="M166" s="25"/>
      <c r="N166" s="25"/>
      <c r="O166">
        <f t="shared" si="7"/>
        <v>41.699517279678737</v>
      </c>
    </row>
    <row r="167" spans="1:15" ht="15.75" customHeight="1">
      <c r="A167" s="17">
        <v>39</v>
      </c>
      <c r="B167" s="17">
        <v>59</v>
      </c>
      <c r="C167" s="17">
        <v>2</v>
      </c>
      <c r="D167" s="17" t="s">
        <v>27</v>
      </c>
      <c r="E167">
        <v>1</v>
      </c>
      <c r="H167">
        <v>47</v>
      </c>
      <c r="L167" s="25">
        <f t="shared" si="6"/>
        <v>25.17809382716052</v>
      </c>
      <c r="M167" s="25"/>
      <c r="N167" s="25"/>
      <c r="O167">
        <f t="shared" si="7"/>
        <v>29.784484599940175</v>
      </c>
    </row>
    <row r="168" spans="1:15" ht="15.75" customHeight="1">
      <c r="A168" s="17">
        <v>39</v>
      </c>
      <c r="B168" s="17">
        <v>63</v>
      </c>
      <c r="C168" s="17">
        <v>4</v>
      </c>
      <c r="D168" s="17" t="s">
        <v>27</v>
      </c>
      <c r="E168">
        <v>1</v>
      </c>
      <c r="H168">
        <v>47</v>
      </c>
      <c r="L168" s="25">
        <f t="shared" si="6"/>
        <v>25.17809382716052</v>
      </c>
      <c r="M168" s="25"/>
      <c r="N168" s="25"/>
      <c r="O168">
        <f t="shared" si="7"/>
        <v>29.784484599940175</v>
      </c>
    </row>
    <row r="169" spans="1:15" ht="15.75" customHeight="1">
      <c r="A169" s="17">
        <v>40</v>
      </c>
      <c r="B169" s="17">
        <v>58</v>
      </c>
      <c r="C169" s="17">
        <v>2</v>
      </c>
      <c r="D169" s="17" t="s">
        <v>27</v>
      </c>
      <c r="E169">
        <v>1</v>
      </c>
      <c r="H169">
        <v>47</v>
      </c>
      <c r="L169" s="25">
        <f t="shared" si="6"/>
        <v>25.17809382716052</v>
      </c>
      <c r="M169" s="25"/>
      <c r="N169" s="25"/>
      <c r="O169">
        <f t="shared" si="7"/>
        <v>29.784484599940175</v>
      </c>
    </row>
    <row r="170" spans="1:15" ht="15.75" customHeight="1">
      <c r="A170" s="17">
        <v>41</v>
      </c>
      <c r="B170" s="17">
        <v>60</v>
      </c>
      <c r="C170" s="17">
        <v>23</v>
      </c>
      <c r="D170" s="17" t="s">
        <v>24</v>
      </c>
      <c r="E170">
        <v>1</v>
      </c>
      <c r="H170">
        <v>47</v>
      </c>
      <c r="L170" s="25">
        <f t="shared" si="6"/>
        <v>25.17809382716052</v>
      </c>
      <c r="M170" s="25"/>
      <c r="N170" s="25"/>
      <c r="O170">
        <f t="shared" si="7"/>
        <v>29.784484599940175</v>
      </c>
    </row>
    <row r="171" spans="1:15" ht="15.75" customHeight="1">
      <c r="A171" s="17">
        <v>41</v>
      </c>
      <c r="B171" s="17">
        <v>59</v>
      </c>
      <c r="C171" s="17">
        <v>8</v>
      </c>
      <c r="D171" s="17" t="s">
        <v>27</v>
      </c>
      <c r="E171">
        <v>1</v>
      </c>
      <c r="H171">
        <v>48</v>
      </c>
      <c r="L171" s="25">
        <f t="shared" si="6"/>
        <v>25.17809382716052</v>
      </c>
      <c r="M171" s="25"/>
      <c r="N171" s="25"/>
      <c r="O171">
        <f t="shared" si="7"/>
        <v>29.784484599940175</v>
      </c>
    </row>
    <row r="172" spans="1:15" ht="15.75" customHeight="1">
      <c r="A172" s="17">
        <v>41</v>
      </c>
      <c r="B172" s="17">
        <v>69</v>
      </c>
      <c r="C172" s="17">
        <v>8</v>
      </c>
      <c r="D172" s="17" t="s">
        <v>27</v>
      </c>
      <c r="E172">
        <v>1</v>
      </c>
      <c r="H172">
        <v>48</v>
      </c>
      <c r="L172" s="25">
        <f t="shared" si="6"/>
        <v>16.142538271604959</v>
      </c>
      <c r="M172" s="25"/>
      <c r="N172" s="25"/>
      <c r="O172">
        <f t="shared" si="7"/>
        <v>19.869451920201616</v>
      </c>
    </row>
    <row r="173" spans="1:15" ht="15.75" customHeight="1">
      <c r="A173" s="17">
        <v>42</v>
      </c>
      <c r="B173" s="17">
        <v>69</v>
      </c>
      <c r="C173" s="17">
        <v>1</v>
      </c>
      <c r="D173" s="17" t="s">
        <v>24</v>
      </c>
      <c r="E173">
        <v>1</v>
      </c>
      <c r="H173">
        <v>49</v>
      </c>
      <c r="L173" s="25">
        <f t="shared" si="6"/>
        <v>16.142538271604959</v>
      </c>
      <c r="M173" s="25"/>
      <c r="N173" s="25"/>
      <c r="O173">
        <f t="shared" si="7"/>
        <v>19.869451920201616</v>
      </c>
    </row>
    <row r="174" spans="1:15" ht="15.75" customHeight="1">
      <c r="A174" s="17">
        <v>42</v>
      </c>
      <c r="B174" s="17">
        <v>60</v>
      </c>
      <c r="C174" s="17">
        <v>1</v>
      </c>
      <c r="D174" s="17" t="s">
        <v>27</v>
      </c>
      <c r="E174">
        <v>1</v>
      </c>
      <c r="H174">
        <v>49</v>
      </c>
      <c r="L174" s="25">
        <f t="shared" si="6"/>
        <v>9.1069827160493997</v>
      </c>
      <c r="M174" s="25"/>
      <c r="N174" s="25"/>
      <c r="O174">
        <f t="shared" si="7"/>
        <v>11.954419240463059</v>
      </c>
    </row>
    <row r="175" spans="1:15" ht="15.75" customHeight="1">
      <c r="A175" s="17">
        <v>42</v>
      </c>
      <c r="B175" s="17">
        <v>59</v>
      </c>
      <c r="C175" s="17">
        <v>2</v>
      </c>
      <c r="D175" s="17" t="s">
        <v>27</v>
      </c>
      <c r="E175">
        <v>1</v>
      </c>
      <c r="H175">
        <v>49</v>
      </c>
      <c r="L175" s="25">
        <f t="shared" si="6"/>
        <v>9.1069827160493997</v>
      </c>
      <c r="M175" s="25"/>
      <c r="N175" s="25"/>
      <c r="O175">
        <f t="shared" si="7"/>
        <v>11.954419240463059</v>
      </c>
    </row>
    <row r="176" spans="1:15" ht="15.75" customHeight="1">
      <c r="A176" s="17">
        <v>42</v>
      </c>
      <c r="B176" s="17">
        <v>61</v>
      </c>
      <c r="C176" s="17">
        <v>4</v>
      </c>
      <c r="D176" s="17" t="s">
        <v>27</v>
      </c>
      <c r="E176">
        <v>1</v>
      </c>
      <c r="H176">
        <v>49</v>
      </c>
      <c r="L176" s="25">
        <f t="shared" si="6"/>
        <v>9.1069827160493997</v>
      </c>
      <c r="M176" s="25"/>
      <c r="N176" s="25"/>
      <c r="O176">
        <f t="shared" si="7"/>
        <v>11.954419240463059</v>
      </c>
    </row>
    <row r="177" spans="1:15" ht="15.75" customHeight="1">
      <c r="A177" s="17">
        <v>42</v>
      </c>
      <c r="B177" s="17">
        <v>62</v>
      </c>
      <c r="C177" s="17">
        <v>20</v>
      </c>
      <c r="D177" s="17" t="s">
        <v>27</v>
      </c>
      <c r="E177">
        <v>1</v>
      </c>
      <c r="H177">
        <v>49</v>
      </c>
      <c r="L177" s="25">
        <f t="shared" si="6"/>
        <v>9.1069827160493997</v>
      </c>
      <c r="M177" s="25"/>
      <c r="N177" s="25"/>
      <c r="O177">
        <f t="shared" si="7"/>
        <v>11.954419240463059</v>
      </c>
    </row>
    <row r="178" spans="1:15" ht="15.75" customHeight="1">
      <c r="A178" s="17">
        <v>42</v>
      </c>
      <c r="B178" s="17">
        <v>63</v>
      </c>
      <c r="C178" s="17">
        <v>1</v>
      </c>
      <c r="D178" s="17" t="s">
        <v>27</v>
      </c>
      <c r="E178">
        <v>1</v>
      </c>
      <c r="H178">
        <v>50</v>
      </c>
      <c r="L178" s="25">
        <f t="shared" si="6"/>
        <v>9.1069827160493997</v>
      </c>
      <c r="M178" s="25"/>
      <c r="N178" s="25"/>
      <c r="O178">
        <f t="shared" si="7"/>
        <v>11.954419240463059</v>
      </c>
    </row>
    <row r="179" spans="1:15" ht="15.75" customHeight="1">
      <c r="A179" s="17">
        <v>43</v>
      </c>
      <c r="B179" s="17">
        <v>58</v>
      </c>
      <c r="C179" s="17">
        <v>52</v>
      </c>
      <c r="D179" s="17" t="s">
        <v>24</v>
      </c>
      <c r="E179">
        <v>1</v>
      </c>
      <c r="H179">
        <v>50</v>
      </c>
      <c r="L179" s="25">
        <f t="shared" si="6"/>
        <v>4.0714271604938386</v>
      </c>
      <c r="M179" s="25"/>
      <c r="N179" s="25"/>
      <c r="O179">
        <f t="shared" si="7"/>
        <v>6.0393865607245001</v>
      </c>
    </row>
    <row r="180" spans="1:15" ht="15.75" customHeight="1">
      <c r="A180" s="17">
        <v>43</v>
      </c>
      <c r="B180" s="17">
        <v>59</v>
      </c>
      <c r="C180" s="17">
        <v>2</v>
      </c>
      <c r="D180" s="17" t="s">
        <v>24</v>
      </c>
      <c r="E180">
        <v>1</v>
      </c>
      <c r="H180">
        <v>50</v>
      </c>
      <c r="L180" s="25">
        <f t="shared" si="6"/>
        <v>4.0714271604938386</v>
      </c>
      <c r="M180" s="25"/>
      <c r="N180" s="25"/>
      <c r="O180">
        <f t="shared" si="7"/>
        <v>6.0393865607245001</v>
      </c>
    </row>
    <row r="181" spans="1:15" ht="15.75" customHeight="1">
      <c r="A181" s="17">
        <v>43</v>
      </c>
      <c r="B181" s="17">
        <v>63</v>
      </c>
      <c r="C181" s="17">
        <v>14</v>
      </c>
      <c r="D181" s="17" t="s">
        <v>27</v>
      </c>
      <c r="E181">
        <v>1</v>
      </c>
      <c r="H181">
        <v>50</v>
      </c>
      <c r="L181" s="25">
        <f t="shared" si="6"/>
        <v>4.0714271604938386</v>
      </c>
      <c r="M181" s="25"/>
      <c r="N181" s="25"/>
      <c r="O181">
        <f t="shared" si="7"/>
        <v>6.0393865607245001</v>
      </c>
    </row>
    <row r="182" spans="1:15" ht="15.75" customHeight="1">
      <c r="A182" s="17">
        <v>43</v>
      </c>
      <c r="B182" s="17">
        <v>64</v>
      </c>
      <c r="C182" s="17">
        <v>2</v>
      </c>
      <c r="D182" s="17" t="s">
        <v>27</v>
      </c>
      <c r="E182">
        <v>1</v>
      </c>
      <c r="H182">
        <v>50</v>
      </c>
      <c r="L182" s="25">
        <f t="shared" si="6"/>
        <v>4.0714271604938386</v>
      </c>
      <c r="M182" s="25"/>
      <c r="N182" s="25"/>
      <c r="O182">
        <f t="shared" si="7"/>
        <v>6.0393865607245001</v>
      </c>
    </row>
    <row r="183" spans="1:15" ht="15.75" customHeight="1">
      <c r="A183" s="17">
        <v>43</v>
      </c>
      <c r="B183" s="17">
        <v>64</v>
      </c>
      <c r="C183" s="17">
        <v>3</v>
      </c>
      <c r="D183" s="17" t="s">
        <v>27</v>
      </c>
      <c r="E183">
        <v>1</v>
      </c>
      <c r="H183">
        <v>50</v>
      </c>
      <c r="L183" s="25">
        <f t="shared" si="6"/>
        <v>4.0714271604938386</v>
      </c>
      <c r="M183" s="25"/>
      <c r="N183" s="25"/>
      <c r="O183">
        <f t="shared" si="7"/>
        <v>6.0393865607245001</v>
      </c>
    </row>
    <row r="184" spans="1:15" ht="15.75" customHeight="1">
      <c r="A184" s="17">
        <v>43</v>
      </c>
      <c r="B184" s="17">
        <v>63</v>
      </c>
      <c r="C184" s="17">
        <v>2</v>
      </c>
      <c r="D184" s="17" t="s">
        <v>27</v>
      </c>
      <c r="E184">
        <v>1</v>
      </c>
      <c r="H184">
        <v>51</v>
      </c>
      <c r="L184" s="25">
        <f t="shared" si="6"/>
        <v>4.0714271604938386</v>
      </c>
      <c r="M184" s="25"/>
      <c r="N184" s="25"/>
      <c r="O184">
        <f t="shared" si="7"/>
        <v>6.0393865607245001</v>
      </c>
    </row>
    <row r="185" spans="1:15" ht="15.75" customHeight="1">
      <c r="A185" s="17">
        <v>43</v>
      </c>
      <c r="B185" s="17">
        <v>66</v>
      </c>
      <c r="C185" s="17">
        <v>4</v>
      </c>
      <c r="D185" s="17" t="s">
        <v>27</v>
      </c>
      <c r="E185">
        <v>1</v>
      </c>
      <c r="H185">
        <v>51</v>
      </c>
      <c r="L185" s="25">
        <f t="shared" si="6"/>
        <v>1.0358716049382772</v>
      </c>
      <c r="M185" s="25"/>
      <c r="N185" s="25"/>
      <c r="O185">
        <f t="shared" si="7"/>
        <v>2.1243538809859408</v>
      </c>
    </row>
    <row r="186" spans="1:15" ht="15.75" customHeight="1">
      <c r="A186" s="17">
        <v>44</v>
      </c>
      <c r="B186" s="17">
        <v>64</v>
      </c>
      <c r="C186" s="17">
        <v>6</v>
      </c>
      <c r="D186" s="17" t="s">
        <v>24</v>
      </c>
      <c r="E186">
        <v>1</v>
      </c>
      <c r="H186">
        <v>51</v>
      </c>
      <c r="L186" s="25">
        <f t="shared" si="6"/>
        <v>1.0358716049382772</v>
      </c>
      <c r="M186" s="25"/>
      <c r="N186" s="25"/>
      <c r="O186">
        <f t="shared" si="7"/>
        <v>2.1243538809859408</v>
      </c>
    </row>
    <row r="187" spans="1:15" ht="15.75" customHeight="1">
      <c r="A187" s="17">
        <v>44</v>
      </c>
      <c r="B187" s="17">
        <v>58</v>
      </c>
      <c r="C187" s="17">
        <v>9</v>
      </c>
      <c r="D187" s="17" t="s">
        <v>24</v>
      </c>
      <c r="E187">
        <v>1</v>
      </c>
      <c r="H187">
        <v>52</v>
      </c>
      <c r="L187" s="25">
        <f t="shared" si="6"/>
        <v>1.0358716049382772</v>
      </c>
      <c r="M187" s="25"/>
      <c r="N187" s="25"/>
      <c r="O187">
        <f t="shared" si="7"/>
        <v>2.1243538809859408</v>
      </c>
    </row>
    <row r="188" spans="1:15" ht="15.75" customHeight="1">
      <c r="A188" s="17">
        <v>44</v>
      </c>
      <c r="B188" s="17">
        <v>63</v>
      </c>
      <c r="C188" s="17">
        <v>19</v>
      </c>
      <c r="D188" s="17" t="s">
        <v>24</v>
      </c>
      <c r="E188">
        <v>1</v>
      </c>
      <c r="H188">
        <v>52</v>
      </c>
      <c r="L188" s="25">
        <f t="shared" si="6"/>
        <v>3.1604938271614821E-4</v>
      </c>
      <c r="M188" s="25"/>
      <c r="N188" s="25"/>
      <c r="O188">
        <f t="shared" si="7"/>
        <v>0.20932120124738199</v>
      </c>
    </row>
    <row r="189" spans="1:15" ht="15.75" customHeight="1">
      <c r="A189" s="17">
        <v>44</v>
      </c>
      <c r="B189" s="17">
        <v>63</v>
      </c>
      <c r="C189" s="17">
        <v>1</v>
      </c>
      <c r="D189" s="17" t="s">
        <v>27</v>
      </c>
      <c r="E189">
        <v>1</v>
      </c>
      <c r="H189">
        <v>52</v>
      </c>
      <c r="L189" s="25">
        <f t="shared" si="6"/>
        <v>3.1604938271614821E-4</v>
      </c>
      <c r="M189" s="25"/>
      <c r="N189" s="25"/>
      <c r="O189">
        <f t="shared" si="7"/>
        <v>0.20932120124738199</v>
      </c>
    </row>
    <row r="190" spans="1:15" ht="15.75" customHeight="1">
      <c r="A190" s="17">
        <v>44</v>
      </c>
      <c r="B190" s="17">
        <v>67</v>
      </c>
      <c r="C190" s="17">
        <v>16</v>
      </c>
      <c r="D190" s="17" t="s">
        <v>27</v>
      </c>
      <c r="E190">
        <v>1</v>
      </c>
      <c r="H190">
        <v>52</v>
      </c>
      <c r="L190" s="25">
        <f t="shared" si="6"/>
        <v>3.1604938271614821E-4</v>
      </c>
      <c r="M190" s="25"/>
      <c r="N190" s="25"/>
      <c r="O190">
        <f t="shared" si="7"/>
        <v>0.20932120124738199</v>
      </c>
    </row>
    <row r="191" spans="1:15" ht="15.75" customHeight="1">
      <c r="A191" s="17">
        <v>45</v>
      </c>
      <c r="B191" s="17">
        <v>65</v>
      </c>
      <c r="C191" s="17">
        <v>6</v>
      </c>
      <c r="D191" s="17" t="s">
        <v>24</v>
      </c>
      <c r="E191">
        <v>1</v>
      </c>
      <c r="H191">
        <v>53</v>
      </c>
      <c r="L191" s="25">
        <f t="shared" si="6"/>
        <v>3.1604938271614821E-4</v>
      </c>
      <c r="M191" s="25"/>
      <c r="N191" s="25"/>
      <c r="O191">
        <f t="shared" si="7"/>
        <v>0.20932120124738199</v>
      </c>
    </row>
    <row r="192" spans="1:15" ht="15.75" customHeight="1">
      <c r="A192" s="17">
        <v>45</v>
      </c>
      <c r="B192" s="17">
        <v>67</v>
      </c>
      <c r="C192" s="17">
        <v>1</v>
      </c>
      <c r="D192" s="17" t="s">
        <v>24</v>
      </c>
      <c r="E192">
        <v>1</v>
      </c>
      <c r="H192">
        <v>53</v>
      </c>
      <c r="L192" s="25">
        <f t="shared" si="6"/>
        <v>0.96476049382715501</v>
      </c>
      <c r="M192" s="25"/>
      <c r="N192" s="25"/>
      <c r="O192">
        <f t="shared" si="7"/>
        <v>0.29428852150882318</v>
      </c>
    </row>
    <row r="193" spans="1:15" ht="15.75" customHeight="1">
      <c r="A193" s="17">
        <v>45</v>
      </c>
      <c r="B193" s="17">
        <v>59</v>
      </c>
      <c r="C193" s="17">
        <v>14</v>
      </c>
      <c r="D193" s="17" t="s">
        <v>27</v>
      </c>
      <c r="E193">
        <v>1</v>
      </c>
      <c r="H193">
        <v>53</v>
      </c>
      <c r="L193" s="25">
        <f t="shared" si="6"/>
        <v>0.96476049382715501</v>
      </c>
      <c r="M193" s="25"/>
      <c r="N193" s="25"/>
      <c r="O193">
        <f t="shared" si="7"/>
        <v>0.29428852150882318</v>
      </c>
    </row>
    <row r="194" spans="1:15" ht="15.75" customHeight="1">
      <c r="A194" s="17">
        <v>45</v>
      </c>
      <c r="B194" s="17">
        <v>67</v>
      </c>
      <c r="C194" s="17">
        <v>1</v>
      </c>
      <c r="D194" s="17" t="s">
        <v>27</v>
      </c>
      <c r="E194">
        <v>1</v>
      </c>
      <c r="H194">
        <v>53</v>
      </c>
      <c r="L194" s="25">
        <f t="shared" si="6"/>
        <v>0.96476049382715501</v>
      </c>
      <c r="M194" s="25"/>
      <c r="N194" s="25"/>
      <c r="O194">
        <f t="shared" si="7"/>
        <v>0.29428852150882318</v>
      </c>
    </row>
    <row r="195" spans="1:15" ht="15.75" customHeight="1">
      <c r="A195" s="17">
        <v>46</v>
      </c>
      <c r="B195" s="17">
        <v>58</v>
      </c>
      <c r="C195" s="17">
        <v>2</v>
      </c>
      <c r="D195" s="17" t="s">
        <v>24</v>
      </c>
      <c r="E195">
        <v>1</v>
      </c>
      <c r="H195">
        <v>54</v>
      </c>
      <c r="L195" s="25">
        <f t="shared" si="6"/>
        <v>0.96476049382715501</v>
      </c>
      <c r="M195" s="25"/>
      <c r="N195" s="25"/>
      <c r="O195">
        <f t="shared" si="7"/>
        <v>0.29428852150882318</v>
      </c>
    </row>
    <row r="196" spans="1:15" ht="15.75" customHeight="1">
      <c r="A196" s="17">
        <v>46</v>
      </c>
      <c r="B196" s="17">
        <v>69</v>
      </c>
      <c r="C196" s="17">
        <v>3</v>
      </c>
      <c r="D196" s="17" t="s">
        <v>24</v>
      </c>
      <c r="E196">
        <v>1</v>
      </c>
      <c r="H196">
        <v>54</v>
      </c>
      <c r="L196" s="25">
        <f t="shared" si="6"/>
        <v>3.9292049382715941</v>
      </c>
      <c r="M196" s="25"/>
      <c r="N196" s="25"/>
      <c r="O196">
        <f t="shared" si="7"/>
        <v>2.3792558417702643</v>
      </c>
    </row>
    <row r="197" spans="1:15" ht="15.75" customHeight="1">
      <c r="A197" s="17">
        <v>46</v>
      </c>
      <c r="B197" s="17">
        <v>62</v>
      </c>
      <c r="C197" s="17">
        <v>5</v>
      </c>
      <c r="D197" s="17" t="s">
        <v>24</v>
      </c>
      <c r="E197">
        <v>1</v>
      </c>
      <c r="H197">
        <v>54</v>
      </c>
      <c r="L197" s="25">
        <f t="shared" si="6"/>
        <v>3.9292049382715941</v>
      </c>
      <c r="M197" s="25"/>
      <c r="N197" s="25"/>
      <c r="O197">
        <f t="shared" si="7"/>
        <v>2.3792558417702643</v>
      </c>
    </row>
    <row r="198" spans="1:15" ht="15.75" customHeight="1">
      <c r="A198" s="17">
        <v>46</v>
      </c>
      <c r="B198" s="17">
        <v>65</v>
      </c>
      <c r="C198" s="17">
        <v>20</v>
      </c>
      <c r="D198" s="17" t="s">
        <v>24</v>
      </c>
      <c r="E198">
        <v>1</v>
      </c>
      <c r="H198">
        <v>54</v>
      </c>
      <c r="L198" s="25">
        <f t="shared" si="6"/>
        <v>3.9292049382715941</v>
      </c>
      <c r="M198" s="25"/>
      <c r="N198" s="25"/>
      <c r="O198">
        <f t="shared" si="7"/>
        <v>2.3792558417702643</v>
      </c>
    </row>
    <row r="199" spans="1:15" ht="15.75" customHeight="1">
      <c r="A199" s="17">
        <v>46</v>
      </c>
      <c r="B199" s="17">
        <v>58</v>
      </c>
      <c r="C199" s="17">
        <v>3</v>
      </c>
      <c r="D199" s="17" t="s">
        <v>27</v>
      </c>
      <c r="E199">
        <v>1</v>
      </c>
      <c r="H199">
        <v>54</v>
      </c>
      <c r="L199" s="25">
        <f t="shared" si="6"/>
        <v>3.9292049382715941</v>
      </c>
      <c r="M199" s="25"/>
      <c r="N199" s="25"/>
      <c r="O199">
        <f t="shared" si="7"/>
        <v>2.3792558417702643</v>
      </c>
    </row>
    <row r="200" spans="1:15" ht="15.75" customHeight="1">
      <c r="A200" s="17">
        <v>47</v>
      </c>
      <c r="B200" s="17">
        <v>63</v>
      </c>
      <c r="C200" s="17">
        <v>23</v>
      </c>
      <c r="D200" s="17" t="s">
        <v>24</v>
      </c>
      <c r="E200">
        <v>1</v>
      </c>
      <c r="H200">
        <v>54</v>
      </c>
      <c r="L200" s="25">
        <f t="shared" si="6"/>
        <v>3.9292049382715941</v>
      </c>
      <c r="M200" s="25"/>
      <c r="N200" s="25"/>
      <c r="O200">
        <f t="shared" si="7"/>
        <v>2.3792558417702643</v>
      </c>
    </row>
    <row r="201" spans="1:15" ht="15.75" customHeight="1">
      <c r="A201" s="17">
        <v>47</v>
      </c>
      <c r="B201" s="17">
        <v>63</v>
      </c>
      <c r="C201" s="17">
        <v>6</v>
      </c>
      <c r="D201" s="17" t="s">
        <v>27</v>
      </c>
      <c r="E201">
        <v>1</v>
      </c>
      <c r="H201">
        <v>55</v>
      </c>
      <c r="L201" s="25">
        <f t="shared" si="6"/>
        <v>3.9292049382715941</v>
      </c>
      <c r="M201" s="25"/>
      <c r="N201" s="25"/>
      <c r="O201">
        <f t="shared" si="7"/>
        <v>2.3792558417702643</v>
      </c>
    </row>
    <row r="202" spans="1:15" ht="15.75" customHeight="1">
      <c r="A202" s="17">
        <v>47</v>
      </c>
      <c r="B202" s="17">
        <v>58</v>
      </c>
      <c r="C202" s="17">
        <v>3</v>
      </c>
      <c r="D202" s="17" t="s">
        <v>27</v>
      </c>
      <c r="E202">
        <v>1</v>
      </c>
      <c r="H202">
        <v>55</v>
      </c>
      <c r="L202" s="25">
        <f t="shared" si="6"/>
        <v>8.893649382716033</v>
      </c>
      <c r="M202" s="25"/>
      <c r="N202" s="25"/>
      <c r="O202">
        <f t="shared" si="7"/>
        <v>6.4642231620317059</v>
      </c>
    </row>
    <row r="203" spans="1:15" ht="15.75" customHeight="1">
      <c r="A203" s="17">
        <v>47</v>
      </c>
      <c r="B203" s="17">
        <v>60</v>
      </c>
      <c r="C203" s="17">
        <v>4</v>
      </c>
      <c r="D203" s="17" t="s">
        <v>27</v>
      </c>
      <c r="E203">
        <v>1</v>
      </c>
      <c r="H203">
        <v>55</v>
      </c>
      <c r="L203" s="25">
        <f t="shared" si="6"/>
        <v>8.893649382716033</v>
      </c>
      <c r="M203" s="25"/>
      <c r="N203" s="25"/>
      <c r="O203">
        <f t="shared" si="7"/>
        <v>6.4642231620317059</v>
      </c>
    </row>
    <row r="204" spans="1:15" ht="15.75" customHeight="1">
      <c r="A204" s="17">
        <v>47</v>
      </c>
      <c r="B204" s="17">
        <v>68</v>
      </c>
      <c r="C204" s="17">
        <v>4</v>
      </c>
      <c r="D204" s="17" t="s">
        <v>27</v>
      </c>
      <c r="E204">
        <v>1</v>
      </c>
      <c r="H204">
        <v>55</v>
      </c>
      <c r="L204" s="25">
        <f t="shared" ref="L204:L235" si="8">(H203-$L$2)^2</f>
        <v>8.893649382716033</v>
      </c>
      <c r="M204" s="25"/>
      <c r="N204" s="25"/>
      <c r="O204">
        <f t="shared" ref="O204:O235" si="9">(H203-$O$2)^2</f>
        <v>6.4642231620317059</v>
      </c>
    </row>
    <row r="205" spans="1:15" ht="15.75" customHeight="1">
      <c r="A205" s="17">
        <v>47</v>
      </c>
      <c r="B205" s="17">
        <v>66</v>
      </c>
      <c r="C205" s="17">
        <v>12</v>
      </c>
      <c r="D205" s="17" t="s">
        <v>27</v>
      </c>
      <c r="E205">
        <v>1</v>
      </c>
      <c r="H205">
        <v>55</v>
      </c>
      <c r="L205" s="25">
        <f t="shared" si="8"/>
        <v>8.893649382716033</v>
      </c>
      <c r="M205" s="25"/>
      <c r="N205" s="25"/>
      <c r="O205">
        <f t="shared" si="9"/>
        <v>6.4642231620317059</v>
      </c>
    </row>
    <row r="206" spans="1:15" ht="15.75" customHeight="1">
      <c r="A206" s="17">
        <v>48</v>
      </c>
      <c r="B206" s="17">
        <v>58</v>
      </c>
      <c r="C206" s="17">
        <v>11</v>
      </c>
      <c r="D206" s="17" t="s">
        <v>24</v>
      </c>
      <c r="E206">
        <v>1</v>
      </c>
      <c r="H206">
        <v>55</v>
      </c>
      <c r="L206" s="25">
        <f t="shared" si="8"/>
        <v>8.893649382716033</v>
      </c>
      <c r="M206" s="25"/>
      <c r="N206" s="25"/>
      <c r="O206">
        <f t="shared" si="9"/>
        <v>6.4642231620317059</v>
      </c>
    </row>
    <row r="207" spans="1:15" ht="15.75" customHeight="1">
      <c r="A207" s="17">
        <v>48</v>
      </c>
      <c r="B207" s="17">
        <v>58</v>
      </c>
      <c r="C207" s="17">
        <v>11</v>
      </c>
      <c r="D207" s="17" t="s">
        <v>24</v>
      </c>
      <c r="E207">
        <v>1</v>
      </c>
      <c r="H207">
        <v>56</v>
      </c>
      <c r="L207" s="25">
        <f t="shared" si="8"/>
        <v>8.893649382716033</v>
      </c>
      <c r="M207" s="25"/>
      <c r="N207" s="25"/>
      <c r="O207">
        <f t="shared" si="9"/>
        <v>6.4642231620317059</v>
      </c>
    </row>
    <row r="208" spans="1:15" ht="15.75" customHeight="1">
      <c r="A208" s="17">
        <v>48</v>
      </c>
      <c r="B208" s="17">
        <v>67</v>
      </c>
      <c r="C208" s="17">
        <v>7</v>
      </c>
      <c r="D208" s="17" t="s">
        <v>24</v>
      </c>
      <c r="E208">
        <v>1</v>
      </c>
      <c r="H208">
        <v>56</v>
      </c>
      <c r="L208" s="25">
        <f t="shared" si="8"/>
        <v>15.858093827160472</v>
      </c>
      <c r="M208" s="25"/>
      <c r="N208" s="25"/>
      <c r="O208">
        <f t="shared" si="9"/>
        <v>12.549190482293147</v>
      </c>
    </row>
    <row r="209" spans="1:15" ht="15.75" customHeight="1">
      <c r="A209" s="17">
        <v>48</v>
      </c>
      <c r="B209" s="17">
        <v>61</v>
      </c>
      <c r="C209" s="17">
        <v>8</v>
      </c>
      <c r="D209" s="17" t="s">
        <v>27</v>
      </c>
      <c r="E209">
        <v>1</v>
      </c>
      <c r="H209">
        <v>57</v>
      </c>
      <c r="L209" s="25">
        <f t="shared" si="8"/>
        <v>15.858093827160472</v>
      </c>
      <c r="M209" s="25"/>
      <c r="N209" s="25"/>
      <c r="O209">
        <f t="shared" si="9"/>
        <v>12.549190482293147</v>
      </c>
    </row>
    <row r="210" spans="1:15" ht="15.75" customHeight="1">
      <c r="A210" s="17">
        <v>48</v>
      </c>
      <c r="B210" s="17">
        <v>62</v>
      </c>
      <c r="C210" s="17">
        <v>2</v>
      </c>
      <c r="D210" s="17" t="s">
        <v>27</v>
      </c>
      <c r="E210">
        <v>1</v>
      </c>
      <c r="H210">
        <v>58</v>
      </c>
      <c r="L210" s="25">
        <f t="shared" si="8"/>
        <v>24.822538271604909</v>
      </c>
      <c r="M210" s="25"/>
      <c r="N210" s="25"/>
      <c r="O210">
        <f t="shared" si="9"/>
        <v>20.634157802554586</v>
      </c>
    </row>
    <row r="211" spans="1:15" ht="15.75" customHeight="1">
      <c r="A211" s="17">
        <v>49</v>
      </c>
      <c r="B211" s="17">
        <v>64</v>
      </c>
      <c r="C211" s="17">
        <v>10</v>
      </c>
      <c r="D211" s="17" t="s">
        <v>24</v>
      </c>
      <c r="E211">
        <v>1</v>
      </c>
      <c r="H211">
        <v>58</v>
      </c>
      <c r="L211" s="25">
        <f t="shared" si="8"/>
        <v>35.786982716049351</v>
      </c>
      <c r="M211" s="25"/>
      <c r="N211" s="25"/>
      <c r="O211">
        <f t="shared" si="9"/>
        <v>30.719125122816028</v>
      </c>
    </row>
    <row r="212" spans="1:15" ht="15.75" customHeight="1">
      <c r="A212" s="17">
        <v>49</v>
      </c>
      <c r="B212" s="17">
        <v>61</v>
      </c>
      <c r="C212" s="17">
        <v>1</v>
      </c>
      <c r="D212" s="17" t="s">
        <v>27</v>
      </c>
      <c r="E212">
        <v>1</v>
      </c>
      <c r="H212">
        <v>58</v>
      </c>
      <c r="L212" s="25">
        <f t="shared" si="8"/>
        <v>35.786982716049351</v>
      </c>
      <c r="M212" s="25"/>
      <c r="N212" s="25"/>
      <c r="O212">
        <f t="shared" si="9"/>
        <v>30.719125122816028</v>
      </c>
    </row>
    <row r="213" spans="1:15" ht="15.75" customHeight="1">
      <c r="A213" s="17">
        <v>49</v>
      </c>
      <c r="B213" s="17">
        <v>60</v>
      </c>
      <c r="C213" s="17">
        <v>1</v>
      </c>
      <c r="D213" s="17" t="s">
        <v>27</v>
      </c>
      <c r="E213">
        <v>1</v>
      </c>
      <c r="H213">
        <v>58</v>
      </c>
      <c r="L213" s="25">
        <f t="shared" si="8"/>
        <v>35.786982716049351</v>
      </c>
      <c r="M213" s="25"/>
      <c r="N213" s="25"/>
      <c r="O213">
        <f t="shared" si="9"/>
        <v>30.719125122816028</v>
      </c>
    </row>
    <row r="214" spans="1:15" ht="15.75" customHeight="1">
      <c r="A214" s="17">
        <v>49</v>
      </c>
      <c r="B214" s="17">
        <v>62</v>
      </c>
      <c r="C214" s="17">
        <v>1</v>
      </c>
      <c r="D214" s="17" t="s">
        <v>27</v>
      </c>
      <c r="E214">
        <v>1</v>
      </c>
      <c r="H214">
        <v>59</v>
      </c>
      <c r="L214" s="25">
        <f t="shared" si="8"/>
        <v>35.786982716049351</v>
      </c>
      <c r="M214" s="25"/>
      <c r="N214" s="25"/>
      <c r="O214">
        <f t="shared" si="9"/>
        <v>30.719125122816028</v>
      </c>
    </row>
    <row r="215" spans="1:15" ht="15.75" customHeight="1">
      <c r="A215" s="17">
        <v>49</v>
      </c>
      <c r="B215" s="17">
        <v>63</v>
      </c>
      <c r="C215" s="17">
        <v>3</v>
      </c>
      <c r="D215" s="17" t="s">
        <v>27</v>
      </c>
      <c r="E215">
        <v>1</v>
      </c>
      <c r="H215">
        <v>59</v>
      </c>
      <c r="L215" s="25">
        <f t="shared" si="8"/>
        <v>48.75142716049379</v>
      </c>
      <c r="M215" s="25"/>
      <c r="N215" s="25"/>
      <c r="O215">
        <f t="shared" si="9"/>
        <v>42.804092443077472</v>
      </c>
    </row>
    <row r="216" spans="1:15" ht="15.75" customHeight="1">
      <c r="A216" s="17">
        <v>49</v>
      </c>
      <c r="B216" s="17">
        <v>67</v>
      </c>
      <c r="C216" s="17">
        <v>1</v>
      </c>
      <c r="D216" s="17" t="s">
        <v>27</v>
      </c>
      <c r="E216">
        <v>1</v>
      </c>
      <c r="H216">
        <v>59</v>
      </c>
      <c r="L216" s="25">
        <f t="shared" si="8"/>
        <v>48.75142716049379</v>
      </c>
      <c r="M216" s="25"/>
      <c r="N216" s="25"/>
      <c r="O216">
        <f t="shared" si="9"/>
        <v>42.804092443077472</v>
      </c>
    </row>
    <row r="217" spans="1:15" ht="15.75" customHeight="1">
      <c r="A217" s="17">
        <v>50</v>
      </c>
      <c r="B217" s="17">
        <v>63</v>
      </c>
      <c r="C217" s="17">
        <v>13</v>
      </c>
      <c r="D217" s="17" t="s">
        <v>24</v>
      </c>
      <c r="E217">
        <v>1</v>
      </c>
      <c r="H217">
        <v>59</v>
      </c>
      <c r="L217" s="25">
        <f t="shared" si="8"/>
        <v>48.75142716049379</v>
      </c>
      <c r="M217" s="25"/>
      <c r="N217" s="25"/>
      <c r="O217">
        <f t="shared" si="9"/>
        <v>42.804092443077472</v>
      </c>
    </row>
    <row r="218" spans="1:15" ht="15.75" customHeight="1">
      <c r="A218" s="17">
        <v>50</v>
      </c>
      <c r="B218" s="17">
        <v>61</v>
      </c>
      <c r="C218" s="17">
        <v>6</v>
      </c>
      <c r="D218" s="17" t="s">
        <v>27</v>
      </c>
      <c r="E218">
        <v>1</v>
      </c>
      <c r="H218">
        <v>60</v>
      </c>
      <c r="L218" s="25">
        <f t="shared" si="8"/>
        <v>48.75142716049379</v>
      </c>
      <c r="M218" s="25"/>
      <c r="N218" s="25"/>
      <c r="O218">
        <f t="shared" si="9"/>
        <v>42.804092443077472</v>
      </c>
    </row>
    <row r="219" spans="1:15" ht="15.75" customHeight="1">
      <c r="A219" s="17">
        <v>50</v>
      </c>
      <c r="B219" s="17">
        <v>63</v>
      </c>
      <c r="C219" s="17">
        <v>1</v>
      </c>
      <c r="D219" s="17" t="s">
        <v>27</v>
      </c>
      <c r="E219">
        <v>1</v>
      </c>
      <c r="H219">
        <v>60</v>
      </c>
      <c r="L219" s="25">
        <f t="shared" si="8"/>
        <v>63.715871604938229</v>
      </c>
      <c r="M219" s="25"/>
      <c r="N219" s="25"/>
      <c r="O219">
        <f t="shared" si="9"/>
        <v>56.889059763338913</v>
      </c>
    </row>
    <row r="220" spans="1:15" ht="15.75" customHeight="1">
      <c r="A220" s="17">
        <v>50</v>
      </c>
      <c r="B220" s="17">
        <v>58</v>
      </c>
      <c r="C220" s="17">
        <v>1</v>
      </c>
      <c r="D220" s="17" t="s">
        <v>27</v>
      </c>
      <c r="E220">
        <v>1</v>
      </c>
      <c r="H220">
        <v>60</v>
      </c>
      <c r="L220" s="25">
        <f t="shared" si="8"/>
        <v>63.715871604938229</v>
      </c>
      <c r="M220" s="25"/>
      <c r="N220" s="25"/>
      <c r="O220">
        <f t="shared" si="9"/>
        <v>56.889059763338913</v>
      </c>
    </row>
    <row r="221" spans="1:15" ht="15.75" customHeight="1">
      <c r="A221" s="17">
        <v>50</v>
      </c>
      <c r="B221" s="17">
        <v>59</v>
      </c>
      <c r="C221" s="17">
        <v>2</v>
      </c>
      <c r="D221" s="17" t="s">
        <v>27</v>
      </c>
      <c r="E221">
        <v>1</v>
      </c>
      <c r="H221">
        <v>61</v>
      </c>
      <c r="L221" s="25">
        <f t="shared" si="8"/>
        <v>63.715871604938229</v>
      </c>
      <c r="M221" s="25"/>
      <c r="N221" s="25"/>
      <c r="O221">
        <f t="shared" si="9"/>
        <v>56.889059763338913</v>
      </c>
    </row>
    <row r="222" spans="1:15" ht="15.75" customHeight="1">
      <c r="A222" s="17">
        <v>50</v>
      </c>
      <c r="B222" s="17">
        <v>65</v>
      </c>
      <c r="C222" s="17">
        <v>4</v>
      </c>
      <c r="D222" s="17" t="s">
        <v>27</v>
      </c>
      <c r="E222">
        <v>1</v>
      </c>
      <c r="H222">
        <v>62</v>
      </c>
      <c r="L222" s="25">
        <f t="shared" si="8"/>
        <v>80.680316049382668</v>
      </c>
      <c r="M222" s="25"/>
      <c r="N222" s="25"/>
      <c r="O222">
        <f t="shared" si="9"/>
        <v>72.974027083600348</v>
      </c>
    </row>
    <row r="223" spans="1:15" ht="15.75" customHeight="1">
      <c r="A223" s="17">
        <v>50</v>
      </c>
      <c r="B223" s="17">
        <v>66</v>
      </c>
      <c r="C223" s="17">
        <v>1</v>
      </c>
      <c r="D223" s="17" t="s">
        <v>27</v>
      </c>
      <c r="E223">
        <v>1</v>
      </c>
      <c r="H223">
        <v>63</v>
      </c>
      <c r="L223" s="25">
        <f t="shared" si="8"/>
        <v>99.644760493827107</v>
      </c>
      <c r="M223" s="25"/>
      <c r="N223" s="25"/>
      <c r="O223">
        <f t="shared" si="9"/>
        <v>91.058994403861789</v>
      </c>
    </row>
    <row r="224" spans="1:15" ht="15.75" customHeight="1">
      <c r="A224" s="17">
        <v>51</v>
      </c>
      <c r="B224" s="17">
        <v>59</v>
      </c>
      <c r="C224" s="17">
        <v>13</v>
      </c>
      <c r="D224" s="17" t="s">
        <v>24</v>
      </c>
      <c r="E224">
        <v>1</v>
      </c>
      <c r="H224">
        <v>63</v>
      </c>
      <c r="L224" s="25">
        <f t="shared" si="8"/>
        <v>120.60920493827155</v>
      </c>
      <c r="M224" s="25"/>
      <c r="N224" s="25"/>
      <c r="O224">
        <f t="shared" si="9"/>
        <v>111.14396172412323</v>
      </c>
    </row>
    <row r="225" spans="1:18" ht="15.75" customHeight="1">
      <c r="A225" s="17">
        <v>51</v>
      </c>
      <c r="B225" s="17">
        <v>59</v>
      </c>
      <c r="C225" s="17">
        <v>3</v>
      </c>
      <c r="D225" s="17" t="s">
        <v>24</v>
      </c>
      <c r="E225">
        <v>1</v>
      </c>
      <c r="H225">
        <v>64</v>
      </c>
      <c r="L225" s="25">
        <f t="shared" si="8"/>
        <v>120.60920493827155</v>
      </c>
      <c r="M225" s="25"/>
      <c r="N225" s="25"/>
      <c r="O225">
        <f t="shared" si="9"/>
        <v>111.14396172412323</v>
      </c>
    </row>
    <row r="226" spans="1:18" ht="15.75" customHeight="1">
      <c r="A226" s="17">
        <v>51</v>
      </c>
      <c r="B226" s="17">
        <v>64</v>
      </c>
      <c r="C226" s="17">
        <v>7</v>
      </c>
      <c r="D226" s="17" t="s">
        <v>27</v>
      </c>
      <c r="E226">
        <v>1</v>
      </c>
      <c r="H226">
        <v>65</v>
      </c>
      <c r="L226" s="25">
        <f t="shared" si="8"/>
        <v>143.57364938271598</v>
      </c>
      <c r="M226" s="25"/>
      <c r="N226" s="25"/>
      <c r="O226">
        <f t="shared" si="9"/>
        <v>133.22892904438467</v>
      </c>
    </row>
    <row r="227" spans="1:18" ht="15.75" customHeight="1">
      <c r="A227" s="17">
        <v>51</v>
      </c>
      <c r="B227" s="17">
        <v>59</v>
      </c>
      <c r="C227" s="17">
        <v>1</v>
      </c>
      <c r="D227" s="17" t="s">
        <v>27</v>
      </c>
      <c r="E227">
        <v>1</v>
      </c>
      <c r="H227">
        <v>65</v>
      </c>
      <c r="L227" s="25">
        <f t="shared" si="8"/>
        <v>168.53809382716042</v>
      </c>
      <c r="M227" s="25"/>
      <c r="N227" s="25"/>
      <c r="O227">
        <f t="shared" si="9"/>
        <v>157.31389636464613</v>
      </c>
    </row>
    <row r="228" spans="1:18" ht="15.75" customHeight="1">
      <c r="A228" s="17">
        <v>51</v>
      </c>
      <c r="B228" s="17">
        <v>66</v>
      </c>
      <c r="C228" s="17">
        <v>1</v>
      </c>
      <c r="D228" s="17" t="s">
        <v>27</v>
      </c>
      <c r="E228">
        <v>1</v>
      </c>
      <c r="H228">
        <v>66</v>
      </c>
      <c r="L228" s="25">
        <f t="shared" si="8"/>
        <v>168.53809382716042</v>
      </c>
      <c r="M228" s="25"/>
      <c r="N228" s="25"/>
      <c r="O228">
        <f t="shared" si="9"/>
        <v>157.31389636464613</v>
      </c>
    </row>
    <row r="229" spans="1:18" ht="15.75" customHeight="1">
      <c r="A229" s="17">
        <v>52</v>
      </c>
      <c r="B229" s="17">
        <v>69</v>
      </c>
      <c r="C229" s="17">
        <v>3</v>
      </c>
      <c r="D229" s="17" t="s">
        <v>24</v>
      </c>
      <c r="E229">
        <v>1</v>
      </c>
      <c r="H229">
        <v>70</v>
      </c>
      <c r="L229" s="25">
        <f t="shared" si="8"/>
        <v>195.50253827160486</v>
      </c>
      <c r="M229" s="25"/>
      <c r="N229" s="25"/>
      <c r="O229">
        <f t="shared" si="9"/>
        <v>183.39886368490755</v>
      </c>
    </row>
    <row r="230" spans="1:18" ht="15.75" customHeight="1">
      <c r="A230" s="17">
        <v>52</v>
      </c>
      <c r="B230" s="17">
        <v>59</v>
      </c>
      <c r="C230" s="17">
        <v>2</v>
      </c>
      <c r="D230" s="17" t="s">
        <v>24</v>
      </c>
      <c r="E230">
        <v>1</v>
      </c>
      <c r="H230">
        <v>70</v>
      </c>
      <c r="L230" s="25">
        <f t="shared" si="8"/>
        <v>323.36031604938262</v>
      </c>
      <c r="M230" s="25"/>
      <c r="N230" s="25"/>
      <c r="O230">
        <f t="shared" si="9"/>
        <v>307.73873296595332</v>
      </c>
    </row>
    <row r="231" spans="1:18" ht="15.75" customHeight="1">
      <c r="A231" s="17">
        <v>52</v>
      </c>
      <c r="B231" s="17">
        <v>62</v>
      </c>
      <c r="C231" s="17">
        <v>3</v>
      </c>
      <c r="D231" s="17" t="s">
        <v>24</v>
      </c>
      <c r="E231">
        <v>1</v>
      </c>
      <c r="H231">
        <v>71</v>
      </c>
      <c r="L231" s="25">
        <f t="shared" si="8"/>
        <v>323.36031604938262</v>
      </c>
      <c r="M231" s="25"/>
      <c r="N231" s="25"/>
      <c r="O231">
        <f t="shared" si="9"/>
        <v>307.73873296595332</v>
      </c>
    </row>
    <row r="232" spans="1:18" ht="15.75" customHeight="1">
      <c r="A232" s="17">
        <v>52</v>
      </c>
      <c r="B232" s="17">
        <v>66</v>
      </c>
      <c r="C232" s="17">
        <v>4</v>
      </c>
      <c r="D232" s="17" t="s">
        <v>24</v>
      </c>
      <c r="E232">
        <v>1</v>
      </c>
      <c r="H232">
        <v>72</v>
      </c>
      <c r="L232" s="25">
        <f t="shared" si="8"/>
        <v>360.32476049382706</v>
      </c>
      <c r="M232" s="25"/>
      <c r="N232" s="25"/>
      <c r="O232">
        <f t="shared" si="9"/>
        <v>343.82370028621477</v>
      </c>
    </row>
    <row r="233" spans="1:18" ht="15.75" customHeight="1">
      <c r="A233" s="17">
        <v>52</v>
      </c>
      <c r="B233" s="17">
        <v>63</v>
      </c>
      <c r="C233" s="17">
        <v>4</v>
      </c>
      <c r="D233" s="17" t="s">
        <v>27</v>
      </c>
      <c r="E233">
        <v>1</v>
      </c>
      <c r="H233">
        <v>75</v>
      </c>
      <c r="L233" s="25">
        <f t="shared" si="8"/>
        <v>399.2892049382715</v>
      </c>
      <c r="M233" s="25"/>
      <c r="N233" s="25"/>
      <c r="O233">
        <f t="shared" si="9"/>
        <v>381.90866760647623</v>
      </c>
    </row>
    <row r="234" spans="1:18" ht="15.75" customHeight="1">
      <c r="A234" s="17">
        <v>52</v>
      </c>
      <c r="B234" s="17">
        <v>60</v>
      </c>
      <c r="C234" s="17">
        <v>4</v>
      </c>
      <c r="D234" s="17" t="s">
        <v>27</v>
      </c>
      <c r="E234">
        <v>1</v>
      </c>
      <c r="H234">
        <v>77</v>
      </c>
      <c r="L234" s="25">
        <f t="shared" si="8"/>
        <v>528.18253827160481</v>
      </c>
      <c r="M234" s="25"/>
      <c r="N234" s="25"/>
      <c r="O234">
        <f t="shared" si="9"/>
        <v>508.16356956726054</v>
      </c>
    </row>
    <row r="235" spans="1:18" ht="15.75" customHeight="1">
      <c r="A235" s="17">
        <v>52</v>
      </c>
      <c r="B235" s="17">
        <v>60</v>
      </c>
      <c r="C235" s="17">
        <v>5</v>
      </c>
      <c r="D235" s="17" t="s">
        <v>27</v>
      </c>
      <c r="E235">
        <v>1</v>
      </c>
      <c r="G235" s="23" t="s">
        <v>31</v>
      </c>
      <c r="H235" s="26">
        <f>AVERAGE($H$10:$H$234)</f>
        <v>52.017777777777781</v>
      </c>
      <c r="I235" s="26">
        <f>AVERAGE($I$10:$I$234)</f>
        <v>53.679012345679013</v>
      </c>
      <c r="J235" s="26">
        <f>SUM($H$2:$I$234) / $J$236</f>
        <v>52.457516339869279</v>
      </c>
      <c r="L235" s="25">
        <f t="shared" si="8"/>
        <v>624.11142716049369</v>
      </c>
      <c r="M235" s="25"/>
      <c r="N235" s="25"/>
      <c r="O235">
        <f t="shared" si="9"/>
        <v>602.33350420778345</v>
      </c>
      <c r="Q235" s="26"/>
      <c r="R235" s="26"/>
    </row>
    <row r="236" spans="1:18" ht="15.75" customHeight="1">
      <c r="A236" s="17">
        <v>52</v>
      </c>
      <c r="B236" s="17">
        <v>62</v>
      </c>
      <c r="C236" s="17">
        <v>1</v>
      </c>
      <c r="D236" s="17" t="s">
        <v>27</v>
      </c>
      <c r="E236">
        <v>1</v>
      </c>
      <c r="G236" s="23" t="s">
        <v>25</v>
      </c>
      <c r="H236" s="22">
        <f>COUNT($H$10:$H$234)</f>
        <v>225</v>
      </c>
      <c r="I236" s="22">
        <f>COUNT($I$10:$I$234)</f>
        <v>81</v>
      </c>
      <c r="J236" s="22">
        <f>SUM($H$236:$I$236)</f>
        <v>306</v>
      </c>
      <c r="L236" s="23" t="s">
        <v>39</v>
      </c>
      <c r="M236" s="26">
        <f>SUM($L$11:$M$235)</f>
        <v>35433.583209876539</v>
      </c>
      <c r="O236" s="23" t="s">
        <v>35</v>
      </c>
      <c r="P236" s="26">
        <f>SUM($O$11:$P$235)</f>
        <v>35597.947712418325</v>
      </c>
    </row>
    <row r="237" spans="1:18" ht="15.75" customHeight="1">
      <c r="A237" s="17">
        <v>53</v>
      </c>
      <c r="B237" s="17">
        <v>58</v>
      </c>
      <c r="C237" s="17">
        <v>4</v>
      </c>
      <c r="D237" s="17" t="s">
        <v>24</v>
      </c>
      <c r="E237">
        <v>1</v>
      </c>
    </row>
    <row r="238" spans="1:18" ht="15.75" customHeight="1">
      <c r="A238" s="17">
        <v>53</v>
      </c>
      <c r="B238" s="17">
        <v>65</v>
      </c>
      <c r="C238" s="17">
        <v>1</v>
      </c>
      <c r="D238" s="17" t="s">
        <v>24</v>
      </c>
      <c r="E238">
        <v>1</v>
      </c>
    </row>
    <row r="239" spans="1:18" ht="15.75" customHeight="1">
      <c r="A239" s="17">
        <v>53</v>
      </c>
      <c r="B239" s="17">
        <v>59</v>
      </c>
      <c r="C239" s="17">
        <v>3</v>
      </c>
      <c r="D239" s="17" t="s">
        <v>24</v>
      </c>
      <c r="E239">
        <v>1</v>
      </c>
    </row>
    <row r="240" spans="1:18" ht="15.75" customHeight="1">
      <c r="A240" s="17">
        <v>53</v>
      </c>
      <c r="B240" s="17">
        <v>60</v>
      </c>
      <c r="C240" s="17">
        <v>9</v>
      </c>
      <c r="D240" s="17" t="s">
        <v>24</v>
      </c>
      <c r="E240">
        <v>1</v>
      </c>
    </row>
    <row r="241" spans="1:5" ht="15.75" customHeight="1">
      <c r="A241" s="17">
        <v>53</v>
      </c>
      <c r="B241" s="17">
        <v>63</v>
      </c>
      <c r="C241" s="17">
        <v>24</v>
      </c>
      <c r="D241" s="17" t="s">
        <v>24</v>
      </c>
      <c r="E241">
        <v>1</v>
      </c>
    </row>
    <row r="242" spans="1:5" ht="15.75" customHeight="1">
      <c r="A242" s="17">
        <v>53</v>
      </c>
      <c r="B242" s="17">
        <v>65</v>
      </c>
      <c r="C242" s="17">
        <v>12</v>
      </c>
      <c r="D242" s="17" t="s">
        <v>24</v>
      </c>
      <c r="E242">
        <v>1</v>
      </c>
    </row>
    <row r="243" spans="1:5" ht="15.75" customHeight="1">
      <c r="A243" s="17">
        <v>53</v>
      </c>
      <c r="B243" s="17">
        <v>58</v>
      </c>
      <c r="C243" s="17">
        <v>1</v>
      </c>
      <c r="D243" s="17" t="s">
        <v>27</v>
      </c>
      <c r="E243">
        <v>1</v>
      </c>
    </row>
    <row r="244" spans="1:5" ht="15.75" customHeight="1">
      <c r="A244" s="17">
        <v>53</v>
      </c>
      <c r="B244" s="17">
        <v>60</v>
      </c>
      <c r="C244" s="17">
        <v>1</v>
      </c>
      <c r="D244" s="17" t="s">
        <v>27</v>
      </c>
      <c r="E244">
        <v>1</v>
      </c>
    </row>
    <row r="245" spans="1:5" ht="15.75" customHeight="1">
      <c r="A245" s="17">
        <v>53</v>
      </c>
      <c r="B245" s="17">
        <v>60</v>
      </c>
      <c r="C245" s="17">
        <v>2</v>
      </c>
      <c r="D245" s="17" t="s">
        <v>27</v>
      </c>
      <c r="E245">
        <v>1</v>
      </c>
    </row>
    <row r="246" spans="1:5" ht="15.75" customHeight="1">
      <c r="A246" s="17">
        <v>53</v>
      </c>
      <c r="B246" s="17">
        <v>61</v>
      </c>
      <c r="C246" s="17">
        <v>1</v>
      </c>
      <c r="D246" s="17" t="s">
        <v>27</v>
      </c>
      <c r="E246">
        <v>1</v>
      </c>
    </row>
    <row r="247" spans="1:5" ht="15.75" customHeight="1">
      <c r="A247" s="17">
        <v>54</v>
      </c>
      <c r="B247" s="17">
        <v>60</v>
      </c>
      <c r="C247" s="17">
        <v>11</v>
      </c>
      <c r="D247" s="17" t="s">
        <v>24</v>
      </c>
      <c r="E247">
        <v>1</v>
      </c>
    </row>
    <row r="248" spans="1:5" ht="15.75" customHeight="1">
      <c r="A248" s="17">
        <v>54</v>
      </c>
      <c r="B248" s="17">
        <v>65</v>
      </c>
      <c r="C248" s="17">
        <v>23</v>
      </c>
      <c r="D248" s="17" t="s">
        <v>24</v>
      </c>
      <c r="E248">
        <v>1</v>
      </c>
    </row>
    <row r="249" spans="1:5" ht="15.75" customHeight="1">
      <c r="A249" s="17">
        <v>54</v>
      </c>
      <c r="B249" s="17">
        <v>65</v>
      </c>
      <c r="C249" s="17">
        <v>5</v>
      </c>
      <c r="D249" s="17" t="s">
        <v>24</v>
      </c>
      <c r="E249">
        <v>1</v>
      </c>
    </row>
    <row r="250" spans="1:5" ht="15.75" customHeight="1">
      <c r="A250" s="17">
        <v>54</v>
      </c>
      <c r="B250" s="17">
        <v>68</v>
      </c>
      <c r="C250" s="17">
        <v>7</v>
      </c>
      <c r="D250" s="17" t="s">
        <v>24</v>
      </c>
      <c r="E250">
        <v>1</v>
      </c>
    </row>
    <row r="251" spans="1:5" ht="15.75" customHeight="1">
      <c r="A251" s="17">
        <v>54</v>
      </c>
      <c r="B251" s="17">
        <v>59</v>
      </c>
      <c r="C251" s="17">
        <v>7</v>
      </c>
      <c r="D251" s="17" t="s">
        <v>27</v>
      </c>
      <c r="E251">
        <v>1</v>
      </c>
    </row>
    <row r="252" spans="1:5" ht="15.75" customHeight="1">
      <c r="A252" s="17">
        <v>54</v>
      </c>
      <c r="B252" s="17">
        <v>60</v>
      </c>
      <c r="C252" s="17">
        <v>3</v>
      </c>
      <c r="D252" s="17" t="s">
        <v>27</v>
      </c>
      <c r="E252">
        <v>1</v>
      </c>
    </row>
    <row r="253" spans="1:5" ht="15.75" customHeight="1">
      <c r="A253" s="17">
        <v>54</v>
      </c>
      <c r="B253" s="17">
        <v>67</v>
      </c>
      <c r="C253" s="17">
        <v>46</v>
      </c>
      <c r="D253" s="17" t="s">
        <v>27</v>
      </c>
      <c r="E253">
        <v>1</v>
      </c>
    </row>
    <row r="254" spans="1:5" ht="15.75" customHeight="1">
      <c r="A254" s="17">
        <v>54</v>
      </c>
      <c r="B254" s="17">
        <v>69</v>
      </c>
      <c r="C254" s="17">
        <v>7</v>
      </c>
      <c r="D254" s="17" t="s">
        <v>27</v>
      </c>
      <c r="E254">
        <v>1</v>
      </c>
    </row>
    <row r="255" spans="1:5" ht="15.75" customHeight="1">
      <c r="A255" s="17">
        <v>54</v>
      </c>
      <c r="B255" s="17">
        <v>63</v>
      </c>
      <c r="C255" s="17">
        <v>19</v>
      </c>
      <c r="D255" s="17" t="s">
        <v>27</v>
      </c>
      <c r="E255">
        <v>1</v>
      </c>
    </row>
    <row r="256" spans="1:5" ht="15.75" customHeight="1">
      <c r="A256" s="17">
        <v>54</v>
      </c>
      <c r="B256" s="17">
        <v>58</v>
      </c>
      <c r="C256" s="17">
        <v>1</v>
      </c>
      <c r="D256" s="17" t="s">
        <v>27</v>
      </c>
      <c r="E256">
        <v>1</v>
      </c>
    </row>
    <row r="257" spans="1:5" ht="15.75" customHeight="1">
      <c r="A257" s="17">
        <v>55</v>
      </c>
      <c r="B257" s="17">
        <v>63</v>
      </c>
      <c r="C257" s="17">
        <v>6</v>
      </c>
      <c r="D257" s="17" t="s">
        <v>24</v>
      </c>
      <c r="E257">
        <v>1</v>
      </c>
    </row>
    <row r="258" spans="1:5" ht="15.75" customHeight="1">
      <c r="A258" s="17">
        <v>55</v>
      </c>
      <c r="B258" s="17">
        <v>68</v>
      </c>
      <c r="C258" s="17">
        <v>15</v>
      </c>
      <c r="D258" s="17" t="s">
        <v>24</v>
      </c>
      <c r="E258">
        <v>1</v>
      </c>
    </row>
    <row r="259" spans="1:5" ht="15.75" customHeight="1">
      <c r="A259" s="17">
        <v>55</v>
      </c>
      <c r="B259" s="17">
        <v>58</v>
      </c>
      <c r="C259" s="17">
        <v>1</v>
      </c>
      <c r="D259" s="17" t="s">
        <v>27</v>
      </c>
      <c r="E259">
        <v>1</v>
      </c>
    </row>
    <row r="260" spans="1:5" ht="15.75" customHeight="1">
      <c r="A260" s="17">
        <v>55</v>
      </c>
      <c r="B260" s="17">
        <v>58</v>
      </c>
      <c r="C260" s="17">
        <v>1</v>
      </c>
      <c r="D260" s="17" t="s">
        <v>27</v>
      </c>
      <c r="E260">
        <v>1</v>
      </c>
    </row>
    <row r="261" spans="1:5" ht="15.75" customHeight="1">
      <c r="A261" s="17">
        <v>55</v>
      </c>
      <c r="B261" s="17">
        <v>66</v>
      </c>
      <c r="C261" s="17">
        <v>18</v>
      </c>
      <c r="D261" s="17" t="s">
        <v>27</v>
      </c>
      <c r="E261">
        <v>1</v>
      </c>
    </row>
    <row r="262" spans="1:5" ht="15.75" customHeight="1">
      <c r="A262" s="17">
        <v>55</v>
      </c>
      <c r="B262" s="17">
        <v>69</v>
      </c>
      <c r="C262" s="17">
        <v>3</v>
      </c>
      <c r="D262" s="17" t="s">
        <v>27</v>
      </c>
      <c r="E262">
        <v>1</v>
      </c>
    </row>
    <row r="263" spans="1:5" ht="15.75" customHeight="1">
      <c r="A263" s="17">
        <v>55</v>
      </c>
      <c r="B263" s="17">
        <v>69</v>
      </c>
      <c r="C263" s="17">
        <v>22</v>
      </c>
      <c r="D263" s="17" t="s">
        <v>27</v>
      </c>
      <c r="E263">
        <v>1</v>
      </c>
    </row>
    <row r="264" spans="1:5" ht="15.75" customHeight="1">
      <c r="A264" s="17">
        <v>55</v>
      </c>
      <c r="B264" s="17">
        <v>67</v>
      </c>
      <c r="C264" s="17">
        <v>1</v>
      </c>
      <c r="D264" s="17" t="s">
        <v>27</v>
      </c>
      <c r="E264">
        <v>1</v>
      </c>
    </row>
    <row r="265" spans="1:5" ht="15.75" customHeight="1">
      <c r="A265" s="17">
        <v>56</v>
      </c>
      <c r="B265" s="17">
        <v>65</v>
      </c>
      <c r="C265" s="17">
        <v>9</v>
      </c>
      <c r="D265" s="17" t="s">
        <v>24</v>
      </c>
      <c r="E265">
        <v>1</v>
      </c>
    </row>
    <row r="266" spans="1:5" ht="15.75" customHeight="1">
      <c r="A266" s="17">
        <v>56</v>
      </c>
      <c r="B266" s="17">
        <v>66</v>
      </c>
      <c r="C266" s="17">
        <v>3</v>
      </c>
      <c r="D266" s="17" t="s">
        <v>24</v>
      </c>
      <c r="E266">
        <v>1</v>
      </c>
    </row>
    <row r="267" spans="1:5" ht="15.75" customHeight="1">
      <c r="A267" s="17">
        <v>56</v>
      </c>
      <c r="B267" s="17">
        <v>66</v>
      </c>
      <c r="C267" s="17">
        <v>2</v>
      </c>
      <c r="D267" s="17" t="s">
        <v>27</v>
      </c>
      <c r="E267">
        <v>1</v>
      </c>
    </row>
    <row r="268" spans="1:5" ht="15.75" customHeight="1">
      <c r="A268" s="17">
        <v>56</v>
      </c>
      <c r="B268" s="17">
        <v>66</v>
      </c>
      <c r="C268" s="17">
        <v>1</v>
      </c>
      <c r="D268" s="17" t="s">
        <v>27</v>
      </c>
      <c r="E268">
        <v>1</v>
      </c>
    </row>
    <row r="269" spans="1:5" ht="15.75" customHeight="1">
      <c r="A269" s="17">
        <v>57</v>
      </c>
      <c r="B269" s="17">
        <v>61</v>
      </c>
      <c r="C269" s="17">
        <v>5</v>
      </c>
      <c r="D269" s="17" t="s">
        <v>24</v>
      </c>
      <c r="E269">
        <v>1</v>
      </c>
    </row>
    <row r="270" spans="1:5" ht="15.75" customHeight="1">
      <c r="A270" s="17">
        <v>57</v>
      </c>
      <c r="B270" s="17">
        <v>62</v>
      </c>
      <c r="C270" s="17">
        <v>14</v>
      </c>
      <c r="D270" s="17" t="s">
        <v>24</v>
      </c>
      <c r="E270">
        <v>1</v>
      </c>
    </row>
    <row r="271" spans="1:5" ht="15.75" customHeight="1">
      <c r="A271" s="17">
        <v>57</v>
      </c>
      <c r="B271" s="17">
        <v>64</v>
      </c>
      <c r="C271" s="17">
        <v>1</v>
      </c>
      <c r="D271" s="17" t="s">
        <v>24</v>
      </c>
      <c r="E271">
        <v>1</v>
      </c>
    </row>
    <row r="272" spans="1:5" ht="15.75" customHeight="1">
      <c r="A272" s="17">
        <v>57</v>
      </c>
      <c r="B272" s="17">
        <v>64</v>
      </c>
      <c r="C272" s="17">
        <v>9</v>
      </c>
      <c r="D272" s="17" t="s">
        <v>27</v>
      </c>
      <c r="E272">
        <v>1</v>
      </c>
    </row>
    <row r="273" spans="1:5" ht="15.75" customHeight="1">
      <c r="A273" s="17">
        <v>58</v>
      </c>
      <c r="B273" s="17">
        <v>60</v>
      </c>
      <c r="C273" s="17">
        <v>3</v>
      </c>
      <c r="D273" s="17" t="s">
        <v>27</v>
      </c>
      <c r="E273">
        <v>1</v>
      </c>
    </row>
    <row r="274" spans="1:5" ht="15.75" customHeight="1">
      <c r="A274" s="17">
        <v>58</v>
      </c>
      <c r="B274" s="17">
        <v>61</v>
      </c>
      <c r="C274" s="17">
        <v>1</v>
      </c>
      <c r="D274" s="17" t="s">
        <v>27</v>
      </c>
      <c r="E274">
        <v>1</v>
      </c>
    </row>
    <row r="275" spans="1:5" ht="15.75" customHeight="1">
      <c r="A275" s="17">
        <v>58</v>
      </c>
      <c r="B275" s="17">
        <v>58</v>
      </c>
      <c r="C275" s="17">
        <v>3</v>
      </c>
      <c r="D275" s="17" t="s">
        <v>27</v>
      </c>
      <c r="E275">
        <v>1</v>
      </c>
    </row>
    <row r="276" spans="1:5" ht="15.75" customHeight="1">
      <c r="A276" s="17">
        <v>58</v>
      </c>
      <c r="B276" s="17">
        <v>61</v>
      </c>
      <c r="C276" s="17">
        <v>2</v>
      </c>
      <c r="D276" s="17" t="s">
        <v>27</v>
      </c>
      <c r="E276">
        <v>1</v>
      </c>
    </row>
    <row r="277" spans="1:5" ht="15.75" customHeight="1">
      <c r="A277" s="17">
        <v>59</v>
      </c>
      <c r="B277" s="17">
        <v>62</v>
      </c>
      <c r="C277" s="17">
        <v>35</v>
      </c>
      <c r="D277" s="17" t="s">
        <v>24</v>
      </c>
      <c r="E277">
        <v>1</v>
      </c>
    </row>
    <row r="278" spans="1:5" ht="15.75" customHeight="1">
      <c r="A278" s="17">
        <v>59</v>
      </c>
      <c r="B278" s="17">
        <v>64</v>
      </c>
      <c r="C278" s="17">
        <v>1</v>
      </c>
      <c r="D278" s="17" t="s">
        <v>27</v>
      </c>
      <c r="E278">
        <v>1</v>
      </c>
    </row>
    <row r="279" spans="1:5" ht="15.75" customHeight="1">
      <c r="A279" s="17">
        <v>59</v>
      </c>
      <c r="B279" s="17">
        <v>64</v>
      </c>
      <c r="C279" s="17">
        <v>4</v>
      </c>
      <c r="D279" s="17" t="s">
        <v>27</v>
      </c>
      <c r="E279">
        <v>1</v>
      </c>
    </row>
    <row r="280" spans="1:5" ht="15.75" customHeight="1">
      <c r="A280" s="17">
        <v>59</v>
      </c>
      <c r="B280" s="17">
        <v>64</v>
      </c>
      <c r="C280" s="17">
        <v>7</v>
      </c>
      <c r="D280" s="17" t="s">
        <v>27</v>
      </c>
      <c r="E280">
        <v>1</v>
      </c>
    </row>
    <row r="281" spans="1:5" ht="15.75" customHeight="1">
      <c r="A281" s="17">
        <v>59</v>
      </c>
      <c r="B281" s="17">
        <v>67</v>
      </c>
      <c r="C281" s="17">
        <v>3</v>
      </c>
      <c r="D281" s="17" t="s">
        <v>27</v>
      </c>
      <c r="E281">
        <v>1</v>
      </c>
    </row>
    <row r="282" spans="1:5" ht="15.75" customHeight="1">
      <c r="A282" s="17">
        <v>60</v>
      </c>
      <c r="B282" s="17">
        <v>59</v>
      </c>
      <c r="C282" s="17">
        <v>17</v>
      </c>
      <c r="D282" s="17" t="s">
        <v>24</v>
      </c>
      <c r="E282">
        <v>1</v>
      </c>
    </row>
    <row r="283" spans="1:5" ht="15.75" customHeight="1">
      <c r="A283" s="17">
        <v>60</v>
      </c>
      <c r="B283" s="17">
        <v>61</v>
      </c>
      <c r="C283" s="17">
        <v>1</v>
      </c>
      <c r="D283" s="17" t="s">
        <v>27</v>
      </c>
      <c r="E283">
        <v>1</v>
      </c>
    </row>
    <row r="284" spans="1:5" ht="15.75" customHeight="1">
      <c r="A284" s="17">
        <v>60</v>
      </c>
      <c r="B284" s="17">
        <v>67</v>
      </c>
      <c r="C284" s="17">
        <v>2</v>
      </c>
      <c r="D284" s="17" t="s">
        <v>27</v>
      </c>
      <c r="E284">
        <v>1</v>
      </c>
    </row>
    <row r="285" spans="1:5" ht="15.75" customHeight="1">
      <c r="A285" s="17">
        <v>60</v>
      </c>
      <c r="B285" s="17">
        <v>61</v>
      </c>
      <c r="C285" s="17">
        <v>25</v>
      </c>
      <c r="D285" s="17" t="s">
        <v>27</v>
      </c>
      <c r="E285">
        <v>1</v>
      </c>
    </row>
    <row r="286" spans="1:5" ht="15.75" customHeight="1">
      <c r="A286" s="17">
        <v>61</v>
      </c>
      <c r="B286" s="17">
        <v>62</v>
      </c>
      <c r="C286" s="17">
        <v>5</v>
      </c>
      <c r="D286" s="17" t="s">
        <v>24</v>
      </c>
      <c r="E286">
        <v>1</v>
      </c>
    </row>
    <row r="287" spans="1:5" ht="15.75" customHeight="1">
      <c r="A287" s="17">
        <v>61</v>
      </c>
      <c r="B287" s="17">
        <v>68</v>
      </c>
      <c r="C287" s="17">
        <v>1</v>
      </c>
      <c r="D287" s="17" t="s">
        <v>24</v>
      </c>
      <c r="E287">
        <v>1</v>
      </c>
    </row>
    <row r="288" spans="1:5" ht="15.75" customHeight="1">
      <c r="A288" s="17">
        <v>61</v>
      </c>
      <c r="B288" s="17">
        <v>65</v>
      </c>
      <c r="C288" s="17">
        <v>8</v>
      </c>
      <c r="D288" s="17" t="s">
        <v>27</v>
      </c>
      <c r="E288">
        <v>1</v>
      </c>
    </row>
    <row r="289" spans="1:5" ht="15.75" customHeight="1">
      <c r="A289" s="17">
        <v>62</v>
      </c>
      <c r="B289" s="17">
        <v>59</v>
      </c>
      <c r="C289" s="17">
        <v>13</v>
      </c>
      <c r="D289" s="17" t="s">
        <v>24</v>
      </c>
      <c r="E289">
        <v>1</v>
      </c>
    </row>
    <row r="290" spans="1:5" ht="15.75" customHeight="1">
      <c r="A290" s="17">
        <v>62</v>
      </c>
      <c r="B290" s="17">
        <v>65</v>
      </c>
      <c r="C290" s="17">
        <v>19</v>
      </c>
      <c r="D290" s="17" t="s">
        <v>24</v>
      </c>
      <c r="E290">
        <v>1</v>
      </c>
    </row>
    <row r="291" spans="1:5" ht="15.75" customHeight="1">
      <c r="A291" s="17">
        <v>62</v>
      </c>
      <c r="B291" s="17">
        <v>62</v>
      </c>
      <c r="C291" s="17">
        <v>6</v>
      </c>
      <c r="D291" s="17" t="s">
        <v>27</v>
      </c>
      <c r="E291">
        <v>1</v>
      </c>
    </row>
    <row r="292" spans="1:5" ht="15.75" customHeight="1">
      <c r="A292" s="17">
        <v>63</v>
      </c>
      <c r="B292" s="17">
        <v>60</v>
      </c>
      <c r="C292" s="17">
        <v>1</v>
      </c>
      <c r="D292" s="17" t="s">
        <v>24</v>
      </c>
      <c r="E292">
        <v>1</v>
      </c>
    </row>
    <row r="293" spans="1:5" ht="15.75" customHeight="1">
      <c r="A293" s="17">
        <v>63</v>
      </c>
      <c r="B293" s="17">
        <v>61</v>
      </c>
      <c r="C293" s="17">
        <v>9</v>
      </c>
      <c r="D293" s="17" t="s">
        <v>27</v>
      </c>
      <c r="E293">
        <v>1</v>
      </c>
    </row>
    <row r="294" spans="1:5" ht="15.75" customHeight="1">
      <c r="A294" s="17">
        <v>63</v>
      </c>
      <c r="B294" s="17">
        <v>61</v>
      </c>
      <c r="C294" s="17">
        <v>28</v>
      </c>
      <c r="D294" s="17" t="s">
        <v>27</v>
      </c>
      <c r="E294">
        <v>1</v>
      </c>
    </row>
    <row r="295" spans="1:5" ht="15.75" customHeight="1">
      <c r="A295" s="17">
        <v>64</v>
      </c>
      <c r="B295" s="17">
        <v>65</v>
      </c>
      <c r="C295" s="17">
        <v>22</v>
      </c>
      <c r="D295" s="17" t="s">
        <v>27</v>
      </c>
      <c r="E295">
        <v>1</v>
      </c>
    </row>
    <row r="296" spans="1:5" ht="15.75" customHeight="1">
      <c r="A296" s="17">
        <v>65</v>
      </c>
      <c r="B296" s="17">
        <v>61</v>
      </c>
      <c r="C296" s="17">
        <v>2</v>
      </c>
      <c r="D296" s="17" t="s">
        <v>24</v>
      </c>
      <c r="E296">
        <v>1</v>
      </c>
    </row>
    <row r="297" spans="1:5" ht="15.75" customHeight="1">
      <c r="A297" s="17">
        <v>65</v>
      </c>
      <c r="B297" s="17">
        <v>62</v>
      </c>
      <c r="C297" s="17">
        <v>22</v>
      </c>
      <c r="D297" s="17" t="s">
        <v>24</v>
      </c>
      <c r="E297">
        <v>1</v>
      </c>
    </row>
    <row r="298" spans="1:5" ht="15.75" customHeight="1">
      <c r="A298" s="17">
        <v>65</v>
      </c>
      <c r="B298" s="17">
        <v>66</v>
      </c>
      <c r="C298" s="17">
        <v>15</v>
      </c>
      <c r="D298" s="17" t="s">
        <v>24</v>
      </c>
      <c r="E298">
        <v>1</v>
      </c>
    </row>
    <row r="299" spans="1:5" ht="15.75" customHeight="1">
      <c r="A299" s="17">
        <v>65</v>
      </c>
      <c r="B299" s="17">
        <v>59</v>
      </c>
      <c r="C299" s="17">
        <v>2</v>
      </c>
      <c r="D299" s="17" t="s">
        <v>27</v>
      </c>
      <c r="E299">
        <v>1</v>
      </c>
    </row>
    <row r="300" spans="1:5" ht="15.75" customHeight="1">
      <c r="A300" s="17">
        <v>65</v>
      </c>
      <c r="B300" s="17">
        <v>67</v>
      </c>
      <c r="C300" s="17">
        <v>1</v>
      </c>
      <c r="D300" s="17" t="s">
        <v>27</v>
      </c>
      <c r="E300">
        <v>1</v>
      </c>
    </row>
    <row r="301" spans="1:5" ht="15.75" customHeight="1">
      <c r="A301" s="17">
        <v>66</v>
      </c>
      <c r="B301" s="17">
        <v>61</v>
      </c>
      <c r="C301" s="17">
        <v>13</v>
      </c>
      <c r="D301" s="17" t="s">
        <v>24</v>
      </c>
      <c r="E301">
        <v>1</v>
      </c>
    </row>
    <row r="302" spans="1:5" ht="15.75" customHeight="1">
      <c r="A302" s="17">
        <v>66</v>
      </c>
      <c r="B302" s="17">
        <v>58</v>
      </c>
      <c r="C302" s="17">
        <v>1</v>
      </c>
      <c r="D302" s="17" t="s">
        <v>27</v>
      </c>
      <c r="E302">
        <v>1</v>
      </c>
    </row>
    <row r="303" spans="1:5" ht="15.75" customHeight="1">
      <c r="A303" s="17">
        <v>67</v>
      </c>
      <c r="B303" s="17">
        <v>64</v>
      </c>
      <c r="C303" s="17">
        <v>8</v>
      </c>
      <c r="D303" s="17" t="s">
        <v>24</v>
      </c>
      <c r="E303">
        <v>1</v>
      </c>
    </row>
    <row r="304" spans="1:5" ht="15.75" customHeight="1">
      <c r="A304" s="17">
        <v>67</v>
      </c>
      <c r="B304" s="17">
        <v>63</v>
      </c>
      <c r="C304" s="17">
        <v>1</v>
      </c>
      <c r="D304" s="17" t="s">
        <v>24</v>
      </c>
      <c r="E304">
        <v>1</v>
      </c>
    </row>
    <row r="305" spans="1:5" ht="15.75" customHeight="1">
      <c r="A305" s="17">
        <v>69</v>
      </c>
      <c r="B305" s="17">
        <v>67</v>
      </c>
      <c r="C305" s="17">
        <v>8</v>
      </c>
      <c r="D305" s="17" t="s">
        <v>24</v>
      </c>
      <c r="E305">
        <v>1</v>
      </c>
    </row>
    <row r="306" spans="1:5" ht="15.75" customHeight="1">
      <c r="A306" s="17">
        <v>70</v>
      </c>
      <c r="B306" s="17">
        <v>58</v>
      </c>
      <c r="C306" s="17">
        <v>4</v>
      </c>
      <c r="D306" s="17" t="s">
        <v>24</v>
      </c>
      <c r="E306">
        <v>1</v>
      </c>
    </row>
    <row r="307" spans="1:5" ht="15.75" customHeight="1">
      <c r="A307" s="17">
        <v>70</v>
      </c>
      <c r="B307" s="17">
        <v>66</v>
      </c>
      <c r="C307" s="17">
        <v>14</v>
      </c>
      <c r="D307" s="17" t="s">
        <v>27</v>
      </c>
      <c r="E307">
        <v>1</v>
      </c>
    </row>
    <row r="308" spans="1:5" ht="15.75" customHeight="1">
      <c r="A308" s="17">
        <v>70</v>
      </c>
      <c r="B308" s="17">
        <v>59</v>
      </c>
      <c r="C308" s="17">
        <v>8</v>
      </c>
      <c r="D308" s="17" t="s">
        <v>27</v>
      </c>
      <c r="E308">
        <v>1</v>
      </c>
    </row>
    <row r="309" spans="1:5" ht="15.75" customHeight="1">
      <c r="A309" s="17">
        <v>71</v>
      </c>
      <c r="B309" s="17">
        <v>68</v>
      </c>
      <c r="C309" s="17">
        <v>2</v>
      </c>
      <c r="D309" s="17" t="s">
        <v>27</v>
      </c>
      <c r="E309">
        <v>1</v>
      </c>
    </row>
    <row r="310" spans="1:5" ht="15.75" customHeight="1">
      <c r="A310" s="17">
        <v>72</v>
      </c>
      <c r="B310" s="17">
        <v>67</v>
      </c>
      <c r="C310" s="17">
        <v>3</v>
      </c>
      <c r="D310" s="17" t="s">
        <v>27</v>
      </c>
      <c r="E310">
        <v>1</v>
      </c>
    </row>
    <row r="311" spans="1:5" ht="15.75" customHeight="1">
      <c r="A311" s="17">
        <v>74</v>
      </c>
      <c r="B311" s="17">
        <v>65</v>
      </c>
      <c r="C311" s="17">
        <v>3</v>
      </c>
      <c r="D311" s="17" t="s">
        <v>24</v>
      </c>
      <c r="E311">
        <v>1</v>
      </c>
    </row>
    <row r="312" spans="1:5" ht="15.75" customHeight="1">
      <c r="A312" s="17">
        <v>75</v>
      </c>
      <c r="B312" s="17">
        <v>62</v>
      </c>
      <c r="C312" s="17">
        <v>1</v>
      </c>
      <c r="D312" s="17" t="s">
        <v>27</v>
      </c>
      <c r="E312">
        <v>1</v>
      </c>
    </row>
    <row r="313" spans="1:5" ht="15.75" customHeight="1">
      <c r="A313" s="17">
        <v>77</v>
      </c>
      <c r="B313" s="17">
        <v>65</v>
      </c>
      <c r="C313" s="17">
        <v>3</v>
      </c>
      <c r="D313" s="17" t="s">
        <v>27</v>
      </c>
      <c r="E313">
        <v>1</v>
      </c>
    </row>
    <row r="314" spans="1:5" ht="15.75" customHeight="1">
      <c r="A314" s="17">
        <v>78</v>
      </c>
      <c r="B314" s="17">
        <v>65</v>
      </c>
      <c r="C314" s="17">
        <v>1</v>
      </c>
      <c r="D314" s="17" t="s">
        <v>24</v>
      </c>
      <c r="E314">
        <v>1</v>
      </c>
    </row>
    <row r="315" spans="1:5" ht="15.75" customHeight="1">
      <c r="A315" s="17">
        <v>83</v>
      </c>
      <c r="B315" s="17">
        <v>58</v>
      </c>
      <c r="C315" s="17">
        <v>2</v>
      </c>
      <c r="D315" s="17" t="s">
        <v>24</v>
      </c>
      <c r="E315">
        <v>1</v>
      </c>
    </row>
    <row r="316" spans="1:5" ht="15.75" customHeight="1"/>
    <row r="317" spans="1:5" ht="15.75" customHeight="1"/>
    <row r="318" spans="1:5" ht="15.75" customHeight="1"/>
    <row r="319" spans="1:5" ht="15.75" customHeight="1"/>
    <row r="320" spans="1: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3">
    <mergeCell ref="S3:T3"/>
    <mergeCell ref="L9:M9"/>
    <mergeCell ref="O9:P9"/>
  </mergeCell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33D9-79E9-4BCD-8424-97091AD81DD7}">
  <dimension ref="A1:AE1008"/>
  <sheetViews>
    <sheetView showGridLines="0" topLeftCell="U11" zoomScale="110" zoomScaleNormal="110" workbookViewId="0">
      <selection activeCell="AC14" sqref="AC14:AC20"/>
    </sheetView>
  </sheetViews>
  <sheetFormatPr defaultColWidth="12.625" defaultRowHeight="15" customHeight="1"/>
  <cols>
    <col min="1" max="1" width="5.625" customWidth="1"/>
    <col min="2" max="2" width="6.25" customWidth="1"/>
    <col min="3" max="3" width="8.75" customWidth="1"/>
    <col min="4" max="4" width="8.875" customWidth="1"/>
    <col min="5" max="5" width="17.875" customWidth="1"/>
    <col min="6" max="7" width="7.625" customWidth="1"/>
    <col min="8" max="8" width="9.375" customWidth="1"/>
    <col min="9" max="9" width="13.375" customWidth="1"/>
    <col min="10" max="10" width="9.25" customWidth="1"/>
    <col min="11" max="11" width="11.875" customWidth="1"/>
    <col min="12" max="12" width="12.125" customWidth="1"/>
    <col min="13" max="13" width="13" customWidth="1"/>
    <col min="14" max="14" width="1.75" customWidth="1"/>
    <col min="15" max="15" width="10.875" customWidth="1"/>
    <col min="17" max="18" width="4.75" customWidth="1"/>
    <col min="19" max="19" width="21.5" customWidth="1"/>
    <col min="20" max="20" width="15.5" customWidth="1"/>
    <col min="21" max="21" width="17" customWidth="1"/>
    <col min="22" max="22" width="10.25" customWidth="1"/>
    <col min="23" max="23" width="28.25" customWidth="1"/>
    <col min="26" max="26" width="7.5" customWidth="1"/>
    <col min="27" max="28" width="3.5" customWidth="1"/>
    <col min="31" max="31" width="15.75" customWidth="1"/>
  </cols>
  <sheetData>
    <row r="1" spans="1:29" ht="15" customHeight="1">
      <c r="L1" s="23" t="s">
        <v>29</v>
      </c>
      <c r="M1" s="23" t="s">
        <v>30</v>
      </c>
      <c r="N1" s="23"/>
      <c r="O1" s="23" t="s">
        <v>33</v>
      </c>
      <c r="S1" s="23" t="s">
        <v>39</v>
      </c>
      <c r="T1" s="26">
        <f>SUM($L$10:$M$234)</f>
        <v>14469.2809876543</v>
      </c>
      <c r="U1" s="23"/>
      <c r="V1" s="26"/>
    </row>
    <row r="2" spans="1:29" ht="15" customHeight="1">
      <c r="K2" s="23" t="s">
        <v>31</v>
      </c>
      <c r="L2" s="26">
        <f>AVERAGE($H$10:$H$234)</f>
        <v>2.7911111111111113</v>
      </c>
      <c r="M2" s="26">
        <f>AVERAGE($I$10:$I$234)</f>
        <v>7.4567901234567904</v>
      </c>
      <c r="N2" s="26"/>
      <c r="O2" s="26">
        <f>SUM($H$10:$I$234) / $O$5</f>
        <v>4.0261437908496731</v>
      </c>
      <c r="S2" s="23" t="s">
        <v>36</v>
      </c>
      <c r="T2" s="26">
        <f>SUM($O$10:$P$234)</f>
        <v>15765.790849673198</v>
      </c>
      <c r="V2">
        <f>M3/L3</f>
        <v>1.5585407670849565</v>
      </c>
    </row>
    <row r="3" spans="1:29" ht="15" customHeight="1">
      <c r="K3" s="23" t="s">
        <v>106</v>
      </c>
      <c r="L3" s="66">
        <f>_xlfn.STDEV.P($H$10:$H$234)</f>
        <v>5.8572584494121376</v>
      </c>
      <c r="M3" s="66">
        <f>_xlfn.STDEV.P($I$10:$I$90)</f>
        <v>9.1287760767616355</v>
      </c>
      <c r="N3" s="26"/>
      <c r="O3" s="26"/>
      <c r="S3" s="83" t="s">
        <v>37</v>
      </c>
      <c r="T3" s="83"/>
    </row>
    <row r="4" spans="1:29" ht="15" customHeight="1">
      <c r="K4" s="23" t="s">
        <v>77</v>
      </c>
      <c r="L4" s="66">
        <f>_xlfn.VAR.P($H$10:$H$234)</f>
        <v>34.30747654320988</v>
      </c>
      <c r="M4" s="66">
        <f>_xlfn.VAR.P($I$10:$I$90)</f>
        <v>83.334552659655543</v>
      </c>
      <c r="N4" s="26"/>
      <c r="O4" s="26"/>
      <c r="S4" s="65"/>
      <c r="T4" s="65"/>
    </row>
    <row r="5" spans="1:29" ht="15" customHeight="1">
      <c r="K5" s="23" t="s">
        <v>25</v>
      </c>
      <c r="L5" s="22">
        <f>COUNT($H$10:$H$234)</f>
        <v>225</v>
      </c>
      <c r="M5" s="22">
        <f>COUNT($I$10:$I$234)</f>
        <v>81</v>
      </c>
      <c r="N5" s="22"/>
      <c r="O5" s="22">
        <f>SUM($L$5:$M$5)</f>
        <v>306</v>
      </c>
      <c r="S5" s="26">
        <f>L5*(L2-$O$2)^2</f>
        <v>343.19378700499789</v>
      </c>
      <c r="T5" s="26">
        <f>M5*(M2-$O$2)^2</f>
        <v>953.31607501388385</v>
      </c>
    </row>
    <row r="6" spans="1:29" ht="15" customHeight="1">
      <c r="K6" s="23" t="s">
        <v>61</v>
      </c>
      <c r="L6" s="44">
        <f>L5-1</f>
        <v>224</v>
      </c>
      <c r="M6" s="44">
        <f>M5-1</f>
        <v>80</v>
      </c>
      <c r="N6" s="22"/>
      <c r="O6" s="22"/>
    </row>
    <row r="7" spans="1:29" ht="15" customHeight="1">
      <c r="N7" s="22"/>
      <c r="O7" s="22"/>
      <c r="S7" s="26"/>
      <c r="T7" s="26"/>
      <c r="X7" t="s">
        <v>76</v>
      </c>
    </row>
    <row r="8" spans="1:29" ht="15" customHeight="1" thickBot="1">
      <c r="L8" s="83" t="s">
        <v>32</v>
      </c>
      <c r="M8" s="83"/>
      <c r="N8" s="27"/>
      <c r="O8" s="83" t="s">
        <v>34</v>
      </c>
      <c r="P8" s="83"/>
      <c r="Q8" s="61"/>
      <c r="R8" s="27"/>
    </row>
    <row r="9" spans="1:29">
      <c r="A9" s="3" t="s">
        <v>0</v>
      </c>
      <c r="B9" s="3" t="s">
        <v>1</v>
      </c>
      <c r="C9" s="3" t="s">
        <v>2</v>
      </c>
      <c r="D9" s="24" t="s">
        <v>3</v>
      </c>
      <c r="E9" s="23" t="s">
        <v>26</v>
      </c>
      <c r="H9" s="23" t="s">
        <v>29</v>
      </c>
      <c r="I9" s="23" t="s">
        <v>30</v>
      </c>
      <c r="J9" s="23"/>
      <c r="L9" s="23" t="s">
        <v>29</v>
      </c>
      <c r="M9" s="23" t="s">
        <v>30</v>
      </c>
      <c r="N9" s="23"/>
      <c r="O9" s="23" t="s">
        <v>29</v>
      </c>
      <c r="P9" s="23" t="s">
        <v>30</v>
      </c>
      <c r="Q9" s="23"/>
      <c r="R9" s="23"/>
      <c r="S9" s="28" t="s">
        <v>38</v>
      </c>
      <c r="T9" s="29">
        <f>SUM(S5:T5)</f>
        <v>1296.5098620188817</v>
      </c>
      <c r="X9" s="64"/>
      <c r="Y9" s="64" t="s">
        <v>29</v>
      </c>
      <c r="Z9" s="64" t="s">
        <v>30</v>
      </c>
    </row>
    <row r="10" spans="1:29">
      <c r="A10" s="17">
        <v>30</v>
      </c>
      <c r="B10" s="17">
        <v>65</v>
      </c>
      <c r="C10" s="17">
        <v>0</v>
      </c>
      <c r="D10" s="17" t="s">
        <v>27</v>
      </c>
      <c r="E10">
        <v>1</v>
      </c>
      <c r="H10">
        <v>0</v>
      </c>
      <c r="I10">
        <v>0</v>
      </c>
      <c r="L10" s="25">
        <f>(H10-$L$2)^2</f>
        <v>7.7903012345679024</v>
      </c>
      <c r="M10" s="25">
        <f>(I10-$M$2)^2</f>
        <v>55.603718945282736</v>
      </c>
      <c r="N10" s="25"/>
      <c r="O10">
        <f>(H10-$O$2)^2</f>
        <v>16.209833824597375</v>
      </c>
      <c r="P10">
        <f>(I10-$O$2)^2</f>
        <v>16.209833824597375</v>
      </c>
      <c r="S10" s="28" t="s">
        <v>40</v>
      </c>
      <c r="T10" s="30">
        <f>T1</f>
        <v>14469.2809876543</v>
      </c>
      <c r="X10" s="62" t="s">
        <v>31</v>
      </c>
      <c r="Y10" s="62">
        <v>2.7911111111111113</v>
      </c>
      <c r="Z10" s="62">
        <v>7.4567901234567904</v>
      </c>
    </row>
    <row r="11" spans="1:29">
      <c r="A11" s="17">
        <v>33</v>
      </c>
      <c r="B11" s="17">
        <v>60</v>
      </c>
      <c r="C11" s="17">
        <v>0</v>
      </c>
      <c r="D11" s="17" t="s">
        <v>27</v>
      </c>
      <c r="E11">
        <v>1</v>
      </c>
      <c r="H11">
        <v>0</v>
      </c>
      <c r="I11">
        <v>0</v>
      </c>
      <c r="L11" s="25">
        <f t="shared" ref="L11:L74" si="0">(H11-$L$2)^2</f>
        <v>7.7903012345679024</v>
      </c>
      <c r="M11" s="25">
        <f t="shared" ref="M11:M74" si="1">(I11-$M$2)^2</f>
        <v>55.603718945282736</v>
      </c>
      <c r="N11" s="25"/>
      <c r="O11">
        <f t="shared" ref="O11:O74" si="2">(H11-$O$2)^2</f>
        <v>16.209833824597375</v>
      </c>
      <c r="P11">
        <f t="shared" ref="P11:P74" si="3">(I11-$O$2)^2</f>
        <v>16.209833824597375</v>
      </c>
      <c r="S11" s="28" t="s">
        <v>41</v>
      </c>
      <c r="T11" s="31">
        <v>1</v>
      </c>
      <c r="X11" s="62" t="s">
        <v>77</v>
      </c>
      <c r="Y11" s="62">
        <v>34.460634920634917</v>
      </c>
      <c r="Z11" s="62">
        <v>84.376234567901236</v>
      </c>
    </row>
    <row r="12" spans="1:29">
      <c r="A12" s="17">
        <v>34</v>
      </c>
      <c r="B12" s="17">
        <v>60</v>
      </c>
      <c r="C12" s="17">
        <v>0</v>
      </c>
      <c r="D12" s="17" t="s">
        <v>27</v>
      </c>
      <c r="E12">
        <v>1</v>
      </c>
      <c r="H12">
        <v>0</v>
      </c>
      <c r="I12">
        <v>0</v>
      </c>
      <c r="L12" s="25">
        <f t="shared" si="0"/>
        <v>7.7903012345679024</v>
      </c>
      <c r="M12" s="25">
        <f t="shared" si="1"/>
        <v>55.603718945282736</v>
      </c>
      <c r="N12" s="25"/>
      <c r="O12">
        <f t="shared" si="2"/>
        <v>16.209833824597375</v>
      </c>
      <c r="P12">
        <f t="shared" si="3"/>
        <v>16.209833824597375</v>
      </c>
      <c r="S12" s="28" t="s">
        <v>42</v>
      </c>
      <c r="T12" s="67">
        <f xml:space="preserve"> $L$6 +$M$6</f>
        <v>304</v>
      </c>
      <c r="X12" s="62" t="s">
        <v>78</v>
      </c>
      <c r="Y12" s="62">
        <v>225</v>
      </c>
      <c r="Z12" s="62">
        <v>81</v>
      </c>
    </row>
    <row r="13" spans="1:29" ht="20.25">
      <c r="A13" s="17">
        <v>35</v>
      </c>
      <c r="B13" s="17">
        <v>63</v>
      </c>
      <c r="C13" s="17">
        <v>0</v>
      </c>
      <c r="D13" s="17" t="s">
        <v>27</v>
      </c>
      <c r="E13">
        <v>1</v>
      </c>
      <c r="H13">
        <v>0</v>
      </c>
      <c r="I13">
        <v>0</v>
      </c>
      <c r="L13" s="25">
        <f t="shared" si="0"/>
        <v>7.7903012345679024</v>
      </c>
      <c r="M13" s="25">
        <f t="shared" si="1"/>
        <v>55.603718945282736</v>
      </c>
      <c r="N13" s="25"/>
      <c r="O13">
        <f t="shared" si="2"/>
        <v>16.209833824597375</v>
      </c>
      <c r="P13">
        <f t="shared" si="3"/>
        <v>16.209833824597375</v>
      </c>
      <c r="S13" s="28" t="s">
        <v>43</v>
      </c>
      <c r="T13" s="30">
        <f>T9/T11</f>
        <v>1296.5098620188817</v>
      </c>
      <c r="X13" s="62" t="s">
        <v>79</v>
      </c>
      <c r="Y13" s="62">
        <v>224</v>
      </c>
      <c r="Z13" s="62">
        <v>80</v>
      </c>
      <c r="AC13" s="76" t="s">
        <v>107</v>
      </c>
    </row>
    <row r="14" spans="1:29">
      <c r="A14" s="17">
        <v>36</v>
      </c>
      <c r="B14" s="17">
        <v>69</v>
      </c>
      <c r="C14" s="17">
        <v>0</v>
      </c>
      <c r="D14" s="17" t="s">
        <v>27</v>
      </c>
      <c r="E14">
        <v>1</v>
      </c>
      <c r="H14">
        <v>0</v>
      </c>
      <c r="I14">
        <v>0</v>
      </c>
      <c r="L14" s="25">
        <f t="shared" si="0"/>
        <v>7.7903012345679024</v>
      </c>
      <c r="M14" s="25">
        <f t="shared" si="1"/>
        <v>55.603718945282736</v>
      </c>
      <c r="N14" s="25"/>
      <c r="O14">
        <f t="shared" si="2"/>
        <v>16.209833824597375</v>
      </c>
      <c r="P14">
        <f t="shared" si="3"/>
        <v>16.209833824597375</v>
      </c>
      <c r="S14" s="28" t="s">
        <v>44</v>
      </c>
      <c r="T14" s="30">
        <f>T10/T12</f>
        <v>47.59631903833651</v>
      </c>
      <c r="X14" s="62" t="s">
        <v>80</v>
      </c>
      <c r="Y14" s="62">
        <v>0.40841636388624264</v>
      </c>
      <c r="Z14" s="62"/>
      <c r="AC14" s="77" t="s">
        <v>108</v>
      </c>
    </row>
    <row r="15" spans="1:29">
      <c r="A15" s="17">
        <v>37</v>
      </c>
      <c r="B15" s="17">
        <v>60</v>
      </c>
      <c r="C15" s="17">
        <v>0</v>
      </c>
      <c r="D15" s="17" t="s">
        <v>27</v>
      </c>
      <c r="E15">
        <v>1</v>
      </c>
      <c r="H15">
        <v>0</v>
      </c>
      <c r="I15">
        <v>0</v>
      </c>
      <c r="L15" s="25">
        <f t="shared" si="0"/>
        <v>7.7903012345679024</v>
      </c>
      <c r="M15" s="25">
        <f t="shared" si="1"/>
        <v>55.603718945282736</v>
      </c>
      <c r="N15" s="25"/>
      <c r="O15">
        <f t="shared" si="2"/>
        <v>16.209833824597375</v>
      </c>
      <c r="P15">
        <f t="shared" si="3"/>
        <v>16.209833824597375</v>
      </c>
      <c r="S15" s="32" t="s">
        <v>45</v>
      </c>
      <c r="T15" s="33">
        <f>T13/T14</f>
        <v>27.239708620631067</v>
      </c>
      <c r="X15" s="62" t="s">
        <v>81</v>
      </c>
      <c r="Y15" s="62">
        <v>1.1657962151190304E-7</v>
      </c>
      <c r="Z15" s="62"/>
      <c r="AC15" s="78" t="s">
        <v>109</v>
      </c>
    </row>
    <row r="16" spans="1:29" ht="15.75" thickBot="1">
      <c r="A16" s="17">
        <v>37</v>
      </c>
      <c r="B16" s="17">
        <v>63</v>
      </c>
      <c r="C16" s="17">
        <v>0</v>
      </c>
      <c r="D16" s="17" t="s">
        <v>27</v>
      </c>
      <c r="E16">
        <v>1</v>
      </c>
      <c r="H16">
        <v>0</v>
      </c>
      <c r="I16">
        <v>0</v>
      </c>
      <c r="L16" s="25">
        <f t="shared" si="0"/>
        <v>7.7903012345679024</v>
      </c>
      <c r="M16" s="25">
        <f t="shared" si="1"/>
        <v>55.603718945282736</v>
      </c>
      <c r="N16" s="25"/>
      <c r="O16">
        <f t="shared" si="2"/>
        <v>16.209833824597375</v>
      </c>
      <c r="P16">
        <f t="shared" si="3"/>
        <v>16.209833824597375</v>
      </c>
      <c r="S16" s="34" t="s">
        <v>47</v>
      </c>
      <c r="T16" s="35">
        <f>T9/(T9+T10)</f>
        <v>8.223563755101812E-2</v>
      </c>
      <c r="X16" s="63" t="s">
        <v>82</v>
      </c>
      <c r="Y16" s="63">
        <v>0.74696997449039459</v>
      </c>
      <c r="Z16" s="63"/>
      <c r="AC16" s="78" t="s">
        <v>110</v>
      </c>
    </row>
    <row r="17" spans="1:31" ht="15.75" customHeight="1">
      <c r="A17" s="17">
        <v>37</v>
      </c>
      <c r="B17" s="17">
        <v>58</v>
      </c>
      <c r="C17" s="17">
        <v>0</v>
      </c>
      <c r="D17" s="17" t="s">
        <v>27</v>
      </c>
      <c r="E17">
        <v>1</v>
      </c>
      <c r="H17">
        <v>0</v>
      </c>
      <c r="I17">
        <v>0</v>
      </c>
      <c r="L17" s="25">
        <f t="shared" si="0"/>
        <v>7.7903012345679024</v>
      </c>
      <c r="M17" s="25">
        <f t="shared" si="1"/>
        <v>55.603718945282736</v>
      </c>
      <c r="N17" s="25"/>
      <c r="O17">
        <f t="shared" si="2"/>
        <v>16.209833824597375</v>
      </c>
      <c r="P17">
        <f t="shared" si="3"/>
        <v>16.209833824597375</v>
      </c>
      <c r="AC17" s="79"/>
    </row>
    <row r="18" spans="1:31">
      <c r="A18" s="17">
        <v>37</v>
      </c>
      <c r="B18" s="17">
        <v>63</v>
      </c>
      <c r="C18" s="17">
        <v>0</v>
      </c>
      <c r="D18" s="17" t="s">
        <v>27</v>
      </c>
      <c r="E18">
        <v>1</v>
      </c>
      <c r="H18">
        <v>0</v>
      </c>
      <c r="I18">
        <v>0</v>
      </c>
      <c r="L18" s="25">
        <f t="shared" si="0"/>
        <v>7.7903012345679024</v>
      </c>
      <c r="M18" s="25">
        <f t="shared" si="1"/>
        <v>55.603718945282736</v>
      </c>
      <c r="N18" s="25"/>
      <c r="O18">
        <f t="shared" si="2"/>
        <v>16.209833824597375</v>
      </c>
      <c r="P18">
        <f t="shared" si="3"/>
        <v>16.209833824597375</v>
      </c>
      <c r="S18" s="28" t="s">
        <v>83</v>
      </c>
      <c r="T18" s="36">
        <v>0.05</v>
      </c>
      <c r="U18" s="36">
        <v>0.01</v>
      </c>
      <c r="V18" s="36">
        <v>1E-3</v>
      </c>
      <c r="AC18" s="77" t="s">
        <v>111</v>
      </c>
    </row>
    <row r="19" spans="1:31">
      <c r="A19" s="17">
        <v>38</v>
      </c>
      <c r="B19" s="17">
        <v>60</v>
      </c>
      <c r="C19" s="17">
        <v>0</v>
      </c>
      <c r="D19" s="17" t="s">
        <v>27</v>
      </c>
      <c r="E19">
        <v>1</v>
      </c>
      <c r="H19">
        <v>0</v>
      </c>
      <c r="I19">
        <v>0</v>
      </c>
      <c r="L19" s="25">
        <f t="shared" si="0"/>
        <v>7.7903012345679024</v>
      </c>
      <c r="M19" s="25">
        <f t="shared" si="1"/>
        <v>55.603718945282736</v>
      </c>
      <c r="N19" s="25"/>
      <c r="O19">
        <f t="shared" si="2"/>
        <v>16.209833824597375</v>
      </c>
      <c r="P19">
        <f t="shared" si="3"/>
        <v>16.209833824597375</v>
      </c>
      <c r="T19" s="31">
        <v>3.8414999999999999</v>
      </c>
      <c r="U19" s="31">
        <v>6.6349999999999998</v>
      </c>
      <c r="V19" s="31">
        <v>10.827566170000001</v>
      </c>
      <c r="AC19" s="78" t="s">
        <v>112</v>
      </c>
    </row>
    <row r="20" spans="1:31">
      <c r="A20" s="17">
        <v>38</v>
      </c>
      <c r="B20" s="17">
        <v>60</v>
      </c>
      <c r="C20" s="17">
        <v>0</v>
      </c>
      <c r="D20" s="17" t="s">
        <v>27</v>
      </c>
      <c r="E20">
        <v>1</v>
      </c>
      <c r="H20">
        <v>0</v>
      </c>
      <c r="I20">
        <v>0</v>
      </c>
      <c r="L20" s="25">
        <f t="shared" si="0"/>
        <v>7.7903012345679024</v>
      </c>
      <c r="M20" s="25">
        <f t="shared" si="1"/>
        <v>55.603718945282736</v>
      </c>
      <c r="N20" s="25"/>
      <c r="O20">
        <f t="shared" si="2"/>
        <v>16.209833824597375</v>
      </c>
      <c r="P20">
        <f t="shared" si="3"/>
        <v>16.209833824597375</v>
      </c>
      <c r="AC20" s="78" t="s">
        <v>113</v>
      </c>
    </row>
    <row r="21" spans="1:31">
      <c r="A21" s="17">
        <v>38</v>
      </c>
      <c r="B21" s="17">
        <v>66</v>
      </c>
      <c r="C21" s="17">
        <v>0</v>
      </c>
      <c r="D21" s="17" t="s">
        <v>27</v>
      </c>
      <c r="E21">
        <v>1</v>
      </c>
      <c r="H21">
        <v>0</v>
      </c>
      <c r="I21">
        <v>0</v>
      </c>
      <c r="L21" s="25">
        <f t="shared" si="0"/>
        <v>7.7903012345679024</v>
      </c>
      <c r="M21" s="25">
        <f t="shared" si="1"/>
        <v>55.603718945282736</v>
      </c>
      <c r="N21" s="25"/>
      <c r="O21">
        <f t="shared" si="2"/>
        <v>16.209833824597375</v>
      </c>
      <c r="P21">
        <f t="shared" si="3"/>
        <v>16.209833824597375</v>
      </c>
      <c r="R21" s="73"/>
      <c r="S21" s="73"/>
      <c r="T21" s="73"/>
      <c r="U21" s="73"/>
      <c r="V21" s="73"/>
      <c r="W21" s="73"/>
      <c r="AC21" s="79"/>
    </row>
    <row r="22" spans="1:31">
      <c r="A22" s="17">
        <v>39</v>
      </c>
      <c r="B22" s="17">
        <v>63</v>
      </c>
      <c r="C22" s="17">
        <v>0</v>
      </c>
      <c r="D22" s="17" t="s">
        <v>27</v>
      </c>
      <c r="E22">
        <v>1</v>
      </c>
      <c r="H22">
        <v>0</v>
      </c>
      <c r="I22">
        <v>0</v>
      </c>
      <c r="L22" s="25">
        <f t="shared" si="0"/>
        <v>7.7903012345679024</v>
      </c>
      <c r="M22" s="25">
        <f t="shared" si="1"/>
        <v>55.603718945282736</v>
      </c>
      <c r="N22" s="25"/>
      <c r="O22">
        <f t="shared" si="2"/>
        <v>16.209833824597375</v>
      </c>
      <c r="P22">
        <f t="shared" si="3"/>
        <v>16.209833824597375</v>
      </c>
      <c r="R22" s="74"/>
      <c r="S22" s="62"/>
      <c r="T22" s="62"/>
      <c r="U22" s="62"/>
      <c r="V22" s="62"/>
      <c r="W22" s="73"/>
      <c r="AC22" s="77" t="s">
        <v>114</v>
      </c>
    </row>
    <row r="23" spans="1:31">
      <c r="A23" s="17">
        <v>39</v>
      </c>
      <c r="B23" s="17">
        <v>67</v>
      </c>
      <c r="C23" s="17">
        <v>0</v>
      </c>
      <c r="D23" s="17" t="s">
        <v>27</v>
      </c>
      <c r="E23">
        <v>1</v>
      </c>
      <c r="H23">
        <v>0</v>
      </c>
      <c r="I23">
        <v>0</v>
      </c>
      <c r="L23" s="25">
        <f t="shared" si="0"/>
        <v>7.7903012345679024</v>
      </c>
      <c r="M23" s="25">
        <f t="shared" si="1"/>
        <v>55.603718945282736</v>
      </c>
      <c r="N23" s="25"/>
      <c r="O23">
        <f t="shared" si="2"/>
        <v>16.209833824597375</v>
      </c>
      <c r="P23">
        <f t="shared" si="3"/>
        <v>16.209833824597375</v>
      </c>
      <c r="R23" s="62"/>
      <c r="S23" t="s">
        <v>84</v>
      </c>
      <c r="AC23" s="78" t="s">
        <v>115</v>
      </c>
    </row>
    <row r="24" spans="1:31">
      <c r="A24" s="17">
        <v>39</v>
      </c>
      <c r="B24" s="17">
        <v>58</v>
      </c>
      <c r="C24" s="17">
        <v>0</v>
      </c>
      <c r="D24" s="17" t="s">
        <v>27</v>
      </c>
      <c r="E24">
        <v>1</v>
      </c>
      <c r="H24">
        <v>0</v>
      </c>
      <c r="I24">
        <v>0</v>
      </c>
      <c r="L24" s="25">
        <f t="shared" si="0"/>
        <v>7.7903012345679024</v>
      </c>
      <c r="M24" s="25">
        <f t="shared" si="1"/>
        <v>55.603718945282736</v>
      </c>
      <c r="N24" s="25"/>
      <c r="O24">
        <f t="shared" si="2"/>
        <v>16.209833824597375</v>
      </c>
      <c r="P24">
        <f t="shared" si="3"/>
        <v>16.209833824597375</v>
      </c>
      <c r="R24" s="62"/>
      <c r="AC24" s="78" t="s">
        <v>116</v>
      </c>
    </row>
    <row r="25" spans="1:31" ht="15.75" thickBot="1">
      <c r="A25" s="17">
        <v>40</v>
      </c>
      <c r="B25" s="17">
        <v>58</v>
      </c>
      <c r="C25" s="17">
        <v>0</v>
      </c>
      <c r="D25" s="17" t="s">
        <v>27</v>
      </c>
      <c r="E25">
        <v>1</v>
      </c>
      <c r="F25" s="7"/>
      <c r="H25">
        <v>0</v>
      </c>
      <c r="I25">
        <v>0</v>
      </c>
      <c r="L25" s="25">
        <f t="shared" si="0"/>
        <v>7.7903012345679024</v>
      </c>
      <c r="M25" s="25">
        <f t="shared" si="1"/>
        <v>55.603718945282736</v>
      </c>
      <c r="N25" s="25"/>
      <c r="O25">
        <f t="shared" si="2"/>
        <v>16.209833824597375</v>
      </c>
      <c r="P25">
        <f t="shared" si="3"/>
        <v>16.209833824597375</v>
      </c>
      <c r="R25" s="73"/>
      <c r="S25" t="s">
        <v>85</v>
      </c>
      <c r="AC25" s="78" t="s">
        <v>117</v>
      </c>
    </row>
    <row r="26" spans="1:31">
      <c r="A26" s="17">
        <v>40</v>
      </c>
      <c r="B26" s="17">
        <v>65</v>
      </c>
      <c r="C26" s="17">
        <v>0</v>
      </c>
      <c r="D26" s="17" t="s">
        <v>27</v>
      </c>
      <c r="E26">
        <v>1</v>
      </c>
      <c r="F26" s="9"/>
      <c r="H26">
        <v>0</v>
      </c>
      <c r="I26">
        <v>0</v>
      </c>
      <c r="L26" s="25">
        <f t="shared" si="0"/>
        <v>7.7903012345679024</v>
      </c>
      <c r="M26" s="25">
        <f t="shared" si="1"/>
        <v>55.603718945282736</v>
      </c>
      <c r="N26" s="25"/>
      <c r="O26">
        <f t="shared" si="2"/>
        <v>16.209833824597375</v>
      </c>
      <c r="P26">
        <f t="shared" si="3"/>
        <v>16.209833824597375</v>
      </c>
      <c r="S26" s="64" t="s">
        <v>86</v>
      </c>
      <c r="T26" s="64" t="s">
        <v>25</v>
      </c>
      <c r="U26" s="64" t="s">
        <v>87</v>
      </c>
      <c r="V26" s="64" t="s">
        <v>88</v>
      </c>
      <c r="W26" s="64" t="s">
        <v>77</v>
      </c>
      <c r="AC26" s="79"/>
    </row>
    <row r="27" spans="1:31">
      <c r="A27" s="17">
        <v>41</v>
      </c>
      <c r="B27" s="17">
        <v>58</v>
      </c>
      <c r="C27" s="17">
        <v>0</v>
      </c>
      <c r="D27" s="17" t="s">
        <v>27</v>
      </c>
      <c r="E27">
        <v>1</v>
      </c>
      <c r="F27" s="9"/>
      <c r="H27">
        <v>0</v>
      </c>
      <c r="I27">
        <v>0</v>
      </c>
      <c r="L27" s="25">
        <f t="shared" si="0"/>
        <v>7.7903012345679024</v>
      </c>
      <c r="M27" s="25">
        <f t="shared" si="1"/>
        <v>55.603718945282736</v>
      </c>
      <c r="N27" s="25"/>
      <c r="O27">
        <f t="shared" si="2"/>
        <v>16.209833824597375</v>
      </c>
      <c r="P27">
        <f t="shared" si="3"/>
        <v>16.209833824597375</v>
      </c>
      <c r="S27" s="62" t="s">
        <v>29</v>
      </c>
      <c r="T27" s="62">
        <v>225</v>
      </c>
      <c r="U27" s="62">
        <v>628</v>
      </c>
      <c r="V27" s="62">
        <v>2.7911111111111113</v>
      </c>
      <c r="W27" s="62">
        <v>34.460634920634917</v>
      </c>
      <c r="AC27" s="77" t="s">
        <v>118</v>
      </c>
    </row>
    <row r="28" spans="1:31" ht="15.75" thickBot="1">
      <c r="A28" s="17">
        <v>41</v>
      </c>
      <c r="B28" s="17">
        <v>59</v>
      </c>
      <c r="C28" s="17">
        <v>0</v>
      </c>
      <c r="D28" s="17" t="s">
        <v>27</v>
      </c>
      <c r="E28">
        <v>1</v>
      </c>
      <c r="F28" s="9"/>
      <c r="H28">
        <v>0</v>
      </c>
      <c r="I28">
        <v>0</v>
      </c>
      <c r="L28" s="25">
        <f t="shared" si="0"/>
        <v>7.7903012345679024</v>
      </c>
      <c r="M28" s="25">
        <f t="shared" si="1"/>
        <v>55.603718945282736</v>
      </c>
      <c r="N28" s="25"/>
      <c r="O28">
        <f t="shared" si="2"/>
        <v>16.209833824597375</v>
      </c>
      <c r="P28">
        <f t="shared" si="3"/>
        <v>16.209833824597375</v>
      </c>
      <c r="S28" s="63" t="s">
        <v>30</v>
      </c>
      <c r="T28" s="63">
        <v>81</v>
      </c>
      <c r="U28" s="63">
        <v>604</v>
      </c>
      <c r="V28" s="63">
        <v>7.4567901234567904</v>
      </c>
      <c r="W28" s="63">
        <v>84.376234567901236</v>
      </c>
      <c r="AC28" s="78" t="s">
        <v>119</v>
      </c>
    </row>
    <row r="29" spans="1:31" ht="15.75" customHeight="1">
      <c r="A29" s="17">
        <v>41</v>
      </c>
      <c r="B29" s="17">
        <v>64</v>
      </c>
      <c r="C29" s="17">
        <v>0</v>
      </c>
      <c r="D29" s="17" t="s">
        <v>27</v>
      </c>
      <c r="E29">
        <v>1</v>
      </c>
      <c r="F29" s="9"/>
      <c r="H29">
        <v>0</v>
      </c>
      <c r="I29">
        <v>1</v>
      </c>
      <c r="L29" s="25">
        <f t="shared" si="0"/>
        <v>7.7903012345679024</v>
      </c>
      <c r="M29" s="25">
        <f t="shared" si="1"/>
        <v>41.690138698369154</v>
      </c>
      <c r="N29" s="25"/>
      <c r="O29">
        <f t="shared" si="2"/>
        <v>16.209833824597375</v>
      </c>
      <c r="P29">
        <f t="shared" si="3"/>
        <v>9.1575462428980305</v>
      </c>
      <c r="AC29" s="79"/>
    </row>
    <row r="30" spans="1:31" ht="15.75" customHeight="1">
      <c r="A30" s="17">
        <v>41</v>
      </c>
      <c r="B30" s="17">
        <v>65</v>
      </c>
      <c r="C30" s="17">
        <v>0</v>
      </c>
      <c r="D30" s="17" t="s">
        <v>27</v>
      </c>
      <c r="E30">
        <v>1</v>
      </c>
      <c r="F30" s="10"/>
      <c r="H30">
        <v>0</v>
      </c>
      <c r="I30">
        <v>1</v>
      </c>
      <c r="L30" s="25">
        <f t="shared" si="0"/>
        <v>7.7903012345679024</v>
      </c>
      <c r="M30" s="25">
        <f t="shared" si="1"/>
        <v>41.690138698369154</v>
      </c>
      <c r="N30" s="25"/>
      <c r="O30">
        <f t="shared" si="2"/>
        <v>16.209833824597375</v>
      </c>
      <c r="P30">
        <f t="shared" si="3"/>
        <v>9.1575462428980305</v>
      </c>
      <c r="AC30" s="77" t="s">
        <v>120</v>
      </c>
    </row>
    <row r="31" spans="1:31" ht="15.75" customHeight="1" thickBot="1">
      <c r="A31" s="17">
        <v>41</v>
      </c>
      <c r="B31" s="17">
        <v>65</v>
      </c>
      <c r="C31" s="17">
        <v>0</v>
      </c>
      <c r="D31" s="17" t="s">
        <v>27</v>
      </c>
      <c r="E31">
        <v>1</v>
      </c>
      <c r="H31">
        <v>0</v>
      </c>
      <c r="I31">
        <v>1</v>
      </c>
      <c r="L31" s="25">
        <f t="shared" si="0"/>
        <v>7.7903012345679024</v>
      </c>
      <c r="M31" s="25">
        <f t="shared" si="1"/>
        <v>41.690138698369154</v>
      </c>
      <c r="N31" s="25"/>
      <c r="O31">
        <f t="shared" si="2"/>
        <v>16.209833824597375</v>
      </c>
      <c r="P31">
        <f t="shared" si="3"/>
        <v>9.1575462428980305</v>
      </c>
      <c r="S31" t="s">
        <v>89</v>
      </c>
      <c r="AC31" s="81" t="s">
        <v>121</v>
      </c>
      <c r="AD31" s="82" t="s">
        <v>122</v>
      </c>
      <c r="AE31" s="82" t="s">
        <v>123</v>
      </c>
    </row>
    <row r="32" spans="1:31" ht="15.75" customHeight="1">
      <c r="A32" s="17">
        <v>42</v>
      </c>
      <c r="B32" s="17">
        <v>58</v>
      </c>
      <c r="C32" s="17">
        <v>0</v>
      </c>
      <c r="D32" s="17" t="s">
        <v>27</v>
      </c>
      <c r="E32">
        <v>1</v>
      </c>
      <c r="H32">
        <v>0</v>
      </c>
      <c r="I32">
        <v>1</v>
      </c>
      <c r="L32" s="25">
        <f t="shared" si="0"/>
        <v>7.7903012345679024</v>
      </c>
      <c r="M32" s="25">
        <f t="shared" si="1"/>
        <v>41.690138698369154</v>
      </c>
      <c r="N32" s="25"/>
      <c r="O32">
        <f t="shared" si="2"/>
        <v>16.209833824597375</v>
      </c>
      <c r="P32">
        <f t="shared" si="3"/>
        <v>9.1575462428980305</v>
      </c>
      <c r="S32" s="64" t="s">
        <v>90</v>
      </c>
      <c r="T32" s="64" t="s">
        <v>91</v>
      </c>
      <c r="U32" s="64" t="s">
        <v>79</v>
      </c>
      <c r="V32" s="64" t="s">
        <v>92</v>
      </c>
      <c r="W32" s="64" t="s">
        <v>80</v>
      </c>
      <c r="X32" s="64" t="s">
        <v>93</v>
      </c>
      <c r="Y32" s="64" t="s">
        <v>94</v>
      </c>
      <c r="AC32" s="80" t="s">
        <v>31</v>
      </c>
      <c r="AD32" s="75">
        <v>2.79</v>
      </c>
      <c r="AE32" s="75">
        <v>7.46</v>
      </c>
    </row>
    <row r="33" spans="1:31" ht="15.75" customHeight="1">
      <c r="A33" s="17">
        <v>42</v>
      </c>
      <c r="B33" s="17">
        <v>65</v>
      </c>
      <c r="C33" s="17">
        <v>0</v>
      </c>
      <c r="D33" s="17" t="s">
        <v>27</v>
      </c>
      <c r="E33">
        <v>1</v>
      </c>
      <c r="H33">
        <v>0</v>
      </c>
      <c r="I33">
        <v>1</v>
      </c>
      <c r="L33" s="25">
        <f t="shared" si="0"/>
        <v>7.7903012345679024</v>
      </c>
      <c r="M33" s="25">
        <f t="shared" si="1"/>
        <v>41.690138698369154</v>
      </c>
      <c r="N33" s="25"/>
      <c r="O33">
        <f t="shared" si="2"/>
        <v>16.209833824597375</v>
      </c>
      <c r="P33">
        <f t="shared" si="3"/>
        <v>9.1575462428980305</v>
      </c>
      <c r="S33" s="62" t="s">
        <v>95</v>
      </c>
      <c r="T33" s="62">
        <v>1296.5098620188764</v>
      </c>
      <c r="U33" s="62">
        <v>1</v>
      </c>
      <c r="V33" s="62">
        <v>1296.5098620188764</v>
      </c>
      <c r="W33" s="62">
        <v>27.239708620630918</v>
      </c>
      <c r="X33" s="62">
        <v>3.3353851166603758E-7</v>
      </c>
      <c r="Y33" s="62">
        <v>3.8722295226094383</v>
      </c>
      <c r="AC33" s="80" t="s">
        <v>124</v>
      </c>
      <c r="AD33" s="75">
        <v>5.87</v>
      </c>
      <c r="AE33" s="75">
        <v>9.19</v>
      </c>
    </row>
    <row r="34" spans="1:31" ht="15.75" customHeight="1">
      <c r="A34" s="17">
        <v>43</v>
      </c>
      <c r="B34" s="17">
        <v>60</v>
      </c>
      <c r="C34" s="17">
        <v>0</v>
      </c>
      <c r="D34" s="17" t="s">
        <v>27</v>
      </c>
      <c r="E34">
        <v>1</v>
      </c>
      <c r="H34">
        <v>0</v>
      </c>
      <c r="I34">
        <v>1</v>
      </c>
      <c r="L34" s="25">
        <f t="shared" si="0"/>
        <v>7.7903012345679024</v>
      </c>
      <c r="M34" s="25">
        <f t="shared" si="1"/>
        <v>41.690138698369154</v>
      </c>
      <c r="N34" s="25"/>
      <c r="O34">
        <f t="shared" si="2"/>
        <v>16.209833824597375</v>
      </c>
      <c r="P34">
        <f t="shared" si="3"/>
        <v>9.1575462428980305</v>
      </c>
      <c r="S34" s="62" t="s">
        <v>96</v>
      </c>
      <c r="T34" s="62">
        <v>14469.280987654322</v>
      </c>
      <c r="U34" s="62">
        <v>304</v>
      </c>
      <c r="V34" s="62">
        <v>47.596319038336581</v>
      </c>
      <c r="W34" s="62"/>
      <c r="X34" s="62"/>
      <c r="Y34" s="62"/>
      <c r="AC34" s="80" t="s">
        <v>125</v>
      </c>
      <c r="AD34" s="75">
        <v>0.39</v>
      </c>
      <c r="AE34" s="75">
        <v>1.02</v>
      </c>
    </row>
    <row r="35" spans="1:31" ht="15.75" customHeight="1">
      <c r="A35" s="17">
        <v>43</v>
      </c>
      <c r="B35" s="17">
        <v>65</v>
      </c>
      <c r="C35" s="17">
        <v>0</v>
      </c>
      <c r="D35" s="17" t="s">
        <v>27</v>
      </c>
      <c r="E35">
        <v>1</v>
      </c>
      <c r="H35">
        <v>0</v>
      </c>
      <c r="I35">
        <v>1</v>
      </c>
      <c r="L35" s="25">
        <f t="shared" si="0"/>
        <v>7.7903012345679024</v>
      </c>
      <c r="M35" s="25">
        <f t="shared" si="1"/>
        <v>41.690138698369154</v>
      </c>
      <c r="N35" s="25"/>
      <c r="O35">
        <f t="shared" si="2"/>
        <v>16.209833824597375</v>
      </c>
      <c r="P35">
        <f t="shared" si="3"/>
        <v>9.1575462428980305</v>
      </c>
      <c r="S35" s="62"/>
      <c r="T35" s="62"/>
      <c r="U35" s="62"/>
      <c r="V35" s="62"/>
      <c r="W35" s="62"/>
      <c r="X35" s="62"/>
      <c r="Y35" s="62"/>
      <c r="AC35" s="80" t="s">
        <v>126</v>
      </c>
      <c r="AD35" s="75" t="s">
        <v>127</v>
      </c>
      <c r="AE35" s="75" t="s">
        <v>128</v>
      </c>
    </row>
    <row r="36" spans="1:31" ht="15.75" customHeight="1" thickBot="1">
      <c r="A36" s="17">
        <v>44</v>
      </c>
      <c r="B36" s="17">
        <v>61</v>
      </c>
      <c r="C36" s="17">
        <v>0</v>
      </c>
      <c r="D36" s="17" t="s">
        <v>27</v>
      </c>
      <c r="E36">
        <v>1</v>
      </c>
      <c r="H36">
        <v>0</v>
      </c>
      <c r="I36">
        <v>1</v>
      </c>
      <c r="L36" s="25">
        <f t="shared" si="0"/>
        <v>7.7903012345679024</v>
      </c>
      <c r="M36" s="25">
        <f t="shared" si="1"/>
        <v>41.690138698369154</v>
      </c>
      <c r="N36" s="25"/>
      <c r="O36">
        <f t="shared" si="2"/>
        <v>16.209833824597375</v>
      </c>
      <c r="P36">
        <f t="shared" si="3"/>
        <v>9.1575462428980305</v>
      </c>
      <c r="S36" s="63" t="s">
        <v>15</v>
      </c>
      <c r="T36" s="63">
        <v>15765.790849673198</v>
      </c>
      <c r="U36" s="63">
        <v>305</v>
      </c>
      <c r="V36" s="63"/>
      <c r="W36" s="63"/>
      <c r="X36" s="63"/>
      <c r="Y36" s="63"/>
    </row>
    <row r="37" spans="1:31" ht="15.75" customHeight="1">
      <c r="A37" s="17">
        <v>44</v>
      </c>
      <c r="B37" s="17">
        <v>61</v>
      </c>
      <c r="C37" s="17">
        <v>0</v>
      </c>
      <c r="D37" s="17" t="s">
        <v>27</v>
      </c>
      <c r="E37">
        <v>1</v>
      </c>
      <c r="H37">
        <v>0</v>
      </c>
      <c r="I37">
        <v>2</v>
      </c>
      <c r="L37" s="25">
        <f t="shared" si="0"/>
        <v>7.7903012345679024</v>
      </c>
      <c r="M37" s="25">
        <f t="shared" si="1"/>
        <v>29.776558451455575</v>
      </c>
      <c r="N37" s="25"/>
      <c r="O37">
        <f t="shared" si="2"/>
        <v>16.209833824597375</v>
      </c>
      <c r="P37">
        <f t="shared" si="3"/>
        <v>4.1052586611986843</v>
      </c>
    </row>
    <row r="38" spans="1:31" ht="15.75" customHeight="1">
      <c r="A38" s="17">
        <v>45</v>
      </c>
      <c r="B38" s="17">
        <v>60</v>
      </c>
      <c r="C38" s="17">
        <v>0</v>
      </c>
      <c r="D38" s="17" t="s">
        <v>27</v>
      </c>
      <c r="E38">
        <v>1</v>
      </c>
      <c r="H38">
        <v>0</v>
      </c>
      <c r="I38">
        <v>2</v>
      </c>
      <c r="L38" s="25">
        <f t="shared" si="0"/>
        <v>7.7903012345679024</v>
      </c>
      <c r="M38" s="25">
        <f t="shared" si="1"/>
        <v>29.776558451455575</v>
      </c>
      <c r="N38" s="25"/>
      <c r="O38">
        <f t="shared" si="2"/>
        <v>16.209833824597375</v>
      </c>
      <c r="P38">
        <f t="shared" si="3"/>
        <v>4.1052586611986843</v>
      </c>
    </row>
    <row r="39" spans="1:31" ht="15.75" customHeight="1">
      <c r="A39" s="17">
        <v>45</v>
      </c>
      <c r="B39" s="17">
        <v>67</v>
      </c>
      <c r="C39" s="17">
        <v>0</v>
      </c>
      <c r="D39" s="17" t="s">
        <v>27</v>
      </c>
      <c r="E39">
        <v>1</v>
      </c>
      <c r="H39">
        <v>0</v>
      </c>
      <c r="I39">
        <v>2</v>
      </c>
      <c r="L39" s="25">
        <f t="shared" si="0"/>
        <v>7.7903012345679024</v>
      </c>
      <c r="M39" s="25">
        <f t="shared" si="1"/>
        <v>29.776558451455575</v>
      </c>
      <c r="N39" s="25"/>
      <c r="O39">
        <f t="shared" si="2"/>
        <v>16.209833824597375</v>
      </c>
      <c r="P39">
        <f t="shared" si="3"/>
        <v>4.1052586611986843</v>
      </c>
      <c r="S39" t="s">
        <v>97</v>
      </c>
      <c r="W39" s="22" t="s">
        <v>97</v>
      </c>
      <c r="AC39" s="76" t="s">
        <v>129</v>
      </c>
    </row>
    <row r="40" spans="1:31" ht="9.75" customHeight="1" thickBot="1">
      <c r="A40" s="17">
        <v>45</v>
      </c>
      <c r="B40" s="17">
        <v>64</v>
      </c>
      <c r="C40" s="17">
        <v>0</v>
      </c>
      <c r="D40" s="17" t="s">
        <v>27</v>
      </c>
      <c r="E40">
        <v>1</v>
      </c>
      <c r="H40">
        <v>0</v>
      </c>
      <c r="I40">
        <v>2</v>
      </c>
      <c r="L40" s="25">
        <f t="shared" si="0"/>
        <v>7.7903012345679024</v>
      </c>
      <c r="M40" s="25">
        <f t="shared" si="1"/>
        <v>29.776558451455575</v>
      </c>
      <c r="N40" s="25"/>
      <c r="O40">
        <f t="shared" si="2"/>
        <v>16.209833824597375</v>
      </c>
      <c r="P40">
        <f t="shared" si="3"/>
        <v>4.1052586611986843</v>
      </c>
      <c r="AC40" s="77" t="s">
        <v>108</v>
      </c>
    </row>
    <row r="41" spans="1:31" ht="15.75" customHeight="1">
      <c r="A41" s="17">
        <v>45</v>
      </c>
      <c r="B41" s="17">
        <v>68</v>
      </c>
      <c r="C41" s="17">
        <v>0</v>
      </c>
      <c r="D41" s="17" t="s">
        <v>27</v>
      </c>
      <c r="E41">
        <v>1</v>
      </c>
      <c r="F41" s="7"/>
      <c r="H41">
        <v>0</v>
      </c>
      <c r="I41">
        <v>2</v>
      </c>
      <c r="L41" s="25">
        <f t="shared" si="0"/>
        <v>7.7903012345679024</v>
      </c>
      <c r="M41" s="25">
        <f t="shared" si="1"/>
        <v>29.776558451455575</v>
      </c>
      <c r="N41" s="25"/>
      <c r="O41">
        <f t="shared" si="2"/>
        <v>16.209833824597375</v>
      </c>
      <c r="P41">
        <f t="shared" si="3"/>
        <v>4.1052586611986843</v>
      </c>
      <c r="S41" s="64"/>
      <c r="T41" s="64" t="s">
        <v>29</v>
      </c>
      <c r="U41" s="64" t="s">
        <v>30</v>
      </c>
      <c r="W41" s="64"/>
      <c r="X41" s="64" t="s">
        <v>30</v>
      </c>
      <c r="Y41" s="64" t="s">
        <v>29</v>
      </c>
      <c r="AC41" s="78" t="s">
        <v>109</v>
      </c>
    </row>
    <row r="42" spans="1:31" ht="15.75" customHeight="1">
      <c r="A42" s="17">
        <v>46</v>
      </c>
      <c r="B42" s="17">
        <v>62</v>
      </c>
      <c r="C42" s="17">
        <v>0</v>
      </c>
      <c r="D42" s="17" t="s">
        <v>27</v>
      </c>
      <c r="E42">
        <v>1</v>
      </c>
      <c r="F42" s="9"/>
      <c r="H42">
        <v>0</v>
      </c>
      <c r="I42">
        <v>3</v>
      </c>
      <c r="L42" s="25">
        <f t="shared" si="0"/>
        <v>7.7903012345679024</v>
      </c>
      <c r="M42" s="25">
        <f t="shared" si="1"/>
        <v>19.862978204541992</v>
      </c>
      <c r="N42" s="25"/>
      <c r="O42">
        <f t="shared" si="2"/>
        <v>16.209833824597375</v>
      </c>
      <c r="P42">
        <f t="shared" si="3"/>
        <v>1.0529710794993377</v>
      </c>
      <c r="S42" s="62" t="s">
        <v>31</v>
      </c>
      <c r="T42" s="62">
        <v>2.7911111111111113</v>
      </c>
      <c r="U42" s="62">
        <v>7.4567901234567904</v>
      </c>
      <c r="W42" s="62" t="s">
        <v>31</v>
      </c>
      <c r="X42" s="62">
        <v>7.4567901234567904</v>
      </c>
      <c r="Y42" s="62">
        <v>2.7911111111111113</v>
      </c>
      <c r="AC42" s="78" t="s">
        <v>110</v>
      </c>
    </row>
    <row r="43" spans="1:31" ht="15.75" customHeight="1">
      <c r="A43" s="17">
        <v>46</v>
      </c>
      <c r="B43" s="17">
        <v>63</v>
      </c>
      <c r="C43" s="17">
        <v>0</v>
      </c>
      <c r="D43" s="17" t="s">
        <v>27</v>
      </c>
      <c r="E43">
        <v>1</v>
      </c>
      <c r="F43" s="9"/>
      <c r="H43">
        <v>0</v>
      </c>
      <c r="I43">
        <v>3</v>
      </c>
      <c r="L43" s="25">
        <f t="shared" si="0"/>
        <v>7.7903012345679024</v>
      </c>
      <c r="M43" s="25">
        <f t="shared" si="1"/>
        <v>19.862978204541992</v>
      </c>
      <c r="N43" s="25"/>
      <c r="O43">
        <f t="shared" si="2"/>
        <v>16.209833824597375</v>
      </c>
      <c r="P43">
        <f t="shared" si="3"/>
        <v>1.0529710794993377</v>
      </c>
      <c r="S43" s="62" t="s">
        <v>77</v>
      </c>
      <c r="T43" s="62">
        <v>34.460634920634917</v>
      </c>
      <c r="U43" s="62">
        <v>84.376234567901236</v>
      </c>
      <c r="W43" s="62" t="s">
        <v>77</v>
      </c>
      <c r="X43" s="62">
        <v>84.376234567901236</v>
      </c>
      <c r="Y43" s="62">
        <v>34.460634920634917</v>
      </c>
      <c r="AC43" s="79"/>
    </row>
    <row r="44" spans="1:31" ht="15.75" customHeight="1">
      <c r="A44" s="17">
        <v>47</v>
      </c>
      <c r="B44" s="17">
        <v>61</v>
      </c>
      <c r="C44" s="17">
        <v>0</v>
      </c>
      <c r="D44" s="17" t="s">
        <v>27</v>
      </c>
      <c r="E44">
        <v>1</v>
      </c>
      <c r="F44" s="9"/>
      <c r="H44">
        <v>0</v>
      </c>
      <c r="I44">
        <v>3</v>
      </c>
      <c r="L44" s="25">
        <f t="shared" si="0"/>
        <v>7.7903012345679024</v>
      </c>
      <c r="M44" s="25">
        <f t="shared" si="1"/>
        <v>19.862978204541992</v>
      </c>
      <c r="N44" s="25"/>
      <c r="O44">
        <f t="shared" si="2"/>
        <v>16.209833824597375</v>
      </c>
      <c r="P44">
        <f t="shared" si="3"/>
        <v>1.0529710794993377</v>
      </c>
      <c r="S44" s="62" t="s">
        <v>78</v>
      </c>
      <c r="T44" s="62">
        <v>225</v>
      </c>
      <c r="U44" s="62">
        <v>81</v>
      </c>
      <c r="W44" s="62" t="s">
        <v>78</v>
      </c>
      <c r="X44" s="62">
        <v>81</v>
      </c>
      <c r="Y44" s="62">
        <v>225</v>
      </c>
      <c r="AC44" s="77" t="s">
        <v>111</v>
      </c>
    </row>
    <row r="45" spans="1:31" ht="15.75" customHeight="1">
      <c r="A45" s="17">
        <v>47</v>
      </c>
      <c r="B45" s="17">
        <v>66</v>
      </c>
      <c r="C45" s="17">
        <v>0</v>
      </c>
      <c r="D45" s="17" t="s">
        <v>27</v>
      </c>
      <c r="E45">
        <v>1</v>
      </c>
      <c r="F45" s="9"/>
      <c r="H45">
        <v>0</v>
      </c>
      <c r="I45">
        <v>3</v>
      </c>
      <c r="L45" s="25">
        <f t="shared" si="0"/>
        <v>7.7903012345679024</v>
      </c>
      <c r="M45" s="25">
        <f t="shared" si="1"/>
        <v>19.862978204541992</v>
      </c>
      <c r="N45" s="25"/>
      <c r="O45">
        <f t="shared" si="2"/>
        <v>16.209833824597375</v>
      </c>
      <c r="P45">
        <f t="shared" si="3"/>
        <v>1.0529710794993377</v>
      </c>
      <c r="S45" s="62" t="s">
        <v>98</v>
      </c>
      <c r="T45" s="62">
        <v>0</v>
      </c>
      <c r="U45" s="62"/>
      <c r="W45" s="62" t="s">
        <v>98</v>
      </c>
      <c r="X45" s="62">
        <v>0</v>
      </c>
      <c r="Y45" s="62"/>
      <c r="AC45" s="78" t="s">
        <v>112</v>
      </c>
    </row>
    <row r="46" spans="1:31" ht="15.75" customHeight="1">
      <c r="A46" s="17">
        <v>47</v>
      </c>
      <c r="B46" s="17">
        <v>67</v>
      </c>
      <c r="C46" s="17">
        <v>0</v>
      </c>
      <c r="D46" s="17" t="s">
        <v>27</v>
      </c>
      <c r="E46">
        <v>1</v>
      </c>
      <c r="F46" s="10"/>
      <c r="H46">
        <v>0</v>
      </c>
      <c r="I46">
        <v>3</v>
      </c>
      <c r="L46" s="25">
        <f t="shared" si="0"/>
        <v>7.7903012345679024</v>
      </c>
      <c r="M46" s="25">
        <f t="shared" si="1"/>
        <v>19.862978204541992</v>
      </c>
      <c r="N46" s="25"/>
      <c r="O46">
        <f t="shared" si="2"/>
        <v>16.209833824597375</v>
      </c>
      <c r="P46">
        <f t="shared" si="3"/>
        <v>1.0529710794993377</v>
      </c>
      <c r="S46" s="62" t="s">
        <v>79</v>
      </c>
      <c r="T46" s="62">
        <v>104</v>
      </c>
      <c r="U46" s="62"/>
      <c r="W46" s="62" t="s">
        <v>79</v>
      </c>
      <c r="X46" s="62">
        <v>104</v>
      </c>
      <c r="Y46" s="62"/>
      <c r="AC46" s="78" t="s">
        <v>130</v>
      </c>
    </row>
    <row r="47" spans="1:31" ht="15.75" customHeight="1">
      <c r="A47" s="17">
        <v>48</v>
      </c>
      <c r="B47" s="17">
        <v>64</v>
      </c>
      <c r="C47" s="17">
        <v>0</v>
      </c>
      <c r="D47" s="17" t="s">
        <v>27</v>
      </c>
      <c r="E47">
        <v>1</v>
      </c>
      <c r="H47">
        <v>0</v>
      </c>
      <c r="I47">
        <v>3</v>
      </c>
      <c r="L47" s="25">
        <f t="shared" si="0"/>
        <v>7.7903012345679024</v>
      </c>
      <c r="M47" s="25">
        <f t="shared" si="1"/>
        <v>19.862978204541992</v>
      </c>
      <c r="N47" s="25"/>
      <c r="O47">
        <f t="shared" si="2"/>
        <v>16.209833824597375</v>
      </c>
      <c r="P47">
        <f t="shared" si="3"/>
        <v>1.0529710794993377</v>
      </c>
      <c r="S47" s="62" t="s">
        <v>99</v>
      </c>
      <c r="T47" s="62">
        <v>-4.2683490630531482</v>
      </c>
      <c r="U47" s="62"/>
      <c r="W47" s="62" t="s">
        <v>99</v>
      </c>
      <c r="X47" s="62">
        <v>4.2683490630531482</v>
      </c>
      <c r="Y47" s="62"/>
      <c r="AC47" s="79"/>
    </row>
    <row r="48" spans="1:31" ht="15.75" customHeight="1">
      <c r="A48" s="17">
        <v>48</v>
      </c>
      <c r="B48" s="17">
        <v>66</v>
      </c>
      <c r="C48" s="17">
        <v>0</v>
      </c>
      <c r="D48" s="17" t="s">
        <v>27</v>
      </c>
      <c r="E48">
        <v>1</v>
      </c>
      <c r="H48">
        <v>0</v>
      </c>
      <c r="I48">
        <v>3</v>
      </c>
      <c r="L48" s="25">
        <f t="shared" si="0"/>
        <v>7.7903012345679024</v>
      </c>
      <c r="M48" s="25">
        <f t="shared" si="1"/>
        <v>19.862978204541992</v>
      </c>
      <c r="N48" s="25"/>
      <c r="O48">
        <f t="shared" si="2"/>
        <v>16.209833824597375</v>
      </c>
      <c r="P48">
        <f t="shared" si="3"/>
        <v>1.0529710794993377</v>
      </c>
      <c r="S48" s="62" t="s">
        <v>100</v>
      </c>
      <c r="T48" s="62">
        <v>2.1793115539183987E-5</v>
      </c>
      <c r="U48" s="62"/>
      <c r="W48" s="62" t="s">
        <v>100</v>
      </c>
      <c r="X48" s="62">
        <v>2.1793115539183987E-5</v>
      </c>
      <c r="Y48" s="62"/>
      <c r="AC48" s="77" t="s">
        <v>114</v>
      </c>
    </row>
    <row r="49" spans="1:31" ht="15.75" customHeight="1">
      <c r="A49" s="17">
        <v>49</v>
      </c>
      <c r="B49" s="17">
        <v>62</v>
      </c>
      <c r="C49" s="17">
        <v>0</v>
      </c>
      <c r="D49" s="17" t="s">
        <v>27</v>
      </c>
      <c r="E49">
        <v>1</v>
      </c>
      <c r="H49">
        <v>0</v>
      </c>
      <c r="I49">
        <v>4</v>
      </c>
      <c r="L49" s="25">
        <f t="shared" si="0"/>
        <v>7.7903012345679024</v>
      </c>
      <c r="M49" s="25">
        <f t="shared" si="1"/>
        <v>11.949397957628412</v>
      </c>
      <c r="N49" s="25"/>
      <c r="O49">
        <f t="shared" si="2"/>
        <v>16.209833824597375</v>
      </c>
      <c r="P49">
        <f t="shared" si="3"/>
        <v>6.8349779999145137E-4</v>
      </c>
      <c r="S49" s="62" t="s">
        <v>101</v>
      </c>
      <c r="T49" s="62">
        <v>1.6596374367292375</v>
      </c>
      <c r="U49" s="62"/>
      <c r="W49" s="62" t="s">
        <v>101</v>
      </c>
      <c r="X49" s="62">
        <v>1.6596374367292375</v>
      </c>
      <c r="Y49" s="62"/>
      <c r="AC49" s="78" t="s">
        <v>131</v>
      </c>
    </row>
    <row r="50" spans="1:31" ht="15.75" customHeight="1">
      <c r="A50" s="17">
        <v>49</v>
      </c>
      <c r="B50" s="17">
        <v>66</v>
      </c>
      <c r="C50" s="17">
        <v>0</v>
      </c>
      <c r="D50" s="17" t="s">
        <v>27</v>
      </c>
      <c r="E50">
        <v>1</v>
      </c>
      <c r="H50">
        <v>0</v>
      </c>
      <c r="I50">
        <v>4</v>
      </c>
      <c r="L50" s="25">
        <f t="shared" si="0"/>
        <v>7.7903012345679024</v>
      </c>
      <c r="M50" s="25">
        <f t="shared" si="1"/>
        <v>11.949397957628412</v>
      </c>
      <c r="N50" s="25"/>
      <c r="O50">
        <f t="shared" si="2"/>
        <v>16.209833824597375</v>
      </c>
      <c r="P50">
        <f t="shared" si="3"/>
        <v>6.8349779999145137E-4</v>
      </c>
      <c r="S50" s="62" t="s">
        <v>102</v>
      </c>
      <c r="T50" s="62">
        <v>4.3586231078367974E-5</v>
      </c>
      <c r="U50" s="62"/>
      <c r="W50" s="62" t="s">
        <v>102</v>
      </c>
      <c r="X50" s="62">
        <v>4.3586231078367974E-5</v>
      </c>
      <c r="Y50" s="62"/>
      <c r="AC50" s="78" t="s">
        <v>132</v>
      </c>
    </row>
    <row r="51" spans="1:31" ht="15.75" customHeight="1" thickBot="1">
      <c r="A51" s="17">
        <v>49</v>
      </c>
      <c r="B51" s="17">
        <v>61</v>
      </c>
      <c r="C51" s="17">
        <v>0</v>
      </c>
      <c r="D51" s="17" t="s">
        <v>27</v>
      </c>
      <c r="E51">
        <v>1</v>
      </c>
      <c r="H51">
        <v>0</v>
      </c>
      <c r="I51">
        <v>4</v>
      </c>
      <c r="L51" s="25">
        <f t="shared" si="0"/>
        <v>7.7903012345679024</v>
      </c>
      <c r="M51" s="25">
        <f t="shared" si="1"/>
        <v>11.949397957628412</v>
      </c>
      <c r="N51" s="25"/>
      <c r="O51">
        <f t="shared" si="2"/>
        <v>16.209833824597375</v>
      </c>
      <c r="P51">
        <f t="shared" si="3"/>
        <v>6.8349779999145137E-4</v>
      </c>
      <c r="S51" s="63" t="s">
        <v>103</v>
      </c>
      <c r="T51" s="63">
        <v>1.9830375264837292</v>
      </c>
      <c r="U51" s="63"/>
      <c r="W51" s="63" t="s">
        <v>103</v>
      </c>
      <c r="X51" s="63">
        <v>1.9830375264837292</v>
      </c>
      <c r="Y51" s="63"/>
      <c r="AC51" s="78" t="s">
        <v>133</v>
      </c>
    </row>
    <row r="52" spans="1:31" ht="15.75" customHeight="1">
      <c r="A52" s="17">
        <v>50</v>
      </c>
      <c r="B52" s="17">
        <v>59</v>
      </c>
      <c r="C52" s="17">
        <v>0</v>
      </c>
      <c r="D52" s="17" t="s">
        <v>27</v>
      </c>
      <c r="E52">
        <v>1</v>
      </c>
      <c r="H52">
        <v>0</v>
      </c>
      <c r="I52">
        <v>5</v>
      </c>
      <c r="L52" s="25">
        <f t="shared" si="0"/>
        <v>7.7903012345679024</v>
      </c>
      <c r="M52" s="25">
        <f t="shared" si="1"/>
        <v>6.0358177107148316</v>
      </c>
      <c r="N52" s="25"/>
      <c r="O52">
        <f t="shared" si="2"/>
        <v>16.209833824597375</v>
      </c>
      <c r="P52">
        <f t="shared" si="3"/>
        <v>0.94839591610064522</v>
      </c>
      <c r="AC52" s="79"/>
    </row>
    <row r="53" spans="1:31" ht="15.75" customHeight="1">
      <c r="A53" s="17">
        <v>50</v>
      </c>
      <c r="B53" s="17">
        <v>61</v>
      </c>
      <c r="C53" s="17">
        <v>0</v>
      </c>
      <c r="D53" s="17" t="s">
        <v>27</v>
      </c>
      <c r="E53">
        <v>1</v>
      </c>
      <c r="H53">
        <v>0</v>
      </c>
      <c r="I53">
        <v>5</v>
      </c>
      <c r="L53" s="25">
        <f t="shared" si="0"/>
        <v>7.7903012345679024</v>
      </c>
      <c r="M53" s="25">
        <f t="shared" si="1"/>
        <v>6.0358177107148316</v>
      </c>
      <c r="N53" s="25"/>
      <c r="O53">
        <f t="shared" si="2"/>
        <v>16.209833824597375</v>
      </c>
      <c r="P53">
        <f t="shared" si="3"/>
        <v>0.94839591610064522</v>
      </c>
      <c r="AC53" s="77" t="s">
        <v>118</v>
      </c>
    </row>
    <row r="54" spans="1:31" ht="15.75" customHeight="1">
      <c r="A54" s="17">
        <v>50</v>
      </c>
      <c r="B54" s="17">
        <v>61</v>
      </c>
      <c r="C54" s="17">
        <v>0</v>
      </c>
      <c r="D54" s="17" t="s">
        <v>27</v>
      </c>
      <c r="E54">
        <v>1</v>
      </c>
      <c r="H54">
        <v>0</v>
      </c>
      <c r="I54">
        <v>5</v>
      </c>
      <c r="L54" s="25">
        <f t="shared" si="0"/>
        <v>7.7903012345679024</v>
      </c>
      <c r="M54" s="25">
        <f t="shared" si="1"/>
        <v>6.0358177107148316</v>
      </c>
      <c r="N54" s="25"/>
      <c r="O54">
        <f t="shared" si="2"/>
        <v>16.209833824597375</v>
      </c>
      <c r="P54">
        <f t="shared" si="3"/>
        <v>0.94839591610064522</v>
      </c>
      <c r="S54" t="s">
        <v>104</v>
      </c>
      <c r="W54" t="s">
        <v>104</v>
      </c>
      <c r="AC54" s="78" t="s">
        <v>119</v>
      </c>
    </row>
    <row r="55" spans="1:31" ht="15.75" customHeight="1" thickBot="1">
      <c r="A55" s="17">
        <v>50</v>
      </c>
      <c r="B55" s="17">
        <v>64</v>
      </c>
      <c r="C55" s="17">
        <v>0</v>
      </c>
      <c r="D55" s="17" t="s">
        <v>27</v>
      </c>
      <c r="E55">
        <v>1</v>
      </c>
      <c r="H55">
        <v>0</v>
      </c>
      <c r="I55">
        <v>5</v>
      </c>
      <c r="L55" s="25">
        <f t="shared" si="0"/>
        <v>7.7903012345679024</v>
      </c>
      <c r="M55" s="25">
        <f t="shared" si="1"/>
        <v>6.0358177107148316</v>
      </c>
      <c r="N55" s="25"/>
      <c r="O55">
        <f t="shared" si="2"/>
        <v>16.209833824597375</v>
      </c>
      <c r="P55">
        <f t="shared" si="3"/>
        <v>0.94839591610064522</v>
      </c>
      <c r="AC55" s="79"/>
    </row>
    <row r="56" spans="1:31" ht="15.75" customHeight="1">
      <c r="A56" s="17">
        <v>51</v>
      </c>
      <c r="B56" s="17">
        <v>65</v>
      </c>
      <c r="C56" s="17">
        <v>0</v>
      </c>
      <c r="D56" s="17" t="s">
        <v>27</v>
      </c>
      <c r="E56">
        <v>1</v>
      </c>
      <c r="H56">
        <v>0</v>
      </c>
      <c r="I56">
        <v>6</v>
      </c>
      <c r="L56" s="25">
        <f t="shared" si="0"/>
        <v>7.7903012345679024</v>
      </c>
      <c r="M56" s="25">
        <f t="shared" si="1"/>
        <v>2.1222374638012504</v>
      </c>
      <c r="N56" s="25"/>
      <c r="O56">
        <f t="shared" si="2"/>
        <v>16.209833824597375</v>
      </c>
      <c r="P56">
        <f t="shared" si="3"/>
        <v>3.896108334401299</v>
      </c>
      <c r="S56" s="64"/>
      <c r="T56" s="64" t="s">
        <v>29</v>
      </c>
      <c r="U56" s="64" t="s">
        <v>30</v>
      </c>
      <c r="W56" s="64"/>
      <c r="X56" s="64" t="s">
        <v>30</v>
      </c>
      <c r="Y56" s="64" t="s">
        <v>29</v>
      </c>
      <c r="AC56" s="77" t="s">
        <v>120</v>
      </c>
    </row>
    <row r="57" spans="1:31" ht="15.75" customHeight="1">
      <c r="A57" s="17">
        <v>52</v>
      </c>
      <c r="B57" s="17">
        <v>61</v>
      </c>
      <c r="C57" s="17">
        <v>0</v>
      </c>
      <c r="D57" s="17" t="s">
        <v>27</v>
      </c>
      <c r="E57">
        <v>1</v>
      </c>
      <c r="H57">
        <v>0</v>
      </c>
      <c r="I57">
        <v>6</v>
      </c>
      <c r="L57" s="25">
        <f t="shared" si="0"/>
        <v>7.7903012345679024</v>
      </c>
      <c r="M57" s="25">
        <f t="shared" si="1"/>
        <v>2.1222374638012504</v>
      </c>
      <c r="N57" s="25"/>
      <c r="O57">
        <f t="shared" si="2"/>
        <v>16.209833824597375</v>
      </c>
      <c r="P57">
        <f t="shared" si="3"/>
        <v>3.896108334401299</v>
      </c>
      <c r="S57" s="62" t="s">
        <v>31</v>
      </c>
      <c r="T57" s="62">
        <v>2.7911111111111113</v>
      </c>
      <c r="U57" s="62">
        <v>7.4567901234567904</v>
      </c>
      <c r="W57" s="62" t="s">
        <v>31</v>
      </c>
      <c r="X57" s="62">
        <v>7.4567901234567904</v>
      </c>
      <c r="Y57" s="62">
        <v>2.7911111111111113</v>
      </c>
      <c r="AC57" s="81" t="s">
        <v>121</v>
      </c>
      <c r="AD57" s="82" t="s">
        <v>122</v>
      </c>
      <c r="AE57" s="82" t="s">
        <v>123</v>
      </c>
    </row>
    <row r="58" spans="1:31" ht="15.75" customHeight="1">
      <c r="A58" s="17">
        <v>52</v>
      </c>
      <c r="B58" s="17">
        <v>69</v>
      </c>
      <c r="C58" s="17">
        <v>0</v>
      </c>
      <c r="D58" s="17" t="s">
        <v>27</v>
      </c>
      <c r="E58">
        <v>1</v>
      </c>
      <c r="H58">
        <v>0</v>
      </c>
      <c r="I58">
        <v>6</v>
      </c>
      <c r="L58" s="25">
        <f t="shared" si="0"/>
        <v>7.7903012345679024</v>
      </c>
      <c r="M58" s="25">
        <f t="shared" si="1"/>
        <v>2.1222374638012504</v>
      </c>
      <c r="N58" s="25"/>
      <c r="O58">
        <f t="shared" si="2"/>
        <v>16.209833824597375</v>
      </c>
      <c r="P58">
        <f t="shared" si="3"/>
        <v>3.896108334401299</v>
      </c>
      <c r="S58" s="62" t="s">
        <v>77</v>
      </c>
      <c r="T58" s="62">
        <v>34.460634920634917</v>
      </c>
      <c r="U58" s="62">
        <v>84.376234567901236</v>
      </c>
      <c r="W58" s="62" t="s">
        <v>77</v>
      </c>
      <c r="X58" s="62">
        <v>84.376234567901236</v>
      </c>
      <c r="Y58" s="62">
        <v>34.460634920634917</v>
      </c>
      <c r="AC58" s="80" t="s">
        <v>31</v>
      </c>
      <c r="AD58" s="75">
        <v>2.79</v>
      </c>
      <c r="AE58" s="75">
        <v>7.46</v>
      </c>
    </row>
    <row r="59" spans="1:31" ht="15.75" customHeight="1">
      <c r="A59" s="17">
        <v>52</v>
      </c>
      <c r="B59" s="17">
        <v>62</v>
      </c>
      <c r="C59" s="17">
        <v>0</v>
      </c>
      <c r="D59" s="17" t="s">
        <v>27</v>
      </c>
      <c r="E59">
        <v>1</v>
      </c>
      <c r="H59">
        <v>0</v>
      </c>
      <c r="I59">
        <v>7</v>
      </c>
      <c r="L59" s="25">
        <f t="shared" si="0"/>
        <v>7.7903012345679024</v>
      </c>
      <c r="M59" s="25">
        <f t="shared" si="1"/>
        <v>0.20865721688766981</v>
      </c>
      <c r="N59" s="25"/>
      <c r="O59">
        <f t="shared" si="2"/>
        <v>16.209833824597375</v>
      </c>
      <c r="P59">
        <f t="shared" si="3"/>
        <v>8.8438207527019532</v>
      </c>
      <c r="S59" s="62" t="s">
        <v>78</v>
      </c>
      <c r="T59" s="62">
        <v>225</v>
      </c>
      <c r="U59" s="62">
        <v>81</v>
      </c>
      <c r="W59" s="62" t="s">
        <v>78</v>
      </c>
      <c r="X59" s="62">
        <v>81</v>
      </c>
      <c r="Y59" s="62">
        <v>225</v>
      </c>
      <c r="AC59" s="80" t="s">
        <v>124</v>
      </c>
      <c r="AD59" s="75">
        <v>5.87</v>
      </c>
      <c r="AE59" s="75">
        <v>9.19</v>
      </c>
    </row>
    <row r="60" spans="1:31" ht="15.75" customHeight="1">
      <c r="A60" s="17">
        <v>52</v>
      </c>
      <c r="B60" s="17">
        <v>64</v>
      </c>
      <c r="C60" s="17">
        <v>0</v>
      </c>
      <c r="D60" s="17" t="s">
        <v>27</v>
      </c>
      <c r="E60">
        <v>1</v>
      </c>
      <c r="H60">
        <v>0</v>
      </c>
      <c r="I60">
        <v>7</v>
      </c>
      <c r="L60" s="25">
        <f t="shared" si="0"/>
        <v>7.7903012345679024</v>
      </c>
      <c r="M60" s="25">
        <f t="shared" si="1"/>
        <v>0.20865721688766981</v>
      </c>
      <c r="N60" s="25"/>
      <c r="O60">
        <f t="shared" si="2"/>
        <v>16.209833824597375</v>
      </c>
      <c r="P60">
        <f t="shared" si="3"/>
        <v>8.8438207527019532</v>
      </c>
      <c r="S60" s="62" t="s">
        <v>105</v>
      </c>
      <c r="T60" s="62">
        <v>47.596319038336581</v>
      </c>
      <c r="U60" s="62"/>
      <c r="W60" s="62" t="s">
        <v>105</v>
      </c>
      <c r="X60" s="62">
        <v>47.596319038336581</v>
      </c>
      <c r="Y60" s="62"/>
      <c r="AC60" s="80" t="s">
        <v>125</v>
      </c>
      <c r="AD60" s="75">
        <v>0.39</v>
      </c>
      <c r="AE60" s="75">
        <v>1.02</v>
      </c>
    </row>
    <row r="61" spans="1:31" ht="15.75" customHeight="1">
      <c r="A61" s="17">
        <v>52</v>
      </c>
      <c r="B61" s="17">
        <v>65</v>
      </c>
      <c r="C61" s="17">
        <v>0</v>
      </c>
      <c r="D61" s="17" t="s">
        <v>27</v>
      </c>
      <c r="E61">
        <v>1</v>
      </c>
      <c r="H61">
        <v>0</v>
      </c>
      <c r="I61">
        <v>8</v>
      </c>
      <c r="L61" s="25">
        <f t="shared" si="0"/>
        <v>7.7903012345679024</v>
      </c>
      <c r="M61" s="25">
        <f t="shared" si="1"/>
        <v>0.29507696997408905</v>
      </c>
      <c r="N61" s="25"/>
      <c r="O61">
        <f t="shared" si="2"/>
        <v>16.209833824597375</v>
      </c>
      <c r="P61">
        <f t="shared" si="3"/>
        <v>15.791533171002607</v>
      </c>
      <c r="S61" s="62" t="s">
        <v>98</v>
      </c>
      <c r="T61" s="62">
        <v>0</v>
      </c>
      <c r="U61" s="62"/>
      <c r="W61" s="62" t="s">
        <v>98</v>
      </c>
      <c r="X61" s="62">
        <v>0</v>
      </c>
      <c r="Y61" s="62"/>
      <c r="AC61" s="80" t="s">
        <v>126</v>
      </c>
      <c r="AD61" s="75" t="s">
        <v>127</v>
      </c>
      <c r="AE61" s="75" t="s">
        <v>134</v>
      </c>
    </row>
    <row r="62" spans="1:31" ht="15.75" customHeight="1">
      <c r="A62" s="17">
        <v>52</v>
      </c>
      <c r="B62" s="17">
        <v>68</v>
      </c>
      <c r="C62" s="17">
        <v>0</v>
      </c>
      <c r="D62" s="17" t="s">
        <v>27</v>
      </c>
      <c r="E62">
        <v>1</v>
      </c>
      <c r="H62">
        <v>0</v>
      </c>
      <c r="I62">
        <v>8</v>
      </c>
      <c r="L62" s="25">
        <f t="shared" si="0"/>
        <v>7.7903012345679024</v>
      </c>
      <c r="M62" s="25">
        <f t="shared" si="1"/>
        <v>0.29507696997408905</v>
      </c>
      <c r="N62" s="25"/>
      <c r="O62">
        <f t="shared" si="2"/>
        <v>16.209833824597375</v>
      </c>
      <c r="P62">
        <f t="shared" si="3"/>
        <v>15.791533171002607</v>
      </c>
      <c r="S62" s="62" t="s">
        <v>79</v>
      </c>
      <c r="T62" s="62">
        <v>304</v>
      </c>
      <c r="U62" s="62"/>
      <c r="W62" s="62" t="s">
        <v>79</v>
      </c>
      <c r="X62" s="62">
        <v>304</v>
      </c>
      <c r="Y62" s="62"/>
    </row>
    <row r="63" spans="1:31" ht="15.75" customHeight="1">
      <c r="A63" s="17">
        <v>53</v>
      </c>
      <c r="B63" s="17">
        <v>63</v>
      </c>
      <c r="C63" s="17">
        <v>0</v>
      </c>
      <c r="D63" s="17" t="s">
        <v>27</v>
      </c>
      <c r="E63">
        <v>1</v>
      </c>
      <c r="H63">
        <v>0</v>
      </c>
      <c r="I63">
        <v>9</v>
      </c>
      <c r="L63" s="25">
        <f t="shared" si="0"/>
        <v>7.7903012345679024</v>
      </c>
      <c r="M63" s="25">
        <f t="shared" si="1"/>
        <v>2.3814967230605082</v>
      </c>
      <c r="N63" s="25"/>
      <c r="O63">
        <f t="shared" si="2"/>
        <v>16.209833824597375</v>
      </c>
      <c r="P63">
        <f t="shared" si="3"/>
        <v>24.739245589303259</v>
      </c>
      <c r="S63" s="62" t="s">
        <v>99</v>
      </c>
      <c r="T63" s="62">
        <v>-5.2191674260011078</v>
      </c>
      <c r="U63" s="62"/>
      <c r="W63" s="62" t="s">
        <v>99</v>
      </c>
      <c r="X63" s="62">
        <v>5.2191674260011078</v>
      </c>
      <c r="Y63" s="62"/>
    </row>
    <row r="64" spans="1:31" ht="15.75" customHeight="1">
      <c r="A64" s="17">
        <v>54</v>
      </c>
      <c r="B64" s="17">
        <v>66</v>
      </c>
      <c r="C64" s="17">
        <v>0</v>
      </c>
      <c r="D64" s="17" t="s">
        <v>27</v>
      </c>
      <c r="E64">
        <v>1</v>
      </c>
      <c r="H64">
        <v>0</v>
      </c>
      <c r="I64">
        <v>9</v>
      </c>
      <c r="L64" s="25">
        <f t="shared" si="0"/>
        <v>7.7903012345679024</v>
      </c>
      <c r="M64" s="25">
        <f t="shared" si="1"/>
        <v>2.3814967230605082</v>
      </c>
      <c r="N64" s="25"/>
      <c r="O64">
        <f t="shared" si="2"/>
        <v>16.209833824597375</v>
      </c>
      <c r="P64">
        <f t="shared" si="3"/>
        <v>24.739245589303259</v>
      </c>
      <c r="S64" s="62" t="s">
        <v>100</v>
      </c>
      <c r="T64" s="62">
        <v>1.6676925583301204E-7</v>
      </c>
      <c r="U64" s="62"/>
      <c r="W64" s="62" t="s">
        <v>100</v>
      </c>
      <c r="X64" s="62">
        <v>1.6676925583301204E-7</v>
      </c>
      <c r="Y64" s="62"/>
    </row>
    <row r="65" spans="1:25" ht="15.75" customHeight="1">
      <c r="A65" s="17">
        <v>54</v>
      </c>
      <c r="B65" s="17">
        <v>62</v>
      </c>
      <c r="C65" s="17">
        <v>0</v>
      </c>
      <c r="D65" s="17" t="s">
        <v>27</v>
      </c>
      <c r="E65">
        <v>1</v>
      </c>
      <c r="H65">
        <v>0</v>
      </c>
      <c r="I65">
        <v>9</v>
      </c>
      <c r="L65" s="25">
        <f t="shared" si="0"/>
        <v>7.7903012345679024</v>
      </c>
      <c r="M65" s="25">
        <f t="shared" si="1"/>
        <v>2.3814967230605082</v>
      </c>
      <c r="N65" s="25"/>
      <c r="O65">
        <f t="shared" si="2"/>
        <v>16.209833824597375</v>
      </c>
      <c r="P65">
        <f t="shared" si="3"/>
        <v>24.739245589303259</v>
      </c>
      <c r="S65" s="62" t="s">
        <v>101</v>
      </c>
      <c r="T65" s="62">
        <v>1.6498814280043741</v>
      </c>
      <c r="U65" s="62"/>
      <c r="W65" s="62" t="s">
        <v>101</v>
      </c>
      <c r="X65" s="62">
        <v>1.6498814280043741</v>
      </c>
      <c r="Y65" s="62"/>
    </row>
    <row r="66" spans="1:25" ht="15.75" customHeight="1">
      <c r="A66" s="17">
        <v>54</v>
      </c>
      <c r="B66" s="17">
        <v>62</v>
      </c>
      <c r="C66" s="17">
        <v>0</v>
      </c>
      <c r="D66" s="17" t="s">
        <v>27</v>
      </c>
      <c r="E66">
        <v>1</v>
      </c>
      <c r="H66">
        <v>0</v>
      </c>
      <c r="I66">
        <v>9</v>
      </c>
      <c r="L66" s="25">
        <f t="shared" si="0"/>
        <v>7.7903012345679024</v>
      </c>
      <c r="M66" s="25">
        <f t="shared" si="1"/>
        <v>2.3814967230605082</v>
      </c>
      <c r="N66" s="25"/>
      <c r="O66">
        <f t="shared" si="2"/>
        <v>16.209833824597375</v>
      </c>
      <c r="P66">
        <f t="shared" si="3"/>
        <v>24.739245589303259</v>
      </c>
      <c r="S66" s="62" t="s">
        <v>102</v>
      </c>
      <c r="T66" s="62">
        <v>3.3353851166602408E-7</v>
      </c>
      <c r="U66" s="62"/>
      <c r="W66" s="62" t="s">
        <v>102</v>
      </c>
      <c r="X66" s="62">
        <v>3.3353851166602408E-7</v>
      </c>
      <c r="Y66" s="62"/>
    </row>
    <row r="67" spans="1:25" ht="15.75" customHeight="1" thickBot="1">
      <c r="A67" s="17">
        <v>55</v>
      </c>
      <c r="B67" s="17">
        <v>58</v>
      </c>
      <c r="C67" s="17">
        <v>0</v>
      </c>
      <c r="D67" s="17" t="s">
        <v>27</v>
      </c>
      <c r="E67">
        <v>1</v>
      </c>
      <c r="H67">
        <v>0</v>
      </c>
      <c r="I67">
        <v>10</v>
      </c>
      <c r="L67" s="25">
        <f t="shared" si="0"/>
        <v>7.7903012345679024</v>
      </c>
      <c r="M67" s="25">
        <f t="shared" si="1"/>
        <v>6.4679164761469279</v>
      </c>
      <c r="N67" s="25"/>
      <c r="O67">
        <f t="shared" si="2"/>
        <v>16.209833824597375</v>
      </c>
      <c r="P67">
        <f t="shared" si="3"/>
        <v>35.686958007603913</v>
      </c>
      <c r="S67" s="63" t="s">
        <v>103</v>
      </c>
      <c r="T67" s="63">
        <v>1.9677981407170377</v>
      </c>
      <c r="U67" s="63"/>
      <c r="W67" s="63" t="s">
        <v>103</v>
      </c>
      <c r="X67" s="63">
        <v>1.9677981407170377</v>
      </c>
      <c r="Y67" s="63"/>
    </row>
    <row r="68" spans="1:25" ht="15.75" customHeight="1">
      <c r="A68" s="17">
        <v>55</v>
      </c>
      <c r="B68" s="17">
        <v>66</v>
      </c>
      <c r="C68" s="17">
        <v>0</v>
      </c>
      <c r="D68" s="17" t="s">
        <v>27</v>
      </c>
      <c r="E68">
        <v>1</v>
      </c>
      <c r="H68">
        <v>0</v>
      </c>
      <c r="I68">
        <v>11</v>
      </c>
      <c r="L68" s="25">
        <f t="shared" si="0"/>
        <v>7.7903012345679024</v>
      </c>
      <c r="M68" s="25">
        <f t="shared" si="1"/>
        <v>12.554336229233346</v>
      </c>
      <c r="N68" s="25"/>
      <c r="O68">
        <f t="shared" si="2"/>
        <v>16.209833824597375</v>
      </c>
      <c r="P68">
        <f t="shared" si="3"/>
        <v>48.634670425904567</v>
      </c>
    </row>
    <row r="69" spans="1:25" ht="15.75" customHeight="1">
      <c r="A69" s="17">
        <v>56</v>
      </c>
      <c r="B69" s="17">
        <v>60</v>
      </c>
      <c r="C69" s="17">
        <v>0</v>
      </c>
      <c r="D69" s="17" t="s">
        <v>27</v>
      </c>
      <c r="E69">
        <v>1</v>
      </c>
      <c r="H69">
        <v>0</v>
      </c>
      <c r="I69">
        <v>11</v>
      </c>
      <c r="L69" s="25">
        <f t="shared" si="0"/>
        <v>7.7903012345679024</v>
      </c>
      <c r="M69" s="25">
        <f t="shared" si="1"/>
        <v>12.554336229233346</v>
      </c>
      <c r="N69" s="25"/>
      <c r="O69">
        <f t="shared" si="2"/>
        <v>16.209833824597375</v>
      </c>
      <c r="P69">
        <f t="shared" si="3"/>
        <v>48.634670425904567</v>
      </c>
    </row>
    <row r="70" spans="1:25" ht="15.75" customHeight="1">
      <c r="A70" s="17">
        <v>56</v>
      </c>
      <c r="B70" s="17">
        <v>67</v>
      </c>
      <c r="C70" s="17">
        <v>0</v>
      </c>
      <c r="D70" s="17" t="s">
        <v>27</v>
      </c>
      <c r="E70">
        <v>1</v>
      </c>
      <c r="H70">
        <v>0</v>
      </c>
      <c r="I70">
        <v>11</v>
      </c>
      <c r="L70" s="25">
        <f t="shared" si="0"/>
        <v>7.7903012345679024</v>
      </c>
      <c r="M70" s="25">
        <f t="shared" si="1"/>
        <v>12.554336229233346</v>
      </c>
      <c r="N70" s="25"/>
      <c r="O70">
        <f t="shared" si="2"/>
        <v>16.209833824597375</v>
      </c>
      <c r="P70">
        <f t="shared" si="3"/>
        <v>48.634670425904567</v>
      </c>
    </row>
    <row r="71" spans="1:25" ht="15.75" customHeight="1">
      <c r="A71" s="17">
        <v>56</v>
      </c>
      <c r="B71" s="17">
        <v>60</v>
      </c>
      <c r="C71" s="17">
        <v>0</v>
      </c>
      <c r="D71" s="17" t="s">
        <v>27</v>
      </c>
      <c r="E71">
        <v>1</v>
      </c>
      <c r="H71">
        <v>0</v>
      </c>
      <c r="I71">
        <v>12</v>
      </c>
      <c r="L71" s="25">
        <f t="shared" si="0"/>
        <v>7.7903012345679024</v>
      </c>
      <c r="M71" s="25">
        <f t="shared" si="1"/>
        <v>20.640755982319767</v>
      </c>
      <c r="N71" s="25"/>
      <c r="O71">
        <f t="shared" si="2"/>
        <v>16.209833824597375</v>
      </c>
      <c r="P71">
        <f t="shared" si="3"/>
        <v>63.58238284420522</v>
      </c>
    </row>
    <row r="72" spans="1:25" ht="15.75" customHeight="1">
      <c r="A72" s="17">
        <v>57</v>
      </c>
      <c r="B72" s="17">
        <v>69</v>
      </c>
      <c r="C72" s="17">
        <v>0</v>
      </c>
      <c r="D72" s="17" t="s">
        <v>27</v>
      </c>
      <c r="E72">
        <v>1</v>
      </c>
      <c r="H72">
        <v>0</v>
      </c>
      <c r="I72">
        <v>13</v>
      </c>
      <c r="L72" s="25">
        <f t="shared" si="0"/>
        <v>7.7903012345679024</v>
      </c>
      <c r="M72" s="25">
        <f t="shared" si="1"/>
        <v>30.727175735406185</v>
      </c>
      <c r="N72" s="25"/>
      <c r="O72">
        <f t="shared" si="2"/>
        <v>16.209833824597375</v>
      </c>
      <c r="P72">
        <f t="shared" si="3"/>
        <v>80.530095262505881</v>
      </c>
    </row>
    <row r="73" spans="1:25" ht="15.75" customHeight="1">
      <c r="A73" s="17">
        <v>57</v>
      </c>
      <c r="B73" s="17">
        <v>61</v>
      </c>
      <c r="C73" s="17">
        <v>0</v>
      </c>
      <c r="D73" s="17" t="s">
        <v>27</v>
      </c>
      <c r="E73">
        <v>1</v>
      </c>
      <c r="H73">
        <v>0</v>
      </c>
      <c r="I73">
        <v>13</v>
      </c>
      <c r="L73" s="25">
        <f t="shared" si="0"/>
        <v>7.7903012345679024</v>
      </c>
      <c r="M73" s="25">
        <f t="shared" si="1"/>
        <v>30.727175735406185</v>
      </c>
      <c r="N73" s="25"/>
      <c r="O73">
        <f t="shared" si="2"/>
        <v>16.209833824597375</v>
      </c>
      <c r="P73">
        <f t="shared" si="3"/>
        <v>80.530095262505881</v>
      </c>
    </row>
    <row r="74" spans="1:25" ht="15.75" customHeight="1">
      <c r="A74" s="17">
        <v>57</v>
      </c>
      <c r="B74" s="17">
        <v>62</v>
      </c>
      <c r="C74" s="17">
        <v>0</v>
      </c>
      <c r="D74" s="17" t="s">
        <v>27</v>
      </c>
      <c r="E74">
        <v>1</v>
      </c>
      <c r="H74">
        <v>0</v>
      </c>
      <c r="I74">
        <v>13</v>
      </c>
      <c r="L74" s="25">
        <f t="shared" si="0"/>
        <v>7.7903012345679024</v>
      </c>
      <c r="M74" s="25">
        <f t="shared" si="1"/>
        <v>30.727175735406185</v>
      </c>
      <c r="N74" s="25"/>
      <c r="O74">
        <f t="shared" si="2"/>
        <v>16.209833824597375</v>
      </c>
      <c r="P74">
        <f t="shared" si="3"/>
        <v>80.530095262505881</v>
      </c>
    </row>
    <row r="75" spans="1:25" ht="15.75" customHeight="1">
      <c r="A75" s="17">
        <v>57</v>
      </c>
      <c r="B75" s="17">
        <v>63</v>
      </c>
      <c r="C75" s="17">
        <v>0</v>
      </c>
      <c r="D75" s="17" t="s">
        <v>27</v>
      </c>
      <c r="E75">
        <v>1</v>
      </c>
      <c r="H75">
        <v>0</v>
      </c>
      <c r="I75">
        <v>13</v>
      </c>
      <c r="L75" s="25">
        <f t="shared" ref="L75:L138" si="4">(H75-$L$2)^2</f>
        <v>7.7903012345679024</v>
      </c>
      <c r="M75" s="25">
        <f t="shared" ref="M75:M90" si="5">(I75-$M$2)^2</f>
        <v>30.727175735406185</v>
      </c>
      <c r="N75" s="25"/>
      <c r="O75">
        <f t="shared" ref="O75:O138" si="6">(H75-$O$2)^2</f>
        <v>16.209833824597375</v>
      </c>
      <c r="P75">
        <f t="shared" ref="P75:P90" si="7">(I75-$O$2)^2</f>
        <v>80.530095262505881</v>
      </c>
    </row>
    <row r="76" spans="1:25" ht="15.75" customHeight="1">
      <c r="A76" s="17">
        <v>57</v>
      </c>
      <c r="B76" s="17">
        <v>64</v>
      </c>
      <c r="C76" s="17">
        <v>0</v>
      </c>
      <c r="D76" s="17" t="s">
        <v>27</v>
      </c>
      <c r="E76">
        <v>1</v>
      </c>
      <c r="H76">
        <v>0</v>
      </c>
      <c r="I76">
        <v>14</v>
      </c>
      <c r="L76" s="25">
        <f t="shared" si="4"/>
        <v>7.7903012345679024</v>
      </c>
      <c r="M76" s="25">
        <f t="shared" si="5"/>
        <v>42.813595488492602</v>
      </c>
      <c r="N76" s="25"/>
      <c r="O76">
        <f t="shared" si="6"/>
        <v>16.209833824597375</v>
      </c>
      <c r="P76">
        <f t="shared" si="7"/>
        <v>99.477807680806535</v>
      </c>
    </row>
    <row r="77" spans="1:25" ht="15.75" customHeight="1">
      <c r="A77" s="17">
        <v>57</v>
      </c>
      <c r="B77" s="17">
        <v>64</v>
      </c>
      <c r="C77" s="17">
        <v>0</v>
      </c>
      <c r="D77" s="17" t="s">
        <v>27</v>
      </c>
      <c r="E77">
        <v>1</v>
      </c>
      <c r="H77">
        <v>0</v>
      </c>
      <c r="I77">
        <v>15</v>
      </c>
      <c r="L77" s="25">
        <f t="shared" si="4"/>
        <v>7.7903012345679024</v>
      </c>
      <c r="M77" s="25">
        <f t="shared" si="5"/>
        <v>56.900015241579027</v>
      </c>
      <c r="N77" s="25"/>
      <c r="O77">
        <f t="shared" si="6"/>
        <v>16.209833824597375</v>
      </c>
      <c r="P77">
        <f t="shared" si="7"/>
        <v>120.42552009910719</v>
      </c>
    </row>
    <row r="78" spans="1:25" ht="15.75" customHeight="1">
      <c r="A78" s="17">
        <v>57</v>
      </c>
      <c r="B78" s="17">
        <v>67</v>
      </c>
      <c r="C78" s="17">
        <v>0</v>
      </c>
      <c r="D78" s="17" t="s">
        <v>27</v>
      </c>
      <c r="E78">
        <v>1</v>
      </c>
      <c r="H78">
        <v>0</v>
      </c>
      <c r="I78">
        <v>15</v>
      </c>
      <c r="L78" s="25">
        <f t="shared" si="4"/>
        <v>7.7903012345679024</v>
      </c>
      <c r="M78" s="25">
        <f t="shared" si="5"/>
        <v>56.900015241579027</v>
      </c>
      <c r="N78" s="25"/>
      <c r="O78">
        <f t="shared" si="6"/>
        <v>16.209833824597375</v>
      </c>
      <c r="P78">
        <f t="shared" si="7"/>
        <v>120.42552009910719</v>
      </c>
    </row>
    <row r="79" spans="1:25" ht="15.75" customHeight="1">
      <c r="A79" s="17">
        <v>58</v>
      </c>
      <c r="B79" s="17">
        <v>59</v>
      </c>
      <c r="C79" s="17">
        <v>0</v>
      </c>
      <c r="D79" s="17" t="s">
        <v>27</v>
      </c>
      <c r="E79">
        <v>1</v>
      </c>
      <c r="H79">
        <v>0</v>
      </c>
      <c r="I79">
        <v>17</v>
      </c>
      <c r="L79" s="25">
        <f t="shared" si="4"/>
        <v>7.7903012345679024</v>
      </c>
      <c r="M79" s="25">
        <f t="shared" si="5"/>
        <v>91.072854747751848</v>
      </c>
      <c r="N79" s="25"/>
      <c r="O79">
        <f t="shared" si="6"/>
        <v>16.209833824597375</v>
      </c>
      <c r="P79">
        <f t="shared" si="7"/>
        <v>168.3209449357085</v>
      </c>
    </row>
    <row r="80" spans="1:25" ht="15.75" customHeight="1">
      <c r="A80" s="17">
        <v>58</v>
      </c>
      <c r="B80" s="17">
        <v>67</v>
      </c>
      <c r="C80" s="17">
        <v>0</v>
      </c>
      <c r="D80" s="17" t="s">
        <v>27</v>
      </c>
      <c r="E80">
        <v>1</v>
      </c>
      <c r="H80">
        <v>0</v>
      </c>
      <c r="I80">
        <v>19</v>
      </c>
      <c r="L80" s="25">
        <f t="shared" si="4"/>
        <v>7.7903012345679024</v>
      </c>
      <c r="M80" s="25">
        <f t="shared" si="5"/>
        <v>133.24569425392468</v>
      </c>
      <c r="N80" s="25"/>
      <c r="O80">
        <f t="shared" si="6"/>
        <v>16.209833824597375</v>
      </c>
      <c r="P80">
        <f t="shared" si="7"/>
        <v>224.2163697723098</v>
      </c>
    </row>
    <row r="81" spans="1:16" ht="15.75" customHeight="1">
      <c r="A81" s="17">
        <v>58</v>
      </c>
      <c r="B81" s="17">
        <v>58</v>
      </c>
      <c r="C81" s="17">
        <v>0</v>
      </c>
      <c r="D81" s="17" t="s">
        <v>27</v>
      </c>
      <c r="E81">
        <v>1</v>
      </c>
      <c r="H81">
        <v>0</v>
      </c>
      <c r="I81">
        <v>19</v>
      </c>
      <c r="L81" s="25">
        <f t="shared" si="4"/>
        <v>7.7903012345679024</v>
      </c>
      <c r="M81" s="25">
        <f t="shared" si="5"/>
        <v>133.24569425392468</v>
      </c>
      <c r="N81" s="25"/>
      <c r="O81">
        <f t="shared" si="6"/>
        <v>16.209833824597375</v>
      </c>
      <c r="P81">
        <f t="shared" si="7"/>
        <v>224.2163697723098</v>
      </c>
    </row>
    <row r="82" spans="1:16" ht="15.75" customHeight="1">
      <c r="A82" s="17">
        <v>59</v>
      </c>
      <c r="B82" s="17">
        <v>60</v>
      </c>
      <c r="C82" s="17">
        <v>0</v>
      </c>
      <c r="D82" s="17" t="s">
        <v>27</v>
      </c>
      <c r="E82">
        <v>1</v>
      </c>
      <c r="H82">
        <v>0</v>
      </c>
      <c r="I82">
        <v>20</v>
      </c>
      <c r="L82" s="25">
        <f t="shared" si="4"/>
        <v>7.7903012345679024</v>
      </c>
      <c r="M82" s="25">
        <f t="shared" si="5"/>
        <v>157.33211400701109</v>
      </c>
      <c r="N82" s="25"/>
      <c r="O82">
        <f t="shared" si="6"/>
        <v>16.209833824597375</v>
      </c>
      <c r="P82">
        <f t="shared" si="7"/>
        <v>255.16408219061046</v>
      </c>
    </row>
    <row r="83" spans="1:16" ht="15.75" customHeight="1">
      <c r="A83" s="17">
        <v>59</v>
      </c>
      <c r="B83" s="17">
        <v>63</v>
      </c>
      <c r="C83" s="17">
        <v>0</v>
      </c>
      <c r="D83" s="17" t="s">
        <v>27</v>
      </c>
      <c r="E83">
        <v>1</v>
      </c>
      <c r="H83">
        <v>0</v>
      </c>
      <c r="I83">
        <v>21</v>
      </c>
      <c r="L83" s="25">
        <f t="shared" si="4"/>
        <v>7.7903012345679024</v>
      </c>
      <c r="M83" s="25">
        <f t="shared" si="5"/>
        <v>183.41853376009752</v>
      </c>
      <c r="N83" s="25"/>
      <c r="O83">
        <f t="shared" si="6"/>
        <v>16.209833824597375</v>
      </c>
      <c r="P83">
        <f t="shared" si="7"/>
        <v>288.11179460891111</v>
      </c>
    </row>
    <row r="84" spans="1:16" ht="15.75" customHeight="1">
      <c r="A84" s="17">
        <v>59</v>
      </c>
      <c r="B84" s="17">
        <v>64</v>
      </c>
      <c r="C84" s="17">
        <v>0</v>
      </c>
      <c r="D84" s="17" t="s">
        <v>27</v>
      </c>
      <c r="E84">
        <v>1</v>
      </c>
      <c r="H84">
        <v>0</v>
      </c>
      <c r="I84">
        <v>22</v>
      </c>
      <c r="L84" s="25">
        <f t="shared" si="4"/>
        <v>7.7903012345679024</v>
      </c>
      <c r="M84" s="25">
        <f t="shared" si="5"/>
        <v>211.50495351318392</v>
      </c>
      <c r="N84" s="25"/>
      <c r="O84">
        <f t="shared" si="6"/>
        <v>16.209833824597375</v>
      </c>
      <c r="P84">
        <f t="shared" si="7"/>
        <v>323.05950702721174</v>
      </c>
    </row>
    <row r="85" spans="1:16" ht="15.75" customHeight="1">
      <c r="A85" s="17">
        <v>60</v>
      </c>
      <c r="B85" s="17">
        <v>64</v>
      </c>
      <c r="C85" s="17">
        <v>0</v>
      </c>
      <c r="D85" s="17" t="s">
        <v>27</v>
      </c>
      <c r="E85">
        <v>1</v>
      </c>
      <c r="H85">
        <v>0</v>
      </c>
      <c r="I85">
        <v>23</v>
      </c>
      <c r="L85" s="25">
        <f t="shared" si="4"/>
        <v>7.7903012345679024</v>
      </c>
      <c r="M85" s="25">
        <f t="shared" si="5"/>
        <v>241.59137326627035</v>
      </c>
      <c r="N85" s="25"/>
      <c r="O85">
        <f t="shared" si="6"/>
        <v>16.209833824597375</v>
      </c>
      <c r="P85">
        <f t="shared" si="7"/>
        <v>360.00721944551242</v>
      </c>
    </row>
    <row r="86" spans="1:16" ht="15.75" customHeight="1">
      <c r="A86" s="17">
        <v>61</v>
      </c>
      <c r="B86" s="17">
        <v>59</v>
      </c>
      <c r="C86" s="17">
        <v>0</v>
      </c>
      <c r="D86" s="17" t="s">
        <v>27</v>
      </c>
      <c r="E86">
        <v>1</v>
      </c>
      <c r="H86">
        <v>0</v>
      </c>
      <c r="I86">
        <v>23</v>
      </c>
      <c r="L86" s="25">
        <f t="shared" si="4"/>
        <v>7.7903012345679024</v>
      </c>
      <c r="M86" s="25">
        <f t="shared" si="5"/>
        <v>241.59137326627035</v>
      </c>
      <c r="N86" s="25"/>
      <c r="O86">
        <f t="shared" si="6"/>
        <v>16.209833824597375</v>
      </c>
      <c r="P86">
        <f t="shared" si="7"/>
        <v>360.00721944551242</v>
      </c>
    </row>
    <row r="87" spans="1:16" ht="15.75" customHeight="1">
      <c r="A87" s="17">
        <v>61</v>
      </c>
      <c r="B87" s="17">
        <v>59</v>
      </c>
      <c r="C87" s="17">
        <v>0</v>
      </c>
      <c r="D87" s="17" t="s">
        <v>27</v>
      </c>
      <c r="E87">
        <v>1</v>
      </c>
      <c r="H87">
        <v>0</v>
      </c>
      <c r="I87">
        <v>23</v>
      </c>
      <c r="L87" s="25">
        <f t="shared" si="4"/>
        <v>7.7903012345679024</v>
      </c>
      <c r="M87" s="25">
        <f t="shared" si="5"/>
        <v>241.59137326627035</v>
      </c>
      <c r="N87" s="25"/>
      <c r="O87">
        <f t="shared" si="6"/>
        <v>16.209833824597375</v>
      </c>
      <c r="P87">
        <f t="shared" si="7"/>
        <v>360.00721944551242</v>
      </c>
    </row>
    <row r="88" spans="1:16" ht="15.75" customHeight="1">
      <c r="A88" s="17">
        <v>61</v>
      </c>
      <c r="B88" s="17">
        <v>64</v>
      </c>
      <c r="C88" s="17">
        <v>0</v>
      </c>
      <c r="D88" s="17" t="s">
        <v>27</v>
      </c>
      <c r="E88">
        <v>1</v>
      </c>
      <c r="H88">
        <v>0</v>
      </c>
      <c r="I88">
        <v>24</v>
      </c>
      <c r="L88" s="25">
        <f t="shared" si="4"/>
        <v>7.7903012345679024</v>
      </c>
      <c r="M88" s="25">
        <f t="shared" si="5"/>
        <v>273.67779301935678</v>
      </c>
      <c r="N88" s="25"/>
      <c r="O88">
        <f t="shared" si="6"/>
        <v>16.209833824597375</v>
      </c>
      <c r="P88">
        <f t="shared" si="7"/>
        <v>398.95493186381304</v>
      </c>
    </row>
    <row r="89" spans="1:16" ht="15.75" customHeight="1">
      <c r="A89" s="17">
        <v>61</v>
      </c>
      <c r="B89" s="17">
        <v>68</v>
      </c>
      <c r="C89" s="17">
        <v>0</v>
      </c>
      <c r="D89" s="17" t="s">
        <v>27</v>
      </c>
      <c r="E89">
        <v>1</v>
      </c>
      <c r="H89">
        <v>0</v>
      </c>
      <c r="I89">
        <v>35</v>
      </c>
      <c r="L89" s="25">
        <f t="shared" si="4"/>
        <v>7.7903012345679024</v>
      </c>
      <c r="M89" s="25">
        <f t="shared" si="5"/>
        <v>758.62841030330731</v>
      </c>
      <c r="N89" s="25"/>
      <c r="O89">
        <f t="shared" si="6"/>
        <v>16.209833824597375</v>
      </c>
      <c r="P89">
        <f t="shared" si="7"/>
        <v>959.37976846512026</v>
      </c>
    </row>
    <row r="90" spans="1:16" ht="15.75" customHeight="1">
      <c r="A90" s="17">
        <v>61</v>
      </c>
      <c r="B90" s="17">
        <v>59</v>
      </c>
      <c r="C90" s="17">
        <v>0</v>
      </c>
      <c r="D90" s="17" t="s">
        <v>27</v>
      </c>
      <c r="E90">
        <v>1</v>
      </c>
      <c r="H90">
        <v>0</v>
      </c>
      <c r="I90">
        <v>52</v>
      </c>
      <c r="L90" s="25">
        <f t="shared" si="4"/>
        <v>7.7903012345679024</v>
      </c>
      <c r="M90" s="25">
        <f t="shared" si="5"/>
        <v>1984.0975461057765</v>
      </c>
      <c r="N90" s="25"/>
      <c r="O90">
        <f t="shared" si="6"/>
        <v>16.209833824597375</v>
      </c>
      <c r="P90">
        <f t="shared" si="7"/>
        <v>2301.4908795762312</v>
      </c>
    </row>
    <row r="91" spans="1:16" ht="15.75" customHeight="1">
      <c r="A91" s="17">
        <v>62</v>
      </c>
      <c r="B91" s="17">
        <v>66</v>
      </c>
      <c r="C91" s="17">
        <v>0</v>
      </c>
      <c r="D91" s="17" t="s">
        <v>27</v>
      </c>
      <c r="E91">
        <v>1</v>
      </c>
      <c r="H91">
        <v>0</v>
      </c>
      <c r="L91" s="25">
        <f t="shared" si="4"/>
        <v>7.7903012345679024</v>
      </c>
      <c r="M91" s="25"/>
      <c r="N91" s="25"/>
      <c r="O91">
        <f t="shared" si="6"/>
        <v>16.209833824597375</v>
      </c>
    </row>
    <row r="92" spans="1:16" ht="15.75" customHeight="1">
      <c r="A92" s="17">
        <v>62</v>
      </c>
      <c r="B92" s="17">
        <v>66</v>
      </c>
      <c r="C92" s="17">
        <v>0</v>
      </c>
      <c r="D92" s="17" t="s">
        <v>27</v>
      </c>
      <c r="E92">
        <v>1</v>
      </c>
      <c r="H92">
        <v>0</v>
      </c>
      <c r="L92" s="25">
        <f t="shared" si="4"/>
        <v>7.7903012345679024</v>
      </c>
      <c r="M92" s="25"/>
      <c r="N92" s="25"/>
      <c r="O92">
        <f t="shared" si="6"/>
        <v>16.209833824597375</v>
      </c>
    </row>
    <row r="93" spans="1:16" ht="15.75" customHeight="1">
      <c r="A93" s="17">
        <v>62</v>
      </c>
      <c r="B93" s="17">
        <v>58</v>
      </c>
      <c r="C93" s="17">
        <v>0</v>
      </c>
      <c r="D93" s="17" t="s">
        <v>27</v>
      </c>
      <c r="E93">
        <v>1</v>
      </c>
      <c r="H93">
        <v>0</v>
      </c>
      <c r="L93" s="25">
        <f t="shared" si="4"/>
        <v>7.7903012345679024</v>
      </c>
      <c r="M93" s="25"/>
      <c r="N93" s="25"/>
      <c r="O93">
        <f t="shared" si="6"/>
        <v>16.209833824597375</v>
      </c>
    </row>
    <row r="94" spans="1:16" ht="15.75" customHeight="1">
      <c r="A94" s="17">
        <v>63</v>
      </c>
      <c r="B94" s="17">
        <v>61</v>
      </c>
      <c r="C94" s="17">
        <v>0</v>
      </c>
      <c r="D94" s="17" t="s">
        <v>27</v>
      </c>
      <c r="E94">
        <v>1</v>
      </c>
      <c r="H94">
        <v>0</v>
      </c>
      <c r="L94" s="25">
        <f t="shared" si="4"/>
        <v>7.7903012345679024</v>
      </c>
      <c r="M94" s="25"/>
      <c r="N94" s="25"/>
      <c r="O94">
        <f t="shared" si="6"/>
        <v>16.209833824597375</v>
      </c>
    </row>
    <row r="95" spans="1:16" ht="15.75" customHeight="1">
      <c r="A95" s="17">
        <v>63</v>
      </c>
      <c r="B95" s="17">
        <v>62</v>
      </c>
      <c r="C95" s="17">
        <v>0</v>
      </c>
      <c r="D95" s="17" t="s">
        <v>27</v>
      </c>
      <c r="E95">
        <v>1</v>
      </c>
      <c r="H95">
        <v>0</v>
      </c>
      <c r="L95" s="25">
        <f t="shared" si="4"/>
        <v>7.7903012345679024</v>
      </c>
      <c r="M95" s="25"/>
      <c r="N95" s="25"/>
      <c r="O95">
        <f t="shared" si="6"/>
        <v>16.209833824597375</v>
      </c>
    </row>
    <row r="96" spans="1:16" ht="15.75" customHeight="1">
      <c r="A96" s="17">
        <v>63</v>
      </c>
      <c r="B96" s="17">
        <v>63</v>
      </c>
      <c r="C96" s="17">
        <v>0</v>
      </c>
      <c r="D96" s="17" t="s">
        <v>27</v>
      </c>
      <c r="E96">
        <v>1</v>
      </c>
      <c r="H96">
        <v>0</v>
      </c>
      <c r="L96" s="25">
        <f t="shared" si="4"/>
        <v>7.7903012345679024</v>
      </c>
      <c r="M96" s="25"/>
      <c r="N96" s="25"/>
      <c r="O96">
        <f t="shared" si="6"/>
        <v>16.209833824597375</v>
      </c>
    </row>
    <row r="97" spans="1:15" ht="15.75" customHeight="1">
      <c r="A97" s="17">
        <v>63</v>
      </c>
      <c r="B97" s="17">
        <v>63</v>
      </c>
      <c r="C97" s="17">
        <v>0</v>
      </c>
      <c r="D97" s="17" t="s">
        <v>27</v>
      </c>
      <c r="E97">
        <v>1</v>
      </c>
      <c r="H97">
        <v>0</v>
      </c>
      <c r="L97" s="25">
        <f t="shared" si="4"/>
        <v>7.7903012345679024</v>
      </c>
      <c r="M97" s="25"/>
      <c r="N97" s="25"/>
      <c r="O97">
        <f t="shared" si="6"/>
        <v>16.209833824597375</v>
      </c>
    </row>
    <row r="98" spans="1:15" ht="15.75" customHeight="1">
      <c r="A98" s="17">
        <v>63</v>
      </c>
      <c r="B98" s="17">
        <v>66</v>
      </c>
      <c r="C98" s="17">
        <v>0</v>
      </c>
      <c r="D98" s="17" t="s">
        <v>27</v>
      </c>
      <c r="E98">
        <v>1</v>
      </c>
      <c r="H98">
        <v>0</v>
      </c>
      <c r="L98" s="25">
        <f t="shared" si="4"/>
        <v>7.7903012345679024</v>
      </c>
      <c r="M98" s="25"/>
      <c r="N98" s="25"/>
      <c r="O98">
        <f t="shared" si="6"/>
        <v>16.209833824597375</v>
      </c>
    </row>
    <row r="99" spans="1:15" ht="15.75" customHeight="1">
      <c r="A99" s="17">
        <v>64</v>
      </c>
      <c r="B99" s="17">
        <v>58</v>
      </c>
      <c r="C99" s="17">
        <v>0</v>
      </c>
      <c r="D99" s="17" t="s">
        <v>27</v>
      </c>
      <c r="E99">
        <v>1</v>
      </c>
      <c r="H99">
        <v>0</v>
      </c>
      <c r="L99" s="25">
        <f t="shared" si="4"/>
        <v>7.7903012345679024</v>
      </c>
      <c r="M99" s="25"/>
      <c r="N99" s="25"/>
      <c r="O99">
        <f t="shared" si="6"/>
        <v>16.209833824597375</v>
      </c>
    </row>
    <row r="100" spans="1:15" ht="15.75" customHeight="1">
      <c r="A100" s="17">
        <v>64</v>
      </c>
      <c r="B100" s="17">
        <v>66</v>
      </c>
      <c r="C100" s="17">
        <v>0</v>
      </c>
      <c r="D100" s="17" t="s">
        <v>27</v>
      </c>
      <c r="E100">
        <v>1</v>
      </c>
      <c r="H100">
        <v>0</v>
      </c>
      <c r="L100" s="25">
        <f t="shared" si="4"/>
        <v>7.7903012345679024</v>
      </c>
      <c r="M100" s="25"/>
      <c r="N100" s="25"/>
      <c r="O100">
        <f t="shared" si="6"/>
        <v>16.209833824597375</v>
      </c>
    </row>
    <row r="101" spans="1:15" ht="15.75" customHeight="1">
      <c r="A101" s="17">
        <v>64</v>
      </c>
      <c r="B101" s="17">
        <v>61</v>
      </c>
      <c r="C101" s="17">
        <v>0</v>
      </c>
      <c r="D101" s="17" t="s">
        <v>27</v>
      </c>
      <c r="E101">
        <v>1</v>
      </c>
      <c r="H101">
        <v>0</v>
      </c>
      <c r="L101" s="25">
        <f t="shared" si="4"/>
        <v>7.7903012345679024</v>
      </c>
      <c r="M101" s="25"/>
      <c r="N101" s="25"/>
      <c r="O101">
        <f t="shared" si="6"/>
        <v>16.209833824597375</v>
      </c>
    </row>
    <row r="102" spans="1:15" ht="15.75" customHeight="1">
      <c r="A102" s="17">
        <v>64</v>
      </c>
      <c r="B102" s="17">
        <v>68</v>
      </c>
      <c r="C102" s="17">
        <v>0</v>
      </c>
      <c r="D102" s="17" t="s">
        <v>27</v>
      </c>
      <c r="E102">
        <v>1</v>
      </c>
      <c r="H102">
        <v>0</v>
      </c>
      <c r="L102" s="25">
        <f t="shared" si="4"/>
        <v>7.7903012345679024</v>
      </c>
      <c r="M102" s="25"/>
      <c r="N102" s="25"/>
      <c r="O102">
        <f t="shared" si="6"/>
        <v>16.209833824597375</v>
      </c>
    </row>
    <row r="103" spans="1:15" ht="15.75" customHeight="1">
      <c r="A103" s="17">
        <v>65</v>
      </c>
      <c r="B103" s="17">
        <v>58</v>
      </c>
      <c r="C103" s="17">
        <v>0</v>
      </c>
      <c r="D103" s="17" t="s">
        <v>27</v>
      </c>
      <c r="E103">
        <v>1</v>
      </c>
      <c r="H103">
        <v>0</v>
      </c>
      <c r="L103" s="25">
        <f t="shared" si="4"/>
        <v>7.7903012345679024</v>
      </c>
      <c r="M103" s="25"/>
      <c r="N103" s="25"/>
      <c r="O103">
        <f t="shared" si="6"/>
        <v>16.209833824597375</v>
      </c>
    </row>
    <row r="104" spans="1:15" ht="15.75" customHeight="1">
      <c r="A104" s="17">
        <v>65</v>
      </c>
      <c r="B104" s="17">
        <v>64</v>
      </c>
      <c r="C104" s="17">
        <v>0</v>
      </c>
      <c r="D104" s="17" t="s">
        <v>27</v>
      </c>
      <c r="E104">
        <v>1</v>
      </c>
      <c r="H104">
        <v>0</v>
      </c>
      <c r="L104" s="25">
        <f t="shared" si="4"/>
        <v>7.7903012345679024</v>
      </c>
      <c r="M104" s="25"/>
      <c r="N104" s="25"/>
      <c r="O104">
        <f t="shared" si="6"/>
        <v>16.209833824597375</v>
      </c>
    </row>
    <row r="105" spans="1:15" ht="15.75" customHeight="1">
      <c r="A105" s="17">
        <v>65</v>
      </c>
      <c r="B105" s="17">
        <v>67</v>
      </c>
      <c r="C105" s="17">
        <v>0</v>
      </c>
      <c r="D105" s="17" t="s">
        <v>27</v>
      </c>
      <c r="E105">
        <v>1</v>
      </c>
      <c r="H105">
        <v>0</v>
      </c>
      <c r="L105" s="25">
        <f t="shared" si="4"/>
        <v>7.7903012345679024</v>
      </c>
      <c r="M105" s="25"/>
      <c r="N105" s="25"/>
      <c r="O105">
        <f t="shared" si="6"/>
        <v>16.209833824597375</v>
      </c>
    </row>
    <row r="106" spans="1:15" ht="15.75" customHeight="1">
      <c r="A106" s="17">
        <v>65</v>
      </c>
      <c r="B106" s="17">
        <v>64</v>
      </c>
      <c r="C106" s="17">
        <v>0</v>
      </c>
      <c r="D106" s="17" t="s">
        <v>27</v>
      </c>
      <c r="E106">
        <v>1</v>
      </c>
      <c r="H106">
        <v>0</v>
      </c>
      <c r="L106" s="25">
        <f t="shared" si="4"/>
        <v>7.7903012345679024</v>
      </c>
      <c r="M106" s="25"/>
      <c r="N106" s="25"/>
      <c r="O106">
        <f t="shared" si="6"/>
        <v>16.209833824597375</v>
      </c>
    </row>
    <row r="107" spans="1:15" ht="15.75" customHeight="1">
      <c r="A107" s="17">
        <v>66</v>
      </c>
      <c r="B107" s="17">
        <v>58</v>
      </c>
      <c r="C107" s="17">
        <v>0</v>
      </c>
      <c r="D107" s="17" t="s">
        <v>27</v>
      </c>
      <c r="E107">
        <v>1</v>
      </c>
      <c r="H107">
        <v>0</v>
      </c>
      <c r="L107" s="25">
        <f t="shared" si="4"/>
        <v>7.7903012345679024</v>
      </c>
      <c r="M107" s="25"/>
      <c r="N107" s="25"/>
      <c r="O107">
        <f t="shared" si="6"/>
        <v>16.209833824597375</v>
      </c>
    </row>
    <row r="108" spans="1:15" ht="15.75" customHeight="1">
      <c r="A108" s="17">
        <v>66</v>
      </c>
      <c r="B108" s="17">
        <v>68</v>
      </c>
      <c r="C108" s="17">
        <v>0</v>
      </c>
      <c r="D108" s="17" t="s">
        <v>27</v>
      </c>
      <c r="E108">
        <v>1</v>
      </c>
      <c r="H108">
        <v>0</v>
      </c>
      <c r="L108" s="25">
        <f t="shared" si="4"/>
        <v>7.7903012345679024</v>
      </c>
      <c r="M108" s="25"/>
      <c r="N108" s="25"/>
      <c r="O108">
        <f t="shared" si="6"/>
        <v>16.209833824597375</v>
      </c>
    </row>
    <row r="109" spans="1:15" ht="15.75" customHeight="1">
      <c r="A109" s="17">
        <v>67</v>
      </c>
      <c r="B109" s="17">
        <v>66</v>
      </c>
      <c r="C109" s="17">
        <v>0</v>
      </c>
      <c r="D109" s="17" t="s">
        <v>27</v>
      </c>
      <c r="E109">
        <v>1</v>
      </c>
      <c r="H109">
        <v>0</v>
      </c>
      <c r="L109" s="25">
        <f t="shared" si="4"/>
        <v>7.7903012345679024</v>
      </c>
      <c r="M109" s="25"/>
      <c r="N109" s="25"/>
      <c r="O109">
        <f t="shared" si="6"/>
        <v>16.209833824597375</v>
      </c>
    </row>
    <row r="110" spans="1:15" ht="15.75" customHeight="1">
      <c r="A110" s="17">
        <v>67</v>
      </c>
      <c r="B110" s="17">
        <v>66</v>
      </c>
      <c r="C110" s="17">
        <v>0</v>
      </c>
      <c r="D110" s="17" t="s">
        <v>27</v>
      </c>
      <c r="E110">
        <v>1</v>
      </c>
      <c r="H110">
        <v>0</v>
      </c>
      <c r="L110" s="25">
        <f t="shared" si="4"/>
        <v>7.7903012345679024</v>
      </c>
      <c r="M110" s="25"/>
      <c r="N110" s="25"/>
      <c r="O110">
        <f t="shared" si="6"/>
        <v>16.209833824597375</v>
      </c>
    </row>
    <row r="111" spans="1:15" ht="15.75" customHeight="1">
      <c r="A111" s="17">
        <v>67</v>
      </c>
      <c r="B111" s="17">
        <v>61</v>
      </c>
      <c r="C111" s="17">
        <v>0</v>
      </c>
      <c r="D111" s="17" t="s">
        <v>27</v>
      </c>
      <c r="E111">
        <v>1</v>
      </c>
      <c r="H111">
        <v>0</v>
      </c>
      <c r="L111" s="25">
        <f t="shared" si="4"/>
        <v>7.7903012345679024</v>
      </c>
      <c r="M111" s="25"/>
      <c r="N111" s="25"/>
      <c r="O111">
        <f t="shared" si="6"/>
        <v>16.209833824597375</v>
      </c>
    </row>
    <row r="112" spans="1:15" ht="15.75" customHeight="1">
      <c r="A112" s="17">
        <v>67</v>
      </c>
      <c r="B112" s="17">
        <v>65</v>
      </c>
      <c r="C112" s="17">
        <v>0</v>
      </c>
      <c r="D112" s="17" t="s">
        <v>27</v>
      </c>
      <c r="E112">
        <v>1</v>
      </c>
      <c r="H112">
        <v>0</v>
      </c>
      <c r="L112" s="25">
        <f t="shared" si="4"/>
        <v>7.7903012345679024</v>
      </c>
      <c r="M112" s="25"/>
      <c r="N112" s="25"/>
      <c r="O112">
        <f t="shared" si="6"/>
        <v>16.209833824597375</v>
      </c>
    </row>
    <row r="113" spans="1:15" ht="15.75" customHeight="1">
      <c r="A113" s="17">
        <v>68</v>
      </c>
      <c r="B113" s="17">
        <v>67</v>
      </c>
      <c r="C113" s="17">
        <v>0</v>
      </c>
      <c r="D113" s="17" t="s">
        <v>27</v>
      </c>
      <c r="E113">
        <v>1</v>
      </c>
      <c r="H113">
        <v>0</v>
      </c>
      <c r="L113" s="25">
        <f t="shared" si="4"/>
        <v>7.7903012345679024</v>
      </c>
      <c r="M113" s="25"/>
      <c r="N113" s="25"/>
      <c r="O113">
        <f t="shared" si="6"/>
        <v>16.209833824597375</v>
      </c>
    </row>
    <row r="114" spans="1:15" ht="15.75" customHeight="1">
      <c r="A114" s="17">
        <v>68</v>
      </c>
      <c r="B114" s="17">
        <v>68</v>
      </c>
      <c r="C114" s="17">
        <v>0</v>
      </c>
      <c r="D114" s="17" t="s">
        <v>27</v>
      </c>
      <c r="E114">
        <v>1</v>
      </c>
      <c r="H114">
        <v>0</v>
      </c>
      <c r="L114" s="25">
        <f t="shared" si="4"/>
        <v>7.7903012345679024</v>
      </c>
      <c r="M114" s="25"/>
      <c r="N114" s="25"/>
      <c r="O114">
        <f t="shared" si="6"/>
        <v>16.209833824597375</v>
      </c>
    </row>
    <row r="115" spans="1:15" ht="15.75" customHeight="1">
      <c r="A115" s="17">
        <v>69</v>
      </c>
      <c r="B115" s="17">
        <v>60</v>
      </c>
      <c r="C115" s="17">
        <v>0</v>
      </c>
      <c r="D115" s="17" t="s">
        <v>27</v>
      </c>
      <c r="E115">
        <v>1</v>
      </c>
      <c r="H115">
        <v>0</v>
      </c>
      <c r="L115" s="25">
        <f t="shared" si="4"/>
        <v>7.7903012345679024</v>
      </c>
      <c r="M115" s="25"/>
      <c r="N115" s="25"/>
      <c r="O115">
        <f t="shared" si="6"/>
        <v>16.209833824597375</v>
      </c>
    </row>
    <row r="116" spans="1:15" ht="15.75" customHeight="1">
      <c r="A116" s="17">
        <v>69</v>
      </c>
      <c r="B116" s="17">
        <v>65</v>
      </c>
      <c r="C116" s="17">
        <v>0</v>
      </c>
      <c r="D116" s="17" t="s">
        <v>27</v>
      </c>
      <c r="E116">
        <v>1</v>
      </c>
      <c r="H116">
        <v>0</v>
      </c>
      <c r="L116" s="25">
        <f t="shared" si="4"/>
        <v>7.7903012345679024</v>
      </c>
      <c r="M116" s="25"/>
      <c r="N116" s="25"/>
      <c r="O116">
        <f t="shared" si="6"/>
        <v>16.209833824597375</v>
      </c>
    </row>
    <row r="117" spans="1:15" ht="15.75" customHeight="1">
      <c r="A117" s="17">
        <v>69</v>
      </c>
      <c r="B117" s="17">
        <v>66</v>
      </c>
      <c r="C117" s="17">
        <v>0</v>
      </c>
      <c r="D117" s="17" t="s">
        <v>27</v>
      </c>
      <c r="E117">
        <v>1</v>
      </c>
      <c r="H117">
        <v>0</v>
      </c>
      <c r="L117" s="25">
        <f t="shared" si="4"/>
        <v>7.7903012345679024</v>
      </c>
      <c r="M117" s="25"/>
      <c r="N117" s="25"/>
      <c r="O117">
        <f t="shared" si="6"/>
        <v>16.209833824597375</v>
      </c>
    </row>
    <row r="118" spans="1:15" ht="15.75" customHeight="1">
      <c r="A118" s="17">
        <v>70</v>
      </c>
      <c r="B118" s="17">
        <v>67</v>
      </c>
      <c r="C118" s="17">
        <v>0</v>
      </c>
      <c r="D118" s="17" t="s">
        <v>27</v>
      </c>
      <c r="E118">
        <v>1</v>
      </c>
      <c r="H118">
        <v>0</v>
      </c>
      <c r="L118" s="25">
        <f t="shared" si="4"/>
        <v>7.7903012345679024</v>
      </c>
      <c r="M118" s="25"/>
      <c r="N118" s="25"/>
      <c r="O118">
        <f t="shared" si="6"/>
        <v>16.209833824597375</v>
      </c>
    </row>
    <row r="119" spans="1:15" ht="15.75" customHeight="1">
      <c r="A119" s="17">
        <v>70</v>
      </c>
      <c r="B119" s="17">
        <v>68</v>
      </c>
      <c r="C119" s="17">
        <v>0</v>
      </c>
      <c r="D119" s="17" t="s">
        <v>27</v>
      </c>
      <c r="E119">
        <v>1</v>
      </c>
      <c r="H119">
        <v>0</v>
      </c>
      <c r="L119" s="25">
        <f t="shared" si="4"/>
        <v>7.7903012345679024</v>
      </c>
      <c r="M119" s="25"/>
      <c r="N119" s="25"/>
      <c r="O119">
        <f t="shared" si="6"/>
        <v>16.209833824597375</v>
      </c>
    </row>
    <row r="120" spans="1:15" ht="15.75" customHeight="1">
      <c r="A120" s="17">
        <v>70</v>
      </c>
      <c r="B120" s="17">
        <v>63</v>
      </c>
      <c r="C120" s="17">
        <v>0</v>
      </c>
      <c r="D120" s="17" t="s">
        <v>27</v>
      </c>
      <c r="E120">
        <v>1</v>
      </c>
      <c r="H120">
        <v>0</v>
      </c>
      <c r="L120" s="25">
        <f t="shared" si="4"/>
        <v>7.7903012345679024</v>
      </c>
      <c r="M120" s="25"/>
      <c r="N120" s="25"/>
      <c r="O120">
        <f t="shared" si="6"/>
        <v>16.209833824597375</v>
      </c>
    </row>
    <row r="121" spans="1:15" ht="15.75" customHeight="1">
      <c r="A121" s="17">
        <v>72</v>
      </c>
      <c r="B121" s="17">
        <v>58</v>
      </c>
      <c r="C121" s="17">
        <v>0</v>
      </c>
      <c r="D121" s="17" t="s">
        <v>27</v>
      </c>
      <c r="E121">
        <v>1</v>
      </c>
      <c r="H121">
        <v>0</v>
      </c>
      <c r="L121" s="25">
        <f t="shared" si="4"/>
        <v>7.7903012345679024</v>
      </c>
      <c r="M121" s="25"/>
      <c r="N121" s="25"/>
      <c r="O121">
        <f t="shared" si="6"/>
        <v>16.209833824597375</v>
      </c>
    </row>
    <row r="122" spans="1:15" ht="15.75" customHeight="1">
      <c r="A122" s="17">
        <v>72</v>
      </c>
      <c r="B122" s="17">
        <v>64</v>
      </c>
      <c r="C122" s="17">
        <v>0</v>
      </c>
      <c r="D122" s="17" t="s">
        <v>27</v>
      </c>
      <c r="E122">
        <v>1</v>
      </c>
      <c r="H122">
        <v>0</v>
      </c>
      <c r="L122" s="25">
        <f t="shared" si="4"/>
        <v>7.7903012345679024</v>
      </c>
      <c r="M122" s="25"/>
      <c r="N122" s="25"/>
      <c r="O122">
        <f t="shared" si="6"/>
        <v>16.209833824597375</v>
      </c>
    </row>
    <row r="123" spans="1:15" ht="15.75" customHeight="1">
      <c r="A123" s="17">
        <v>73</v>
      </c>
      <c r="B123" s="17">
        <v>62</v>
      </c>
      <c r="C123" s="17">
        <v>0</v>
      </c>
      <c r="D123" s="17" t="s">
        <v>27</v>
      </c>
      <c r="E123">
        <v>1</v>
      </c>
      <c r="H123">
        <v>0</v>
      </c>
      <c r="L123" s="25">
        <f t="shared" si="4"/>
        <v>7.7903012345679024</v>
      </c>
      <c r="M123" s="25"/>
      <c r="N123" s="25"/>
      <c r="O123">
        <f t="shared" si="6"/>
        <v>16.209833824597375</v>
      </c>
    </row>
    <row r="124" spans="1:15" ht="15.75" customHeight="1">
      <c r="A124" s="17">
        <v>73</v>
      </c>
      <c r="B124" s="17">
        <v>68</v>
      </c>
      <c r="C124" s="17">
        <v>0</v>
      </c>
      <c r="D124" s="17" t="s">
        <v>27</v>
      </c>
      <c r="E124">
        <v>1</v>
      </c>
      <c r="H124">
        <v>0</v>
      </c>
      <c r="L124" s="25">
        <f t="shared" si="4"/>
        <v>7.7903012345679024</v>
      </c>
      <c r="M124" s="25"/>
      <c r="N124" s="25"/>
      <c r="O124">
        <f t="shared" si="6"/>
        <v>16.209833824597375</v>
      </c>
    </row>
    <row r="125" spans="1:15" ht="15.75" customHeight="1">
      <c r="A125" s="17">
        <v>74</v>
      </c>
      <c r="B125" s="17">
        <v>63</v>
      </c>
      <c r="C125" s="17">
        <v>0</v>
      </c>
      <c r="D125" s="17" t="s">
        <v>27</v>
      </c>
      <c r="E125">
        <v>1</v>
      </c>
      <c r="H125">
        <v>0</v>
      </c>
      <c r="L125" s="25">
        <f t="shared" si="4"/>
        <v>7.7903012345679024</v>
      </c>
      <c r="M125" s="25"/>
      <c r="N125" s="25"/>
      <c r="O125">
        <f t="shared" si="6"/>
        <v>16.209833824597375</v>
      </c>
    </row>
    <row r="126" spans="1:15" ht="15.75" customHeight="1">
      <c r="A126" s="17">
        <v>76</v>
      </c>
      <c r="B126" s="17">
        <v>67</v>
      </c>
      <c r="C126" s="17">
        <v>0</v>
      </c>
      <c r="D126" s="17" t="s">
        <v>27</v>
      </c>
      <c r="E126">
        <v>1</v>
      </c>
      <c r="H126">
        <v>0</v>
      </c>
      <c r="L126" s="25">
        <f t="shared" si="4"/>
        <v>7.7903012345679024</v>
      </c>
      <c r="M126" s="25"/>
      <c r="N126" s="25"/>
      <c r="O126">
        <f t="shared" si="6"/>
        <v>16.209833824597375</v>
      </c>
    </row>
    <row r="127" spans="1:15" ht="15.75" customHeight="1">
      <c r="A127" s="17">
        <v>34</v>
      </c>
      <c r="B127" s="17">
        <v>59</v>
      </c>
      <c r="C127" s="17">
        <v>0</v>
      </c>
      <c r="D127" s="17" t="s">
        <v>24</v>
      </c>
      <c r="E127">
        <v>1</v>
      </c>
      <c r="H127">
        <v>1</v>
      </c>
      <c r="L127" s="25">
        <f t="shared" si="4"/>
        <v>3.2080790123456797</v>
      </c>
      <c r="M127" s="25"/>
      <c r="N127" s="25"/>
      <c r="O127">
        <f t="shared" si="6"/>
        <v>9.1575462428980305</v>
      </c>
    </row>
    <row r="128" spans="1:15" ht="15.75" customHeight="1">
      <c r="A128" s="17">
        <v>39</v>
      </c>
      <c r="B128" s="17">
        <v>66</v>
      </c>
      <c r="C128" s="17">
        <v>0</v>
      </c>
      <c r="D128" s="17" t="s">
        <v>24</v>
      </c>
      <c r="E128">
        <v>1</v>
      </c>
      <c r="H128">
        <v>1</v>
      </c>
      <c r="L128" s="25">
        <f t="shared" si="4"/>
        <v>3.2080790123456797</v>
      </c>
      <c r="M128" s="25"/>
      <c r="N128" s="25"/>
      <c r="O128">
        <f t="shared" si="6"/>
        <v>9.1575462428980305</v>
      </c>
    </row>
    <row r="129" spans="1:15" ht="15.75" customHeight="1">
      <c r="A129" s="17">
        <v>41</v>
      </c>
      <c r="B129" s="17">
        <v>64</v>
      </c>
      <c r="C129" s="17">
        <v>0</v>
      </c>
      <c r="D129" s="17" t="s">
        <v>24</v>
      </c>
      <c r="E129">
        <v>1</v>
      </c>
      <c r="H129">
        <v>1</v>
      </c>
      <c r="L129" s="25">
        <f t="shared" si="4"/>
        <v>3.2080790123456797</v>
      </c>
      <c r="M129" s="25"/>
      <c r="N129" s="25"/>
      <c r="O129">
        <f t="shared" si="6"/>
        <v>9.1575462428980305</v>
      </c>
    </row>
    <row r="130" spans="1:15" ht="15.75" customHeight="1">
      <c r="A130" s="17">
        <v>41</v>
      </c>
      <c r="B130" s="17">
        <v>67</v>
      </c>
      <c r="C130" s="17">
        <v>0</v>
      </c>
      <c r="D130" s="17" t="s">
        <v>24</v>
      </c>
      <c r="E130">
        <v>1</v>
      </c>
      <c r="H130">
        <v>1</v>
      </c>
      <c r="L130" s="25">
        <f t="shared" si="4"/>
        <v>3.2080790123456797</v>
      </c>
      <c r="M130" s="25"/>
      <c r="N130" s="25"/>
      <c r="O130">
        <f t="shared" si="6"/>
        <v>9.1575462428980305</v>
      </c>
    </row>
    <row r="131" spans="1:15" ht="15.75" customHeight="1">
      <c r="A131" s="17">
        <v>42</v>
      </c>
      <c r="B131" s="17">
        <v>59</v>
      </c>
      <c r="C131" s="17">
        <v>0</v>
      </c>
      <c r="D131" s="17" t="s">
        <v>24</v>
      </c>
      <c r="E131">
        <v>1</v>
      </c>
      <c r="H131">
        <v>1</v>
      </c>
      <c r="L131" s="25">
        <f t="shared" si="4"/>
        <v>3.2080790123456797</v>
      </c>
      <c r="M131" s="25"/>
      <c r="N131" s="25"/>
      <c r="O131">
        <f t="shared" si="6"/>
        <v>9.1575462428980305</v>
      </c>
    </row>
    <row r="132" spans="1:15" ht="15.75" customHeight="1">
      <c r="A132" s="17">
        <v>43</v>
      </c>
      <c r="B132" s="17">
        <v>64</v>
      </c>
      <c r="C132" s="17">
        <v>0</v>
      </c>
      <c r="D132" s="17" t="s">
        <v>24</v>
      </c>
      <c r="E132">
        <v>1</v>
      </c>
      <c r="H132">
        <v>1</v>
      </c>
      <c r="L132" s="25">
        <f t="shared" si="4"/>
        <v>3.2080790123456797</v>
      </c>
      <c r="M132" s="25"/>
      <c r="N132" s="25"/>
      <c r="O132">
        <f t="shared" si="6"/>
        <v>9.1575462428980305</v>
      </c>
    </row>
    <row r="133" spans="1:15" ht="15.75" customHeight="1">
      <c r="A133" s="17">
        <v>43</v>
      </c>
      <c r="B133" s="17">
        <v>64</v>
      </c>
      <c r="C133" s="17">
        <v>0</v>
      </c>
      <c r="D133" s="17" t="s">
        <v>24</v>
      </c>
      <c r="E133">
        <v>1</v>
      </c>
      <c r="H133">
        <v>1</v>
      </c>
      <c r="L133" s="25">
        <f t="shared" si="4"/>
        <v>3.2080790123456797</v>
      </c>
      <c r="M133" s="25"/>
      <c r="N133" s="25"/>
      <c r="O133">
        <f t="shared" si="6"/>
        <v>9.1575462428980305</v>
      </c>
    </row>
    <row r="134" spans="1:15" ht="15.75" customHeight="1">
      <c r="A134" s="17">
        <v>45</v>
      </c>
      <c r="B134" s="17">
        <v>66</v>
      </c>
      <c r="C134" s="17">
        <v>0</v>
      </c>
      <c r="D134" s="17" t="s">
        <v>24</v>
      </c>
      <c r="E134">
        <v>1</v>
      </c>
      <c r="H134">
        <v>1</v>
      </c>
      <c r="L134" s="25">
        <f t="shared" si="4"/>
        <v>3.2080790123456797</v>
      </c>
      <c r="M134" s="25"/>
      <c r="N134" s="25"/>
      <c r="O134">
        <f t="shared" si="6"/>
        <v>9.1575462428980305</v>
      </c>
    </row>
    <row r="135" spans="1:15" ht="15.75" customHeight="1">
      <c r="A135" s="17">
        <v>47</v>
      </c>
      <c r="B135" s="17">
        <v>62</v>
      </c>
      <c r="C135" s="17">
        <v>0</v>
      </c>
      <c r="D135" s="17" t="s">
        <v>24</v>
      </c>
      <c r="E135">
        <v>1</v>
      </c>
      <c r="H135">
        <v>1</v>
      </c>
      <c r="L135" s="25">
        <f t="shared" si="4"/>
        <v>3.2080790123456797</v>
      </c>
      <c r="M135" s="25"/>
      <c r="N135" s="25"/>
      <c r="O135">
        <f t="shared" si="6"/>
        <v>9.1575462428980305</v>
      </c>
    </row>
    <row r="136" spans="1:15" ht="15.75" customHeight="1">
      <c r="A136" s="17">
        <v>47</v>
      </c>
      <c r="B136" s="17">
        <v>65</v>
      </c>
      <c r="C136" s="17">
        <v>0</v>
      </c>
      <c r="D136" s="17" t="s">
        <v>24</v>
      </c>
      <c r="E136">
        <v>1</v>
      </c>
      <c r="H136">
        <v>1</v>
      </c>
      <c r="L136" s="25">
        <f t="shared" si="4"/>
        <v>3.2080790123456797</v>
      </c>
      <c r="M136" s="25"/>
      <c r="N136" s="25"/>
      <c r="O136">
        <f t="shared" si="6"/>
        <v>9.1575462428980305</v>
      </c>
    </row>
    <row r="137" spans="1:15" ht="15.75" customHeight="1">
      <c r="A137" s="17">
        <v>49</v>
      </c>
      <c r="B137" s="17">
        <v>63</v>
      </c>
      <c r="C137" s="17">
        <v>0</v>
      </c>
      <c r="D137" s="17" t="s">
        <v>24</v>
      </c>
      <c r="E137">
        <v>1</v>
      </c>
      <c r="H137">
        <v>1</v>
      </c>
      <c r="L137" s="25">
        <f t="shared" si="4"/>
        <v>3.2080790123456797</v>
      </c>
      <c r="M137" s="25"/>
      <c r="N137" s="25"/>
      <c r="O137">
        <f t="shared" si="6"/>
        <v>9.1575462428980305</v>
      </c>
    </row>
    <row r="138" spans="1:15" ht="15.75" customHeight="1">
      <c r="A138" s="17">
        <v>50</v>
      </c>
      <c r="B138" s="17">
        <v>64</v>
      </c>
      <c r="C138" s="17">
        <v>0</v>
      </c>
      <c r="D138" s="17" t="s">
        <v>24</v>
      </c>
      <c r="E138">
        <v>1</v>
      </c>
      <c r="H138">
        <v>1</v>
      </c>
      <c r="L138" s="25">
        <f t="shared" si="4"/>
        <v>3.2080790123456797</v>
      </c>
      <c r="M138" s="25"/>
      <c r="N138" s="25"/>
      <c r="O138">
        <f t="shared" si="6"/>
        <v>9.1575462428980305</v>
      </c>
    </row>
    <row r="139" spans="1:15" ht="15.75" customHeight="1">
      <c r="A139" s="17">
        <v>60</v>
      </c>
      <c r="B139" s="17">
        <v>65</v>
      </c>
      <c r="C139" s="17">
        <v>0</v>
      </c>
      <c r="D139" s="17" t="s">
        <v>24</v>
      </c>
      <c r="E139">
        <v>1</v>
      </c>
      <c r="H139">
        <v>1</v>
      </c>
      <c r="L139" s="25">
        <f t="shared" ref="L139:L202" si="8">(H139-$L$2)^2</f>
        <v>3.2080790123456797</v>
      </c>
      <c r="M139" s="25"/>
      <c r="N139" s="25"/>
      <c r="O139">
        <f t="shared" ref="O139:O202" si="9">(H139-$O$2)^2</f>
        <v>9.1575462428980305</v>
      </c>
    </row>
    <row r="140" spans="1:15" ht="15.75" customHeight="1">
      <c r="A140" s="17">
        <v>61</v>
      </c>
      <c r="B140" s="17">
        <v>65</v>
      </c>
      <c r="C140" s="17">
        <v>0</v>
      </c>
      <c r="D140" s="17" t="s">
        <v>24</v>
      </c>
      <c r="E140">
        <v>1</v>
      </c>
      <c r="H140">
        <v>1</v>
      </c>
      <c r="L140" s="25">
        <f t="shared" si="8"/>
        <v>3.2080790123456797</v>
      </c>
      <c r="M140" s="25"/>
      <c r="N140" s="25"/>
      <c r="O140">
        <f t="shared" si="9"/>
        <v>9.1575462428980305</v>
      </c>
    </row>
    <row r="141" spans="1:15" ht="15.75" customHeight="1">
      <c r="A141" s="17">
        <v>62</v>
      </c>
      <c r="B141" s="17">
        <v>58</v>
      </c>
      <c r="C141" s="17">
        <v>0</v>
      </c>
      <c r="D141" s="17" t="s">
        <v>24</v>
      </c>
      <c r="E141">
        <v>1</v>
      </c>
      <c r="H141">
        <v>1</v>
      </c>
      <c r="L141" s="25">
        <f t="shared" si="8"/>
        <v>3.2080790123456797</v>
      </c>
      <c r="M141" s="25"/>
      <c r="N141" s="25"/>
      <c r="O141">
        <f t="shared" si="9"/>
        <v>9.1575462428980305</v>
      </c>
    </row>
    <row r="142" spans="1:15" ht="15.75" customHeight="1">
      <c r="A142" s="17">
        <v>65</v>
      </c>
      <c r="B142" s="17">
        <v>58</v>
      </c>
      <c r="C142" s="17">
        <v>0</v>
      </c>
      <c r="D142" s="17" t="s">
        <v>24</v>
      </c>
      <c r="E142">
        <v>1</v>
      </c>
      <c r="H142">
        <v>1</v>
      </c>
      <c r="L142" s="25">
        <f t="shared" si="8"/>
        <v>3.2080790123456797</v>
      </c>
      <c r="M142" s="25"/>
      <c r="N142" s="25"/>
      <c r="O142">
        <f t="shared" si="9"/>
        <v>9.1575462428980305</v>
      </c>
    </row>
    <row r="143" spans="1:15" ht="15.75" customHeight="1">
      <c r="A143" s="17">
        <v>66</v>
      </c>
      <c r="B143" s="17">
        <v>58</v>
      </c>
      <c r="C143" s="17">
        <v>0</v>
      </c>
      <c r="D143" s="17" t="s">
        <v>24</v>
      </c>
      <c r="E143">
        <v>1</v>
      </c>
      <c r="H143">
        <v>1</v>
      </c>
      <c r="L143" s="25">
        <f t="shared" si="8"/>
        <v>3.2080790123456797</v>
      </c>
      <c r="M143" s="25"/>
      <c r="N143" s="25"/>
      <c r="O143">
        <f t="shared" si="9"/>
        <v>9.1575462428980305</v>
      </c>
    </row>
    <row r="144" spans="1:15" ht="15.75" customHeight="1">
      <c r="A144" s="17">
        <v>70</v>
      </c>
      <c r="B144" s="17">
        <v>58</v>
      </c>
      <c r="C144" s="17">
        <v>0</v>
      </c>
      <c r="D144" s="17" t="s">
        <v>24</v>
      </c>
      <c r="E144">
        <v>1</v>
      </c>
      <c r="H144">
        <v>1</v>
      </c>
      <c r="L144" s="25">
        <f t="shared" si="8"/>
        <v>3.2080790123456797</v>
      </c>
      <c r="M144" s="25"/>
      <c r="N144" s="25"/>
      <c r="O144">
        <f t="shared" si="9"/>
        <v>9.1575462428980305</v>
      </c>
    </row>
    <row r="145" spans="1:15" ht="15.75" customHeight="1">
      <c r="A145" s="17">
        <v>72</v>
      </c>
      <c r="B145" s="17">
        <v>63</v>
      </c>
      <c r="C145" s="17">
        <v>0</v>
      </c>
      <c r="D145" s="17" t="s">
        <v>24</v>
      </c>
      <c r="E145">
        <v>1</v>
      </c>
      <c r="H145">
        <v>1</v>
      </c>
      <c r="L145" s="25">
        <f t="shared" si="8"/>
        <v>3.2080790123456797</v>
      </c>
      <c r="M145" s="25"/>
      <c r="N145" s="25"/>
      <c r="O145">
        <f t="shared" si="9"/>
        <v>9.1575462428980305</v>
      </c>
    </row>
    <row r="146" spans="1:15" ht="15.75" customHeight="1">
      <c r="A146" s="17">
        <v>30</v>
      </c>
      <c r="B146" s="17">
        <v>64</v>
      </c>
      <c r="C146" s="17">
        <v>1</v>
      </c>
      <c r="D146" s="17" t="s">
        <v>27</v>
      </c>
      <c r="E146">
        <v>1</v>
      </c>
      <c r="H146">
        <v>1</v>
      </c>
      <c r="L146" s="25">
        <f t="shared" si="8"/>
        <v>3.2080790123456797</v>
      </c>
      <c r="M146" s="25"/>
      <c r="N146" s="25"/>
      <c r="O146">
        <f t="shared" si="9"/>
        <v>9.1575462428980305</v>
      </c>
    </row>
    <row r="147" spans="1:15" ht="15.75" customHeight="1">
      <c r="A147" s="17">
        <v>30</v>
      </c>
      <c r="B147" s="17">
        <v>62</v>
      </c>
      <c r="C147" s="17">
        <v>3</v>
      </c>
      <c r="D147" s="17" t="s">
        <v>27</v>
      </c>
      <c r="E147">
        <v>1</v>
      </c>
      <c r="H147">
        <v>1</v>
      </c>
      <c r="L147" s="25">
        <f t="shared" si="8"/>
        <v>3.2080790123456797</v>
      </c>
      <c r="M147" s="25"/>
      <c r="N147" s="25"/>
      <c r="O147">
        <f t="shared" si="9"/>
        <v>9.1575462428980305</v>
      </c>
    </row>
    <row r="148" spans="1:15" ht="15.75" customHeight="1">
      <c r="A148" s="17">
        <v>31</v>
      </c>
      <c r="B148" s="17">
        <v>59</v>
      </c>
      <c r="C148" s="17">
        <v>2</v>
      </c>
      <c r="D148" s="17" t="s">
        <v>27</v>
      </c>
      <c r="E148">
        <v>1</v>
      </c>
      <c r="H148">
        <v>1</v>
      </c>
      <c r="L148" s="25">
        <f t="shared" si="8"/>
        <v>3.2080790123456797</v>
      </c>
      <c r="M148" s="25"/>
      <c r="N148" s="25"/>
      <c r="O148">
        <f t="shared" si="9"/>
        <v>9.1575462428980305</v>
      </c>
    </row>
    <row r="149" spans="1:15" ht="15.75" customHeight="1">
      <c r="A149" s="17">
        <v>31</v>
      </c>
      <c r="B149" s="17">
        <v>65</v>
      </c>
      <c r="C149" s="17">
        <v>4</v>
      </c>
      <c r="D149" s="17" t="s">
        <v>27</v>
      </c>
      <c r="E149">
        <v>1</v>
      </c>
      <c r="H149">
        <v>1</v>
      </c>
      <c r="L149" s="25">
        <f t="shared" si="8"/>
        <v>3.2080790123456797</v>
      </c>
      <c r="M149" s="25"/>
      <c r="N149" s="25"/>
      <c r="O149">
        <f t="shared" si="9"/>
        <v>9.1575462428980305</v>
      </c>
    </row>
    <row r="150" spans="1:15" ht="15.75" customHeight="1">
      <c r="A150" s="17">
        <v>33</v>
      </c>
      <c r="B150" s="17">
        <v>58</v>
      </c>
      <c r="C150" s="17">
        <v>10</v>
      </c>
      <c r="D150" s="17" t="s">
        <v>27</v>
      </c>
      <c r="E150">
        <v>1</v>
      </c>
      <c r="H150">
        <v>1</v>
      </c>
      <c r="L150" s="25">
        <f t="shared" si="8"/>
        <v>3.2080790123456797</v>
      </c>
      <c r="M150" s="25"/>
      <c r="N150" s="25"/>
      <c r="O150">
        <f t="shared" si="9"/>
        <v>9.1575462428980305</v>
      </c>
    </row>
    <row r="151" spans="1:15" ht="15.75" customHeight="1">
      <c r="A151" s="17">
        <v>34</v>
      </c>
      <c r="B151" s="17">
        <v>66</v>
      </c>
      <c r="C151" s="17">
        <v>9</v>
      </c>
      <c r="D151" s="17" t="s">
        <v>24</v>
      </c>
      <c r="E151">
        <v>1</v>
      </c>
      <c r="H151">
        <v>1</v>
      </c>
      <c r="L151" s="25">
        <f t="shared" si="8"/>
        <v>3.2080790123456797</v>
      </c>
      <c r="M151" s="25"/>
      <c r="N151" s="25"/>
      <c r="O151">
        <f t="shared" si="9"/>
        <v>9.1575462428980305</v>
      </c>
    </row>
    <row r="152" spans="1:15" ht="15.75" customHeight="1">
      <c r="A152" s="17">
        <v>34</v>
      </c>
      <c r="B152" s="17">
        <v>58</v>
      </c>
      <c r="C152" s="17">
        <v>30</v>
      </c>
      <c r="D152" s="17" t="s">
        <v>27</v>
      </c>
      <c r="E152">
        <v>1</v>
      </c>
      <c r="H152">
        <v>1</v>
      </c>
      <c r="L152" s="25">
        <f t="shared" si="8"/>
        <v>3.2080790123456797</v>
      </c>
      <c r="M152" s="25"/>
      <c r="N152" s="25"/>
      <c r="O152">
        <f t="shared" si="9"/>
        <v>9.1575462428980305</v>
      </c>
    </row>
    <row r="153" spans="1:15" ht="15.75" customHeight="1">
      <c r="A153" s="17">
        <v>34</v>
      </c>
      <c r="B153" s="17">
        <v>60</v>
      </c>
      <c r="C153" s="17">
        <v>1</v>
      </c>
      <c r="D153" s="17" t="s">
        <v>27</v>
      </c>
      <c r="E153">
        <v>1</v>
      </c>
      <c r="H153">
        <v>1</v>
      </c>
      <c r="L153" s="25">
        <f t="shared" si="8"/>
        <v>3.2080790123456797</v>
      </c>
      <c r="M153" s="25"/>
      <c r="N153" s="25"/>
      <c r="O153">
        <f t="shared" si="9"/>
        <v>9.1575462428980305</v>
      </c>
    </row>
    <row r="154" spans="1:15" ht="15.75" customHeight="1">
      <c r="A154" s="17">
        <v>34</v>
      </c>
      <c r="B154" s="17">
        <v>61</v>
      </c>
      <c r="C154" s="17">
        <v>10</v>
      </c>
      <c r="D154" s="17" t="s">
        <v>27</v>
      </c>
      <c r="E154">
        <v>1</v>
      </c>
      <c r="H154">
        <v>1</v>
      </c>
      <c r="L154" s="25">
        <f t="shared" si="8"/>
        <v>3.2080790123456797</v>
      </c>
      <c r="M154" s="25"/>
      <c r="N154" s="25"/>
      <c r="O154">
        <f t="shared" si="9"/>
        <v>9.1575462428980305</v>
      </c>
    </row>
    <row r="155" spans="1:15" ht="15.75" customHeight="1">
      <c r="A155" s="17">
        <v>34</v>
      </c>
      <c r="B155" s="17">
        <v>67</v>
      </c>
      <c r="C155" s="17">
        <v>7</v>
      </c>
      <c r="D155" s="17" t="s">
        <v>27</v>
      </c>
      <c r="E155">
        <v>1</v>
      </c>
      <c r="H155">
        <v>1</v>
      </c>
      <c r="L155" s="25">
        <f t="shared" si="8"/>
        <v>3.2080790123456797</v>
      </c>
      <c r="M155" s="25"/>
      <c r="N155" s="25"/>
      <c r="O155">
        <f t="shared" si="9"/>
        <v>9.1575462428980305</v>
      </c>
    </row>
    <row r="156" spans="1:15" ht="15.75" customHeight="1">
      <c r="A156" s="17">
        <v>35</v>
      </c>
      <c r="B156" s="17">
        <v>64</v>
      </c>
      <c r="C156" s="17">
        <v>13</v>
      </c>
      <c r="D156" s="17" t="s">
        <v>27</v>
      </c>
      <c r="E156">
        <v>1</v>
      </c>
      <c r="H156">
        <v>1</v>
      </c>
      <c r="L156" s="25">
        <f t="shared" si="8"/>
        <v>3.2080790123456797</v>
      </c>
      <c r="M156" s="25"/>
      <c r="N156" s="25"/>
      <c r="O156">
        <f t="shared" si="9"/>
        <v>9.1575462428980305</v>
      </c>
    </row>
    <row r="157" spans="1:15" ht="15.75" customHeight="1">
      <c r="A157" s="17">
        <v>36</v>
      </c>
      <c r="B157" s="17">
        <v>60</v>
      </c>
      <c r="C157" s="17">
        <v>1</v>
      </c>
      <c r="D157" s="17" t="s">
        <v>27</v>
      </c>
      <c r="E157">
        <v>1</v>
      </c>
      <c r="H157">
        <v>1</v>
      </c>
      <c r="L157" s="25">
        <f t="shared" si="8"/>
        <v>3.2080790123456797</v>
      </c>
      <c r="M157" s="25"/>
      <c r="N157" s="25"/>
      <c r="O157">
        <f t="shared" si="9"/>
        <v>9.1575462428980305</v>
      </c>
    </row>
    <row r="158" spans="1:15" ht="15.75" customHeight="1">
      <c r="A158" s="17">
        <v>37</v>
      </c>
      <c r="B158" s="17">
        <v>59</v>
      </c>
      <c r="C158" s="17">
        <v>6</v>
      </c>
      <c r="D158" s="17" t="s">
        <v>27</v>
      </c>
      <c r="E158">
        <v>1</v>
      </c>
      <c r="H158">
        <v>1</v>
      </c>
      <c r="L158" s="25">
        <f t="shared" si="8"/>
        <v>3.2080790123456797</v>
      </c>
      <c r="M158" s="25"/>
      <c r="N158" s="25"/>
      <c r="O158">
        <f t="shared" si="9"/>
        <v>9.1575462428980305</v>
      </c>
    </row>
    <row r="159" spans="1:15" ht="15.75" customHeight="1">
      <c r="A159" s="17">
        <v>37</v>
      </c>
      <c r="B159" s="17">
        <v>60</v>
      </c>
      <c r="C159" s="17">
        <v>15</v>
      </c>
      <c r="D159" s="17" t="s">
        <v>27</v>
      </c>
      <c r="E159">
        <v>1</v>
      </c>
      <c r="H159">
        <v>1</v>
      </c>
      <c r="L159" s="25">
        <f t="shared" si="8"/>
        <v>3.2080790123456797</v>
      </c>
      <c r="M159" s="25"/>
      <c r="N159" s="25"/>
      <c r="O159">
        <f t="shared" si="9"/>
        <v>9.1575462428980305</v>
      </c>
    </row>
    <row r="160" spans="1:15" ht="15.75" customHeight="1">
      <c r="A160" s="17">
        <v>38</v>
      </c>
      <c r="B160" s="17">
        <v>69</v>
      </c>
      <c r="C160" s="17">
        <v>21</v>
      </c>
      <c r="D160" s="17" t="s">
        <v>24</v>
      </c>
      <c r="E160">
        <v>1</v>
      </c>
      <c r="H160">
        <v>2</v>
      </c>
      <c r="L160" s="25">
        <f t="shared" si="8"/>
        <v>0.62585679012345707</v>
      </c>
      <c r="M160" s="25"/>
      <c r="N160" s="25"/>
      <c r="O160">
        <f t="shared" si="9"/>
        <v>4.1052586611986843</v>
      </c>
    </row>
    <row r="161" spans="1:15" ht="15.75" customHeight="1">
      <c r="A161" s="17">
        <v>38</v>
      </c>
      <c r="B161" s="17">
        <v>59</v>
      </c>
      <c r="C161" s="17">
        <v>2</v>
      </c>
      <c r="D161" s="17" t="s">
        <v>27</v>
      </c>
      <c r="E161">
        <v>1</v>
      </c>
      <c r="H161">
        <v>2</v>
      </c>
      <c r="L161" s="25">
        <f t="shared" si="8"/>
        <v>0.62585679012345707</v>
      </c>
      <c r="M161" s="25"/>
      <c r="N161" s="25"/>
      <c r="O161">
        <f t="shared" si="9"/>
        <v>4.1052586611986843</v>
      </c>
    </row>
    <row r="162" spans="1:15" ht="15.75" customHeight="1">
      <c r="A162" s="17">
        <v>38</v>
      </c>
      <c r="B162" s="17">
        <v>62</v>
      </c>
      <c r="C162" s="17">
        <v>3</v>
      </c>
      <c r="D162" s="17" t="s">
        <v>27</v>
      </c>
      <c r="E162">
        <v>1</v>
      </c>
      <c r="H162">
        <v>2</v>
      </c>
      <c r="L162" s="25">
        <f t="shared" si="8"/>
        <v>0.62585679012345707</v>
      </c>
      <c r="M162" s="25"/>
      <c r="N162" s="25"/>
      <c r="O162">
        <f t="shared" si="9"/>
        <v>4.1052586611986843</v>
      </c>
    </row>
    <row r="163" spans="1:15" ht="15.75" customHeight="1">
      <c r="A163" s="17">
        <v>38</v>
      </c>
      <c r="B163" s="17">
        <v>64</v>
      </c>
      <c r="C163" s="17">
        <v>1</v>
      </c>
      <c r="D163" s="17" t="s">
        <v>27</v>
      </c>
      <c r="E163">
        <v>1</v>
      </c>
      <c r="H163">
        <v>2</v>
      </c>
      <c r="L163" s="25">
        <f t="shared" si="8"/>
        <v>0.62585679012345707</v>
      </c>
      <c r="M163" s="25"/>
      <c r="N163" s="25"/>
      <c r="O163">
        <f t="shared" si="9"/>
        <v>4.1052586611986843</v>
      </c>
    </row>
    <row r="164" spans="1:15" ht="15.75" customHeight="1">
      <c r="A164" s="17">
        <v>38</v>
      </c>
      <c r="B164" s="17">
        <v>66</v>
      </c>
      <c r="C164" s="17">
        <v>11</v>
      </c>
      <c r="D164" s="17" t="s">
        <v>27</v>
      </c>
      <c r="E164">
        <v>1</v>
      </c>
      <c r="H164">
        <v>2</v>
      </c>
      <c r="L164" s="25">
        <f t="shared" si="8"/>
        <v>0.62585679012345707</v>
      </c>
      <c r="M164" s="25"/>
      <c r="N164" s="25"/>
      <c r="O164">
        <f t="shared" si="9"/>
        <v>4.1052586611986843</v>
      </c>
    </row>
    <row r="165" spans="1:15" ht="15.75" customHeight="1">
      <c r="A165" s="17">
        <v>38</v>
      </c>
      <c r="B165" s="17">
        <v>60</v>
      </c>
      <c r="C165" s="17">
        <v>1</v>
      </c>
      <c r="D165" s="17" t="s">
        <v>27</v>
      </c>
      <c r="E165">
        <v>1</v>
      </c>
      <c r="H165">
        <v>2</v>
      </c>
      <c r="L165" s="25">
        <f t="shared" si="8"/>
        <v>0.62585679012345707</v>
      </c>
      <c r="M165" s="25"/>
      <c r="N165" s="25"/>
      <c r="O165">
        <f t="shared" si="9"/>
        <v>4.1052586611986843</v>
      </c>
    </row>
    <row r="166" spans="1:15" ht="15.75" customHeight="1">
      <c r="A166" s="17">
        <v>38</v>
      </c>
      <c r="B166" s="17">
        <v>67</v>
      </c>
      <c r="C166" s="17">
        <v>5</v>
      </c>
      <c r="D166" s="17" t="s">
        <v>27</v>
      </c>
      <c r="E166">
        <v>1</v>
      </c>
      <c r="H166">
        <v>2</v>
      </c>
      <c r="L166" s="25">
        <f t="shared" si="8"/>
        <v>0.62585679012345707</v>
      </c>
      <c r="M166" s="25"/>
      <c r="N166" s="25"/>
      <c r="O166">
        <f t="shared" si="9"/>
        <v>4.1052586611986843</v>
      </c>
    </row>
    <row r="167" spans="1:15" ht="15.75" customHeight="1">
      <c r="A167" s="17">
        <v>39</v>
      </c>
      <c r="B167" s="17">
        <v>59</v>
      </c>
      <c r="C167" s="17">
        <v>2</v>
      </c>
      <c r="D167" s="17" t="s">
        <v>27</v>
      </c>
      <c r="E167">
        <v>1</v>
      </c>
      <c r="H167">
        <v>2</v>
      </c>
      <c r="L167" s="25">
        <f t="shared" si="8"/>
        <v>0.62585679012345707</v>
      </c>
      <c r="M167" s="25"/>
      <c r="N167" s="25"/>
      <c r="O167">
        <f t="shared" si="9"/>
        <v>4.1052586611986843</v>
      </c>
    </row>
    <row r="168" spans="1:15" ht="15.75" customHeight="1">
      <c r="A168" s="17">
        <v>39</v>
      </c>
      <c r="B168" s="17">
        <v>63</v>
      </c>
      <c r="C168" s="17">
        <v>4</v>
      </c>
      <c r="D168" s="17" t="s">
        <v>27</v>
      </c>
      <c r="E168">
        <v>1</v>
      </c>
      <c r="H168">
        <v>2</v>
      </c>
      <c r="L168" s="25">
        <f t="shared" si="8"/>
        <v>0.62585679012345707</v>
      </c>
      <c r="M168" s="25"/>
      <c r="N168" s="25"/>
      <c r="O168">
        <f t="shared" si="9"/>
        <v>4.1052586611986843</v>
      </c>
    </row>
    <row r="169" spans="1:15" ht="15.75" customHeight="1">
      <c r="A169" s="17">
        <v>40</v>
      </c>
      <c r="B169" s="17">
        <v>58</v>
      </c>
      <c r="C169" s="17">
        <v>2</v>
      </c>
      <c r="D169" s="17" t="s">
        <v>27</v>
      </c>
      <c r="E169">
        <v>1</v>
      </c>
      <c r="H169">
        <v>2</v>
      </c>
      <c r="L169" s="25">
        <f t="shared" si="8"/>
        <v>0.62585679012345707</v>
      </c>
      <c r="M169" s="25"/>
      <c r="N169" s="25"/>
      <c r="O169">
        <f t="shared" si="9"/>
        <v>4.1052586611986843</v>
      </c>
    </row>
    <row r="170" spans="1:15" ht="15.75" customHeight="1">
      <c r="A170" s="17">
        <v>41</v>
      </c>
      <c r="B170" s="17">
        <v>60</v>
      </c>
      <c r="C170" s="17">
        <v>23</v>
      </c>
      <c r="D170" s="17" t="s">
        <v>24</v>
      </c>
      <c r="E170">
        <v>1</v>
      </c>
      <c r="H170">
        <v>2</v>
      </c>
      <c r="L170" s="25">
        <f t="shared" si="8"/>
        <v>0.62585679012345707</v>
      </c>
      <c r="M170" s="25"/>
      <c r="N170" s="25"/>
      <c r="O170">
        <f t="shared" si="9"/>
        <v>4.1052586611986843</v>
      </c>
    </row>
    <row r="171" spans="1:15" ht="15.75" customHeight="1">
      <c r="A171" s="17">
        <v>41</v>
      </c>
      <c r="B171" s="17">
        <v>59</v>
      </c>
      <c r="C171" s="17">
        <v>8</v>
      </c>
      <c r="D171" s="17" t="s">
        <v>27</v>
      </c>
      <c r="E171">
        <v>1</v>
      </c>
      <c r="H171">
        <v>2</v>
      </c>
      <c r="L171" s="25">
        <f t="shared" si="8"/>
        <v>0.62585679012345707</v>
      </c>
      <c r="M171" s="25"/>
      <c r="N171" s="25"/>
      <c r="O171">
        <f t="shared" si="9"/>
        <v>4.1052586611986843</v>
      </c>
    </row>
    <row r="172" spans="1:15" ht="15.75" customHeight="1">
      <c r="A172" s="17">
        <v>41</v>
      </c>
      <c r="B172" s="17">
        <v>69</v>
      </c>
      <c r="C172" s="17">
        <v>8</v>
      </c>
      <c r="D172" s="17" t="s">
        <v>27</v>
      </c>
      <c r="E172">
        <v>1</v>
      </c>
      <c r="H172">
        <v>2</v>
      </c>
      <c r="L172" s="25">
        <f t="shared" si="8"/>
        <v>0.62585679012345707</v>
      </c>
      <c r="M172" s="25"/>
      <c r="N172" s="25"/>
      <c r="O172">
        <f t="shared" si="9"/>
        <v>4.1052586611986843</v>
      </c>
    </row>
    <row r="173" spans="1:15" ht="15.75" customHeight="1">
      <c r="A173" s="17">
        <v>42</v>
      </c>
      <c r="B173" s="17">
        <v>69</v>
      </c>
      <c r="C173" s="17">
        <v>1</v>
      </c>
      <c r="D173" s="17" t="s">
        <v>24</v>
      </c>
      <c r="E173">
        <v>1</v>
      </c>
      <c r="H173">
        <v>2</v>
      </c>
      <c r="L173" s="25">
        <f t="shared" si="8"/>
        <v>0.62585679012345707</v>
      </c>
      <c r="M173" s="25"/>
      <c r="N173" s="25"/>
      <c r="O173">
        <f t="shared" si="9"/>
        <v>4.1052586611986843</v>
      </c>
    </row>
    <row r="174" spans="1:15" ht="15.75" customHeight="1">
      <c r="A174" s="17">
        <v>42</v>
      </c>
      <c r="B174" s="17">
        <v>60</v>
      </c>
      <c r="C174" s="17">
        <v>1</v>
      </c>
      <c r="D174" s="17" t="s">
        <v>27</v>
      </c>
      <c r="E174">
        <v>1</v>
      </c>
      <c r="H174">
        <v>2</v>
      </c>
      <c r="L174" s="25">
        <f t="shared" si="8"/>
        <v>0.62585679012345707</v>
      </c>
      <c r="M174" s="25"/>
      <c r="N174" s="25"/>
      <c r="O174">
        <f t="shared" si="9"/>
        <v>4.1052586611986843</v>
      </c>
    </row>
    <row r="175" spans="1:15" ht="15.75" customHeight="1">
      <c r="A175" s="17">
        <v>42</v>
      </c>
      <c r="B175" s="17">
        <v>59</v>
      </c>
      <c r="C175" s="17">
        <v>2</v>
      </c>
      <c r="D175" s="17" t="s">
        <v>27</v>
      </c>
      <c r="E175">
        <v>1</v>
      </c>
      <c r="H175">
        <v>3</v>
      </c>
      <c r="L175" s="25">
        <f t="shared" si="8"/>
        <v>4.3634567901234482E-2</v>
      </c>
      <c r="M175" s="25"/>
      <c r="N175" s="25"/>
      <c r="O175">
        <f t="shared" si="9"/>
        <v>1.0529710794993377</v>
      </c>
    </row>
    <row r="176" spans="1:15" ht="15.75" customHeight="1">
      <c r="A176" s="17">
        <v>42</v>
      </c>
      <c r="B176" s="17">
        <v>61</v>
      </c>
      <c r="C176" s="17">
        <v>4</v>
      </c>
      <c r="D176" s="17" t="s">
        <v>27</v>
      </c>
      <c r="E176">
        <v>1</v>
      </c>
      <c r="H176">
        <v>3</v>
      </c>
      <c r="L176" s="25">
        <f t="shared" si="8"/>
        <v>4.3634567901234482E-2</v>
      </c>
      <c r="M176" s="25"/>
      <c r="N176" s="25"/>
      <c r="O176">
        <f t="shared" si="9"/>
        <v>1.0529710794993377</v>
      </c>
    </row>
    <row r="177" spans="1:15" ht="15.75" customHeight="1">
      <c r="A177" s="17">
        <v>42</v>
      </c>
      <c r="B177" s="17">
        <v>62</v>
      </c>
      <c r="C177" s="17">
        <v>20</v>
      </c>
      <c r="D177" s="17" t="s">
        <v>27</v>
      </c>
      <c r="E177">
        <v>1</v>
      </c>
      <c r="H177">
        <v>3</v>
      </c>
      <c r="L177" s="25">
        <f t="shared" si="8"/>
        <v>4.3634567901234482E-2</v>
      </c>
      <c r="M177" s="25"/>
      <c r="N177" s="25"/>
      <c r="O177">
        <f t="shared" si="9"/>
        <v>1.0529710794993377</v>
      </c>
    </row>
    <row r="178" spans="1:15" ht="15.75" customHeight="1">
      <c r="A178" s="17">
        <v>42</v>
      </c>
      <c r="B178" s="17">
        <v>63</v>
      </c>
      <c r="C178" s="17">
        <v>1</v>
      </c>
      <c r="D178" s="17" t="s">
        <v>27</v>
      </c>
      <c r="E178">
        <v>1</v>
      </c>
      <c r="H178">
        <v>3</v>
      </c>
      <c r="L178" s="25">
        <f t="shared" si="8"/>
        <v>4.3634567901234482E-2</v>
      </c>
      <c r="M178" s="25"/>
      <c r="N178" s="25"/>
      <c r="O178">
        <f t="shared" si="9"/>
        <v>1.0529710794993377</v>
      </c>
    </row>
    <row r="179" spans="1:15" ht="15.75" customHeight="1">
      <c r="A179" s="17">
        <v>43</v>
      </c>
      <c r="B179" s="17">
        <v>58</v>
      </c>
      <c r="C179" s="17">
        <v>52</v>
      </c>
      <c r="D179" s="17" t="s">
        <v>24</v>
      </c>
      <c r="E179">
        <v>1</v>
      </c>
      <c r="H179">
        <v>3</v>
      </c>
      <c r="L179" s="25">
        <f t="shared" si="8"/>
        <v>4.3634567901234482E-2</v>
      </c>
      <c r="M179" s="25"/>
      <c r="N179" s="25"/>
      <c r="O179">
        <f t="shared" si="9"/>
        <v>1.0529710794993377</v>
      </c>
    </row>
    <row r="180" spans="1:15" ht="15.75" customHeight="1">
      <c r="A180" s="17">
        <v>43</v>
      </c>
      <c r="B180" s="17">
        <v>59</v>
      </c>
      <c r="C180" s="17">
        <v>2</v>
      </c>
      <c r="D180" s="17" t="s">
        <v>24</v>
      </c>
      <c r="E180">
        <v>1</v>
      </c>
      <c r="H180">
        <v>3</v>
      </c>
      <c r="L180" s="25">
        <f t="shared" si="8"/>
        <v>4.3634567901234482E-2</v>
      </c>
      <c r="M180" s="25"/>
      <c r="N180" s="25"/>
      <c r="O180">
        <f t="shared" si="9"/>
        <v>1.0529710794993377</v>
      </c>
    </row>
    <row r="181" spans="1:15" ht="15.75" customHeight="1">
      <c r="A181" s="17">
        <v>43</v>
      </c>
      <c r="B181" s="17">
        <v>63</v>
      </c>
      <c r="C181" s="17">
        <v>14</v>
      </c>
      <c r="D181" s="17" t="s">
        <v>27</v>
      </c>
      <c r="E181">
        <v>1</v>
      </c>
      <c r="H181">
        <v>3</v>
      </c>
      <c r="L181" s="25">
        <f t="shared" si="8"/>
        <v>4.3634567901234482E-2</v>
      </c>
      <c r="M181" s="25"/>
      <c r="N181" s="25"/>
      <c r="O181">
        <f t="shared" si="9"/>
        <v>1.0529710794993377</v>
      </c>
    </row>
    <row r="182" spans="1:15" ht="15.75" customHeight="1">
      <c r="A182" s="17">
        <v>43</v>
      </c>
      <c r="B182" s="17">
        <v>64</v>
      </c>
      <c r="C182" s="17">
        <v>2</v>
      </c>
      <c r="D182" s="17" t="s">
        <v>27</v>
      </c>
      <c r="E182">
        <v>1</v>
      </c>
      <c r="H182">
        <v>3</v>
      </c>
      <c r="L182" s="25">
        <f t="shared" si="8"/>
        <v>4.3634567901234482E-2</v>
      </c>
      <c r="M182" s="25"/>
      <c r="N182" s="25"/>
      <c r="O182">
        <f t="shared" si="9"/>
        <v>1.0529710794993377</v>
      </c>
    </row>
    <row r="183" spans="1:15" ht="15.75" customHeight="1">
      <c r="A183" s="17">
        <v>43</v>
      </c>
      <c r="B183" s="17">
        <v>64</v>
      </c>
      <c r="C183" s="17">
        <v>3</v>
      </c>
      <c r="D183" s="17" t="s">
        <v>27</v>
      </c>
      <c r="E183">
        <v>1</v>
      </c>
      <c r="H183">
        <v>3</v>
      </c>
      <c r="L183" s="25">
        <f t="shared" si="8"/>
        <v>4.3634567901234482E-2</v>
      </c>
      <c r="M183" s="25"/>
      <c r="N183" s="25"/>
      <c r="O183">
        <f t="shared" si="9"/>
        <v>1.0529710794993377</v>
      </c>
    </row>
    <row r="184" spans="1:15" ht="15.75" customHeight="1">
      <c r="A184" s="17">
        <v>43</v>
      </c>
      <c r="B184" s="17">
        <v>63</v>
      </c>
      <c r="C184" s="17">
        <v>2</v>
      </c>
      <c r="D184" s="17" t="s">
        <v>27</v>
      </c>
      <c r="E184">
        <v>1</v>
      </c>
      <c r="H184">
        <v>3</v>
      </c>
      <c r="L184" s="25">
        <f t="shared" si="8"/>
        <v>4.3634567901234482E-2</v>
      </c>
      <c r="M184" s="25"/>
      <c r="N184" s="25"/>
      <c r="O184">
        <f t="shared" si="9"/>
        <v>1.0529710794993377</v>
      </c>
    </row>
    <row r="185" spans="1:15" ht="15.75" customHeight="1">
      <c r="A185" s="17">
        <v>43</v>
      </c>
      <c r="B185" s="17">
        <v>66</v>
      </c>
      <c r="C185" s="17">
        <v>4</v>
      </c>
      <c r="D185" s="17" t="s">
        <v>27</v>
      </c>
      <c r="E185">
        <v>1</v>
      </c>
      <c r="H185">
        <v>3</v>
      </c>
      <c r="L185" s="25">
        <f t="shared" si="8"/>
        <v>4.3634567901234482E-2</v>
      </c>
      <c r="M185" s="25"/>
      <c r="N185" s="25"/>
      <c r="O185">
        <f t="shared" si="9"/>
        <v>1.0529710794993377</v>
      </c>
    </row>
    <row r="186" spans="1:15" ht="15.75" customHeight="1">
      <c r="A186" s="17">
        <v>44</v>
      </c>
      <c r="B186" s="17">
        <v>64</v>
      </c>
      <c r="C186" s="17">
        <v>6</v>
      </c>
      <c r="D186" s="17" t="s">
        <v>24</v>
      </c>
      <c r="E186">
        <v>1</v>
      </c>
      <c r="H186">
        <v>3</v>
      </c>
      <c r="L186" s="25">
        <f t="shared" si="8"/>
        <v>4.3634567901234482E-2</v>
      </c>
      <c r="M186" s="25"/>
      <c r="N186" s="25"/>
      <c r="O186">
        <f t="shared" si="9"/>
        <v>1.0529710794993377</v>
      </c>
    </row>
    <row r="187" spans="1:15" ht="15.75" customHeight="1">
      <c r="A187" s="17">
        <v>44</v>
      </c>
      <c r="B187" s="17">
        <v>58</v>
      </c>
      <c r="C187" s="17">
        <v>9</v>
      </c>
      <c r="D187" s="17" t="s">
        <v>24</v>
      </c>
      <c r="E187">
        <v>1</v>
      </c>
      <c r="H187">
        <v>3</v>
      </c>
      <c r="L187" s="25">
        <f t="shared" si="8"/>
        <v>4.3634567901234482E-2</v>
      </c>
      <c r="M187" s="25"/>
      <c r="N187" s="25"/>
      <c r="O187">
        <f t="shared" si="9"/>
        <v>1.0529710794993377</v>
      </c>
    </row>
    <row r="188" spans="1:15" ht="15.75" customHeight="1">
      <c r="A188" s="17">
        <v>44</v>
      </c>
      <c r="B188" s="17">
        <v>63</v>
      </c>
      <c r="C188" s="17">
        <v>19</v>
      </c>
      <c r="D188" s="17" t="s">
        <v>24</v>
      </c>
      <c r="E188">
        <v>1</v>
      </c>
      <c r="H188">
        <v>4</v>
      </c>
      <c r="L188" s="25">
        <f t="shared" si="8"/>
        <v>1.4614123456790118</v>
      </c>
      <c r="M188" s="25"/>
      <c r="N188" s="25"/>
      <c r="O188">
        <f t="shared" si="9"/>
        <v>6.8349779999145137E-4</v>
      </c>
    </row>
    <row r="189" spans="1:15" ht="15.75" customHeight="1">
      <c r="A189" s="17">
        <v>44</v>
      </c>
      <c r="B189" s="17">
        <v>63</v>
      </c>
      <c r="C189" s="17">
        <v>1</v>
      </c>
      <c r="D189" s="17" t="s">
        <v>27</v>
      </c>
      <c r="E189">
        <v>1</v>
      </c>
      <c r="H189">
        <v>4</v>
      </c>
      <c r="L189" s="25">
        <f t="shared" si="8"/>
        <v>1.4614123456790118</v>
      </c>
      <c r="M189" s="25"/>
      <c r="N189" s="25"/>
      <c r="O189">
        <f t="shared" si="9"/>
        <v>6.8349779999145137E-4</v>
      </c>
    </row>
    <row r="190" spans="1:15" ht="15.75" customHeight="1">
      <c r="A190" s="17">
        <v>44</v>
      </c>
      <c r="B190" s="17">
        <v>67</v>
      </c>
      <c r="C190" s="17">
        <v>16</v>
      </c>
      <c r="D190" s="17" t="s">
        <v>27</v>
      </c>
      <c r="E190">
        <v>1</v>
      </c>
      <c r="H190">
        <v>4</v>
      </c>
      <c r="L190" s="25">
        <f t="shared" si="8"/>
        <v>1.4614123456790118</v>
      </c>
      <c r="M190" s="25"/>
      <c r="N190" s="25"/>
      <c r="O190">
        <f t="shared" si="9"/>
        <v>6.8349779999145137E-4</v>
      </c>
    </row>
    <row r="191" spans="1:15" ht="15.75" customHeight="1">
      <c r="A191" s="17">
        <v>45</v>
      </c>
      <c r="B191" s="17">
        <v>65</v>
      </c>
      <c r="C191" s="17">
        <v>6</v>
      </c>
      <c r="D191" s="17" t="s">
        <v>24</v>
      </c>
      <c r="E191">
        <v>1</v>
      </c>
      <c r="H191">
        <v>4</v>
      </c>
      <c r="L191" s="25">
        <f t="shared" si="8"/>
        <v>1.4614123456790118</v>
      </c>
      <c r="M191" s="25"/>
      <c r="N191" s="25"/>
      <c r="O191">
        <f t="shared" si="9"/>
        <v>6.8349779999145137E-4</v>
      </c>
    </row>
    <row r="192" spans="1:15" ht="15.75" customHeight="1">
      <c r="A192" s="17">
        <v>45</v>
      </c>
      <c r="B192" s="17">
        <v>67</v>
      </c>
      <c r="C192" s="17">
        <v>1</v>
      </c>
      <c r="D192" s="17" t="s">
        <v>24</v>
      </c>
      <c r="E192">
        <v>1</v>
      </c>
      <c r="H192">
        <v>4</v>
      </c>
      <c r="L192" s="25">
        <f t="shared" si="8"/>
        <v>1.4614123456790118</v>
      </c>
      <c r="M192" s="25"/>
      <c r="N192" s="25"/>
      <c r="O192">
        <f t="shared" si="9"/>
        <v>6.8349779999145137E-4</v>
      </c>
    </row>
    <row r="193" spans="1:15" ht="15.75" customHeight="1">
      <c r="A193" s="17">
        <v>45</v>
      </c>
      <c r="B193" s="17">
        <v>59</v>
      </c>
      <c r="C193" s="17">
        <v>14</v>
      </c>
      <c r="D193" s="17" t="s">
        <v>27</v>
      </c>
      <c r="E193">
        <v>1</v>
      </c>
      <c r="H193">
        <v>4</v>
      </c>
      <c r="L193" s="25">
        <f t="shared" si="8"/>
        <v>1.4614123456790118</v>
      </c>
      <c r="M193" s="25"/>
      <c r="N193" s="25"/>
      <c r="O193">
        <f t="shared" si="9"/>
        <v>6.8349779999145137E-4</v>
      </c>
    </row>
    <row r="194" spans="1:15" ht="15.75" customHeight="1">
      <c r="A194" s="17">
        <v>45</v>
      </c>
      <c r="B194" s="17">
        <v>67</v>
      </c>
      <c r="C194" s="17">
        <v>1</v>
      </c>
      <c r="D194" s="17" t="s">
        <v>27</v>
      </c>
      <c r="E194">
        <v>1</v>
      </c>
      <c r="H194">
        <v>4</v>
      </c>
      <c r="L194" s="25">
        <f t="shared" si="8"/>
        <v>1.4614123456790118</v>
      </c>
      <c r="M194" s="25"/>
      <c r="N194" s="25"/>
      <c r="O194">
        <f t="shared" si="9"/>
        <v>6.8349779999145137E-4</v>
      </c>
    </row>
    <row r="195" spans="1:15" ht="15.75" customHeight="1">
      <c r="A195" s="17">
        <v>46</v>
      </c>
      <c r="B195" s="17">
        <v>58</v>
      </c>
      <c r="C195" s="17">
        <v>2</v>
      </c>
      <c r="D195" s="17" t="s">
        <v>24</v>
      </c>
      <c r="E195">
        <v>1</v>
      </c>
      <c r="H195">
        <v>4</v>
      </c>
      <c r="L195" s="25">
        <f t="shared" si="8"/>
        <v>1.4614123456790118</v>
      </c>
      <c r="M195" s="25"/>
      <c r="N195" s="25"/>
      <c r="O195">
        <f t="shared" si="9"/>
        <v>6.8349779999145137E-4</v>
      </c>
    </row>
    <row r="196" spans="1:15" ht="15.75" customHeight="1">
      <c r="A196" s="17">
        <v>46</v>
      </c>
      <c r="B196" s="17">
        <v>69</v>
      </c>
      <c r="C196" s="17">
        <v>3</v>
      </c>
      <c r="D196" s="17" t="s">
        <v>24</v>
      </c>
      <c r="E196">
        <v>1</v>
      </c>
      <c r="H196">
        <v>4</v>
      </c>
      <c r="L196" s="25">
        <f t="shared" si="8"/>
        <v>1.4614123456790118</v>
      </c>
      <c r="M196" s="25"/>
      <c r="N196" s="25"/>
      <c r="O196">
        <f t="shared" si="9"/>
        <v>6.8349779999145137E-4</v>
      </c>
    </row>
    <row r="197" spans="1:15" ht="15.75" customHeight="1">
      <c r="A197" s="17">
        <v>46</v>
      </c>
      <c r="B197" s="17">
        <v>62</v>
      </c>
      <c r="C197" s="17">
        <v>5</v>
      </c>
      <c r="D197" s="17" t="s">
        <v>24</v>
      </c>
      <c r="E197">
        <v>1</v>
      </c>
      <c r="H197">
        <v>4</v>
      </c>
      <c r="L197" s="25">
        <f t="shared" si="8"/>
        <v>1.4614123456790118</v>
      </c>
      <c r="M197" s="25"/>
      <c r="N197" s="25"/>
      <c r="O197">
        <f t="shared" si="9"/>
        <v>6.8349779999145137E-4</v>
      </c>
    </row>
    <row r="198" spans="1:15" ht="15.75" customHeight="1">
      <c r="A198" s="17">
        <v>46</v>
      </c>
      <c r="B198" s="17">
        <v>65</v>
      </c>
      <c r="C198" s="17">
        <v>20</v>
      </c>
      <c r="D198" s="17" t="s">
        <v>24</v>
      </c>
      <c r="E198">
        <v>1</v>
      </c>
      <c r="H198">
        <v>5</v>
      </c>
      <c r="L198" s="25">
        <f t="shared" si="8"/>
        <v>4.8791901234567892</v>
      </c>
      <c r="M198" s="25"/>
      <c r="N198" s="25"/>
      <c r="O198">
        <f t="shared" si="9"/>
        <v>0.94839591610064522</v>
      </c>
    </row>
    <row r="199" spans="1:15" ht="15.75" customHeight="1">
      <c r="A199" s="17">
        <v>46</v>
      </c>
      <c r="B199" s="17">
        <v>58</v>
      </c>
      <c r="C199" s="17">
        <v>3</v>
      </c>
      <c r="D199" s="17" t="s">
        <v>27</v>
      </c>
      <c r="E199">
        <v>1</v>
      </c>
      <c r="H199">
        <v>5</v>
      </c>
      <c r="L199" s="25">
        <f t="shared" si="8"/>
        <v>4.8791901234567892</v>
      </c>
      <c r="M199" s="25"/>
      <c r="N199" s="25"/>
      <c r="O199">
        <f t="shared" si="9"/>
        <v>0.94839591610064522</v>
      </c>
    </row>
    <row r="200" spans="1:15" ht="15.75" customHeight="1">
      <c r="A200" s="17">
        <v>47</v>
      </c>
      <c r="B200" s="17">
        <v>63</v>
      </c>
      <c r="C200" s="17">
        <v>23</v>
      </c>
      <c r="D200" s="17" t="s">
        <v>24</v>
      </c>
      <c r="E200">
        <v>1</v>
      </c>
      <c r="H200">
        <v>6</v>
      </c>
      <c r="L200" s="25">
        <f t="shared" si="8"/>
        <v>10.296967901234567</v>
      </c>
      <c r="M200" s="25"/>
      <c r="N200" s="25"/>
      <c r="O200">
        <f t="shared" si="9"/>
        <v>3.896108334401299</v>
      </c>
    </row>
    <row r="201" spans="1:15" ht="15.75" customHeight="1">
      <c r="A201" s="17">
        <v>47</v>
      </c>
      <c r="B201" s="17">
        <v>63</v>
      </c>
      <c r="C201" s="17">
        <v>6</v>
      </c>
      <c r="D201" s="17" t="s">
        <v>27</v>
      </c>
      <c r="E201">
        <v>1</v>
      </c>
      <c r="H201">
        <v>6</v>
      </c>
      <c r="L201" s="25">
        <f t="shared" si="8"/>
        <v>10.296967901234567</v>
      </c>
      <c r="M201" s="25"/>
      <c r="N201" s="25"/>
      <c r="O201">
        <f t="shared" si="9"/>
        <v>3.896108334401299</v>
      </c>
    </row>
    <row r="202" spans="1:15" ht="15.75" customHeight="1">
      <c r="A202" s="17">
        <v>47</v>
      </c>
      <c r="B202" s="17">
        <v>58</v>
      </c>
      <c r="C202" s="17">
        <v>3</v>
      </c>
      <c r="D202" s="17" t="s">
        <v>27</v>
      </c>
      <c r="E202">
        <v>1</v>
      </c>
      <c r="H202">
        <v>6</v>
      </c>
      <c r="L202" s="25">
        <f t="shared" si="8"/>
        <v>10.296967901234567</v>
      </c>
      <c r="M202" s="25"/>
      <c r="N202" s="25"/>
      <c r="O202">
        <f t="shared" si="9"/>
        <v>3.896108334401299</v>
      </c>
    </row>
    <row r="203" spans="1:15" ht="15.75" customHeight="1">
      <c r="A203" s="17">
        <v>47</v>
      </c>
      <c r="B203" s="17">
        <v>60</v>
      </c>
      <c r="C203" s="17">
        <v>4</v>
      </c>
      <c r="D203" s="17" t="s">
        <v>27</v>
      </c>
      <c r="E203">
        <v>1</v>
      </c>
      <c r="H203">
        <v>6</v>
      </c>
      <c r="L203" s="25">
        <f t="shared" ref="L203:L234" si="10">(H203-$L$2)^2</f>
        <v>10.296967901234567</v>
      </c>
      <c r="M203" s="25"/>
      <c r="N203" s="25"/>
      <c r="O203">
        <f t="shared" ref="O203:O234" si="11">(H203-$O$2)^2</f>
        <v>3.896108334401299</v>
      </c>
    </row>
    <row r="204" spans="1:15" ht="15.75" customHeight="1">
      <c r="A204" s="17">
        <v>47</v>
      </c>
      <c r="B204" s="17">
        <v>68</v>
      </c>
      <c r="C204" s="17">
        <v>4</v>
      </c>
      <c r="D204" s="17" t="s">
        <v>27</v>
      </c>
      <c r="E204">
        <v>1</v>
      </c>
      <c r="H204">
        <v>7</v>
      </c>
      <c r="L204" s="25">
        <f t="shared" si="10"/>
        <v>17.714745679012346</v>
      </c>
      <c r="M204" s="25"/>
      <c r="N204" s="25"/>
      <c r="O204">
        <f t="shared" si="11"/>
        <v>8.8438207527019532</v>
      </c>
    </row>
    <row r="205" spans="1:15" ht="15.75" customHeight="1">
      <c r="A205" s="17">
        <v>47</v>
      </c>
      <c r="B205" s="17">
        <v>66</v>
      </c>
      <c r="C205" s="17">
        <v>12</v>
      </c>
      <c r="D205" s="17" t="s">
        <v>27</v>
      </c>
      <c r="E205">
        <v>1</v>
      </c>
      <c r="H205">
        <v>7</v>
      </c>
      <c r="L205" s="25">
        <f t="shared" si="10"/>
        <v>17.714745679012346</v>
      </c>
      <c r="M205" s="25"/>
      <c r="N205" s="25"/>
      <c r="O205">
        <f t="shared" si="11"/>
        <v>8.8438207527019532</v>
      </c>
    </row>
    <row r="206" spans="1:15" ht="15.75" customHeight="1">
      <c r="A206" s="17">
        <v>48</v>
      </c>
      <c r="B206" s="17">
        <v>58</v>
      </c>
      <c r="C206" s="17">
        <v>11</v>
      </c>
      <c r="D206" s="17" t="s">
        <v>24</v>
      </c>
      <c r="E206">
        <v>1</v>
      </c>
      <c r="H206">
        <v>7</v>
      </c>
      <c r="L206" s="25">
        <f t="shared" si="10"/>
        <v>17.714745679012346</v>
      </c>
      <c r="M206" s="25"/>
      <c r="N206" s="25"/>
      <c r="O206">
        <f t="shared" si="11"/>
        <v>8.8438207527019532</v>
      </c>
    </row>
    <row r="207" spans="1:15" ht="15.75" customHeight="1">
      <c r="A207" s="17">
        <v>48</v>
      </c>
      <c r="B207" s="17">
        <v>58</v>
      </c>
      <c r="C207" s="17">
        <v>11</v>
      </c>
      <c r="D207" s="17" t="s">
        <v>24</v>
      </c>
      <c r="E207">
        <v>1</v>
      </c>
      <c r="H207">
        <v>7</v>
      </c>
      <c r="L207" s="25">
        <f t="shared" si="10"/>
        <v>17.714745679012346</v>
      </c>
      <c r="M207" s="25"/>
      <c r="N207" s="25"/>
      <c r="O207">
        <f t="shared" si="11"/>
        <v>8.8438207527019532</v>
      </c>
    </row>
    <row r="208" spans="1:15" ht="15.75" customHeight="1">
      <c r="A208" s="17">
        <v>48</v>
      </c>
      <c r="B208" s="17">
        <v>67</v>
      </c>
      <c r="C208" s="17">
        <v>7</v>
      </c>
      <c r="D208" s="17" t="s">
        <v>24</v>
      </c>
      <c r="E208">
        <v>1</v>
      </c>
      <c r="H208">
        <v>7</v>
      </c>
      <c r="L208" s="25">
        <f t="shared" si="10"/>
        <v>17.714745679012346</v>
      </c>
      <c r="M208" s="25"/>
      <c r="N208" s="25"/>
      <c r="O208">
        <f t="shared" si="11"/>
        <v>8.8438207527019532</v>
      </c>
    </row>
    <row r="209" spans="1:15" ht="15.75" customHeight="1">
      <c r="A209" s="17">
        <v>48</v>
      </c>
      <c r="B209" s="17">
        <v>61</v>
      </c>
      <c r="C209" s="17">
        <v>8</v>
      </c>
      <c r="D209" s="17" t="s">
        <v>27</v>
      </c>
      <c r="E209">
        <v>1</v>
      </c>
      <c r="H209">
        <v>8</v>
      </c>
      <c r="L209" s="25">
        <f t="shared" si="10"/>
        <v>27.132523456790121</v>
      </c>
      <c r="M209" s="25"/>
      <c r="N209" s="25"/>
      <c r="O209">
        <f t="shared" si="11"/>
        <v>15.791533171002607</v>
      </c>
    </row>
    <row r="210" spans="1:15" ht="15.75" customHeight="1">
      <c r="A210" s="17">
        <v>48</v>
      </c>
      <c r="B210" s="17">
        <v>62</v>
      </c>
      <c r="C210" s="17">
        <v>2</v>
      </c>
      <c r="D210" s="17" t="s">
        <v>27</v>
      </c>
      <c r="E210">
        <v>1</v>
      </c>
      <c r="H210">
        <v>8</v>
      </c>
      <c r="L210" s="25">
        <f t="shared" si="10"/>
        <v>27.132523456790121</v>
      </c>
      <c r="M210" s="25"/>
      <c r="N210" s="25"/>
      <c r="O210">
        <f t="shared" si="11"/>
        <v>15.791533171002607</v>
      </c>
    </row>
    <row r="211" spans="1:15" ht="15.75" customHeight="1">
      <c r="A211" s="17">
        <v>49</v>
      </c>
      <c r="B211" s="17">
        <v>64</v>
      </c>
      <c r="C211" s="17">
        <v>10</v>
      </c>
      <c r="D211" s="17" t="s">
        <v>24</v>
      </c>
      <c r="E211">
        <v>1</v>
      </c>
      <c r="H211">
        <v>8</v>
      </c>
      <c r="L211" s="25">
        <f t="shared" si="10"/>
        <v>27.132523456790121</v>
      </c>
      <c r="M211" s="25"/>
      <c r="N211" s="25"/>
      <c r="O211">
        <f t="shared" si="11"/>
        <v>15.791533171002607</v>
      </c>
    </row>
    <row r="212" spans="1:15" ht="15.75" customHeight="1">
      <c r="A212" s="17">
        <v>49</v>
      </c>
      <c r="B212" s="17">
        <v>61</v>
      </c>
      <c r="C212" s="17">
        <v>1</v>
      </c>
      <c r="D212" s="17" t="s">
        <v>27</v>
      </c>
      <c r="E212">
        <v>1</v>
      </c>
      <c r="H212">
        <v>8</v>
      </c>
      <c r="L212" s="25">
        <f t="shared" si="10"/>
        <v>27.132523456790121</v>
      </c>
      <c r="M212" s="25"/>
      <c r="N212" s="25"/>
      <c r="O212">
        <f t="shared" si="11"/>
        <v>15.791533171002607</v>
      </c>
    </row>
    <row r="213" spans="1:15" ht="15.75" customHeight="1">
      <c r="A213" s="17">
        <v>49</v>
      </c>
      <c r="B213" s="17">
        <v>60</v>
      </c>
      <c r="C213" s="17">
        <v>1</v>
      </c>
      <c r="D213" s="17" t="s">
        <v>27</v>
      </c>
      <c r="E213">
        <v>1</v>
      </c>
      <c r="H213">
        <v>8</v>
      </c>
      <c r="L213" s="25">
        <f t="shared" si="10"/>
        <v>27.132523456790121</v>
      </c>
      <c r="M213" s="25"/>
      <c r="N213" s="25"/>
      <c r="O213">
        <f t="shared" si="11"/>
        <v>15.791533171002607</v>
      </c>
    </row>
    <row r="214" spans="1:15" ht="15.75" customHeight="1">
      <c r="A214" s="17">
        <v>49</v>
      </c>
      <c r="B214" s="17">
        <v>62</v>
      </c>
      <c r="C214" s="17">
        <v>1</v>
      </c>
      <c r="D214" s="17" t="s">
        <v>27</v>
      </c>
      <c r="E214">
        <v>1</v>
      </c>
      <c r="H214">
        <v>9</v>
      </c>
      <c r="L214" s="25">
        <f t="shared" si="10"/>
        <v>38.550301234567897</v>
      </c>
      <c r="M214" s="25"/>
      <c r="N214" s="25"/>
      <c r="O214">
        <f t="shared" si="11"/>
        <v>24.739245589303259</v>
      </c>
    </row>
    <row r="215" spans="1:15" ht="15.75" customHeight="1">
      <c r="A215" s="17">
        <v>49</v>
      </c>
      <c r="B215" s="17">
        <v>63</v>
      </c>
      <c r="C215" s="17">
        <v>3</v>
      </c>
      <c r="D215" s="17" t="s">
        <v>27</v>
      </c>
      <c r="E215">
        <v>1</v>
      </c>
      <c r="H215">
        <v>9</v>
      </c>
      <c r="L215" s="25">
        <f t="shared" si="10"/>
        <v>38.550301234567897</v>
      </c>
      <c r="M215" s="25"/>
      <c r="N215" s="25"/>
      <c r="O215">
        <f t="shared" si="11"/>
        <v>24.739245589303259</v>
      </c>
    </row>
    <row r="216" spans="1:15" ht="15.75" customHeight="1">
      <c r="A216" s="17">
        <v>49</v>
      </c>
      <c r="B216" s="17">
        <v>67</v>
      </c>
      <c r="C216" s="17">
        <v>1</v>
      </c>
      <c r="D216" s="17" t="s">
        <v>27</v>
      </c>
      <c r="E216">
        <v>1</v>
      </c>
      <c r="H216">
        <v>10</v>
      </c>
      <c r="L216" s="25">
        <f t="shared" si="10"/>
        <v>51.968079012345676</v>
      </c>
      <c r="M216" s="25"/>
      <c r="N216" s="25"/>
      <c r="O216">
        <f t="shared" si="11"/>
        <v>35.686958007603913</v>
      </c>
    </row>
    <row r="217" spans="1:15" ht="15.75" customHeight="1">
      <c r="A217" s="17">
        <v>50</v>
      </c>
      <c r="B217" s="17">
        <v>63</v>
      </c>
      <c r="C217" s="17">
        <v>13</v>
      </c>
      <c r="D217" s="17" t="s">
        <v>24</v>
      </c>
      <c r="E217">
        <v>1</v>
      </c>
      <c r="H217">
        <v>10</v>
      </c>
      <c r="L217" s="25">
        <f t="shared" si="10"/>
        <v>51.968079012345676</v>
      </c>
      <c r="M217" s="25"/>
      <c r="N217" s="25"/>
      <c r="O217">
        <f t="shared" si="11"/>
        <v>35.686958007603913</v>
      </c>
    </row>
    <row r="218" spans="1:15" ht="15.75" customHeight="1">
      <c r="A218" s="17">
        <v>50</v>
      </c>
      <c r="B218" s="17">
        <v>61</v>
      </c>
      <c r="C218" s="17">
        <v>6</v>
      </c>
      <c r="D218" s="17" t="s">
        <v>27</v>
      </c>
      <c r="E218">
        <v>1</v>
      </c>
      <c r="H218">
        <v>11</v>
      </c>
      <c r="L218" s="25">
        <f t="shared" si="10"/>
        <v>67.385856790123469</v>
      </c>
      <c r="M218" s="25"/>
      <c r="N218" s="25"/>
      <c r="O218">
        <f t="shared" si="11"/>
        <v>48.634670425904567</v>
      </c>
    </row>
    <row r="219" spans="1:15" ht="15.75" customHeight="1">
      <c r="A219" s="17">
        <v>50</v>
      </c>
      <c r="B219" s="17">
        <v>63</v>
      </c>
      <c r="C219" s="17">
        <v>1</v>
      </c>
      <c r="D219" s="17" t="s">
        <v>27</v>
      </c>
      <c r="E219">
        <v>1</v>
      </c>
      <c r="H219">
        <v>12</v>
      </c>
      <c r="L219" s="25">
        <f t="shared" si="10"/>
        <v>84.803634567901241</v>
      </c>
      <c r="M219" s="25"/>
      <c r="N219" s="25"/>
      <c r="O219">
        <f t="shared" si="11"/>
        <v>63.58238284420522</v>
      </c>
    </row>
    <row r="220" spans="1:15" ht="15.75" customHeight="1">
      <c r="A220" s="17">
        <v>50</v>
      </c>
      <c r="B220" s="17">
        <v>58</v>
      </c>
      <c r="C220" s="17">
        <v>1</v>
      </c>
      <c r="D220" s="17" t="s">
        <v>27</v>
      </c>
      <c r="E220">
        <v>1</v>
      </c>
      <c r="H220">
        <v>13</v>
      </c>
      <c r="L220" s="25">
        <f t="shared" si="10"/>
        <v>104.22141234567903</v>
      </c>
      <c r="M220" s="25"/>
      <c r="N220" s="25"/>
      <c r="O220">
        <f t="shared" si="11"/>
        <v>80.530095262505881</v>
      </c>
    </row>
    <row r="221" spans="1:15" ht="15.75" customHeight="1">
      <c r="A221" s="17">
        <v>50</v>
      </c>
      <c r="B221" s="17">
        <v>59</v>
      </c>
      <c r="C221" s="17">
        <v>2</v>
      </c>
      <c r="D221" s="17" t="s">
        <v>27</v>
      </c>
      <c r="E221">
        <v>1</v>
      </c>
      <c r="H221">
        <v>14</v>
      </c>
      <c r="L221" s="25">
        <f t="shared" si="10"/>
        <v>125.6391901234568</v>
      </c>
      <c r="M221" s="25"/>
      <c r="N221" s="25"/>
      <c r="O221">
        <f t="shared" si="11"/>
        <v>99.477807680806535</v>
      </c>
    </row>
    <row r="222" spans="1:15" ht="15.75" customHeight="1">
      <c r="A222" s="17">
        <v>50</v>
      </c>
      <c r="B222" s="17">
        <v>65</v>
      </c>
      <c r="C222" s="17">
        <v>4</v>
      </c>
      <c r="D222" s="17" t="s">
        <v>27</v>
      </c>
      <c r="E222">
        <v>1</v>
      </c>
      <c r="H222">
        <v>14</v>
      </c>
      <c r="L222" s="25">
        <f t="shared" si="10"/>
        <v>125.6391901234568</v>
      </c>
      <c r="M222" s="25"/>
      <c r="N222" s="25"/>
      <c r="O222">
        <f t="shared" si="11"/>
        <v>99.477807680806535</v>
      </c>
    </row>
    <row r="223" spans="1:15" ht="15.75" customHeight="1">
      <c r="A223" s="17">
        <v>50</v>
      </c>
      <c r="B223" s="17">
        <v>66</v>
      </c>
      <c r="C223" s="17">
        <v>1</v>
      </c>
      <c r="D223" s="17" t="s">
        <v>27</v>
      </c>
      <c r="E223">
        <v>1</v>
      </c>
      <c r="H223">
        <v>14</v>
      </c>
      <c r="L223" s="25">
        <f t="shared" si="10"/>
        <v>125.6391901234568</v>
      </c>
      <c r="M223" s="25"/>
      <c r="N223" s="25"/>
      <c r="O223">
        <f t="shared" si="11"/>
        <v>99.477807680806535</v>
      </c>
    </row>
    <row r="224" spans="1:15" ht="15.75" customHeight="1">
      <c r="A224" s="17">
        <v>51</v>
      </c>
      <c r="B224" s="17">
        <v>59</v>
      </c>
      <c r="C224" s="17">
        <v>13</v>
      </c>
      <c r="D224" s="17" t="s">
        <v>24</v>
      </c>
      <c r="E224">
        <v>1</v>
      </c>
      <c r="H224">
        <v>15</v>
      </c>
      <c r="L224" s="25">
        <f t="shared" si="10"/>
        <v>149.05696790123457</v>
      </c>
      <c r="M224" s="25"/>
      <c r="N224" s="25"/>
      <c r="O224">
        <f t="shared" si="11"/>
        <v>120.42552009910719</v>
      </c>
    </row>
    <row r="225" spans="1:18" ht="15.75" customHeight="1">
      <c r="A225" s="17">
        <v>51</v>
      </c>
      <c r="B225" s="17">
        <v>59</v>
      </c>
      <c r="C225" s="17">
        <v>3</v>
      </c>
      <c r="D225" s="17" t="s">
        <v>24</v>
      </c>
      <c r="E225">
        <v>1</v>
      </c>
      <c r="H225">
        <v>16</v>
      </c>
      <c r="L225" s="25">
        <f t="shared" si="10"/>
        <v>174.47474567901236</v>
      </c>
      <c r="M225" s="25"/>
      <c r="N225" s="25"/>
      <c r="O225">
        <f t="shared" si="11"/>
        <v>143.37323251740784</v>
      </c>
    </row>
    <row r="226" spans="1:18" ht="15.75" customHeight="1">
      <c r="A226" s="17">
        <v>51</v>
      </c>
      <c r="B226" s="17">
        <v>64</v>
      </c>
      <c r="C226" s="17">
        <v>7</v>
      </c>
      <c r="D226" s="17" t="s">
        <v>27</v>
      </c>
      <c r="E226">
        <v>1</v>
      </c>
      <c r="H226">
        <v>18</v>
      </c>
      <c r="L226" s="25">
        <f t="shared" si="10"/>
        <v>231.31030123456793</v>
      </c>
      <c r="M226" s="25"/>
      <c r="N226" s="25"/>
      <c r="O226">
        <f t="shared" si="11"/>
        <v>195.26865735400915</v>
      </c>
    </row>
    <row r="227" spans="1:18" ht="15.75" customHeight="1">
      <c r="A227" s="17">
        <v>51</v>
      </c>
      <c r="B227" s="17">
        <v>59</v>
      </c>
      <c r="C227" s="17">
        <v>1</v>
      </c>
      <c r="D227" s="17" t="s">
        <v>27</v>
      </c>
      <c r="E227">
        <v>1</v>
      </c>
      <c r="H227">
        <v>19</v>
      </c>
      <c r="L227" s="25">
        <f t="shared" si="10"/>
        <v>262.72807901234569</v>
      </c>
      <c r="M227" s="25"/>
      <c r="N227" s="25"/>
      <c r="O227">
        <f t="shared" si="11"/>
        <v>224.2163697723098</v>
      </c>
    </row>
    <row r="228" spans="1:18" ht="15.75" customHeight="1">
      <c r="A228" s="17">
        <v>51</v>
      </c>
      <c r="B228" s="17">
        <v>66</v>
      </c>
      <c r="C228" s="17">
        <v>1</v>
      </c>
      <c r="D228" s="17" t="s">
        <v>27</v>
      </c>
      <c r="E228">
        <v>1</v>
      </c>
      <c r="H228">
        <v>20</v>
      </c>
      <c r="L228" s="25">
        <f t="shared" si="10"/>
        <v>296.1458567901235</v>
      </c>
      <c r="M228" s="25"/>
      <c r="N228" s="25"/>
      <c r="O228">
        <f t="shared" si="11"/>
        <v>255.16408219061046</v>
      </c>
    </row>
    <row r="229" spans="1:18" ht="15.75" customHeight="1">
      <c r="A229" s="17">
        <v>52</v>
      </c>
      <c r="B229" s="17">
        <v>69</v>
      </c>
      <c r="C229" s="17">
        <v>3</v>
      </c>
      <c r="D229" s="17" t="s">
        <v>24</v>
      </c>
      <c r="E229">
        <v>1</v>
      </c>
      <c r="H229">
        <v>22</v>
      </c>
      <c r="L229" s="25">
        <f t="shared" si="10"/>
        <v>368.98141234567902</v>
      </c>
      <c r="M229" s="25"/>
      <c r="N229" s="25"/>
      <c r="O229">
        <f t="shared" si="11"/>
        <v>323.05950702721174</v>
      </c>
    </row>
    <row r="230" spans="1:18" ht="15.75" customHeight="1">
      <c r="A230" s="17">
        <v>52</v>
      </c>
      <c r="B230" s="17">
        <v>59</v>
      </c>
      <c r="C230" s="17">
        <v>2</v>
      </c>
      <c r="D230" s="17" t="s">
        <v>24</v>
      </c>
      <c r="E230">
        <v>1</v>
      </c>
      <c r="H230">
        <v>22</v>
      </c>
      <c r="L230" s="25">
        <f t="shared" si="10"/>
        <v>368.98141234567902</v>
      </c>
      <c r="M230" s="25"/>
      <c r="N230" s="25"/>
      <c r="O230">
        <f t="shared" si="11"/>
        <v>323.05950702721174</v>
      </c>
    </row>
    <row r="231" spans="1:18" ht="15.75" customHeight="1">
      <c r="A231" s="17">
        <v>52</v>
      </c>
      <c r="B231" s="17">
        <v>62</v>
      </c>
      <c r="C231" s="17">
        <v>3</v>
      </c>
      <c r="D231" s="17" t="s">
        <v>24</v>
      </c>
      <c r="E231">
        <v>1</v>
      </c>
      <c r="H231">
        <v>25</v>
      </c>
      <c r="L231" s="25">
        <f t="shared" si="10"/>
        <v>493.23474567901235</v>
      </c>
      <c r="M231" s="25"/>
      <c r="N231" s="25"/>
      <c r="O231">
        <f t="shared" si="11"/>
        <v>439.90264428211373</v>
      </c>
    </row>
    <row r="232" spans="1:18" ht="15.75" customHeight="1">
      <c r="A232" s="17">
        <v>52</v>
      </c>
      <c r="B232" s="17">
        <v>66</v>
      </c>
      <c r="C232" s="17">
        <v>4</v>
      </c>
      <c r="D232" s="17" t="s">
        <v>24</v>
      </c>
      <c r="E232">
        <v>1</v>
      </c>
      <c r="H232">
        <v>28</v>
      </c>
      <c r="L232" s="25">
        <f t="shared" si="10"/>
        <v>635.48807901234568</v>
      </c>
      <c r="M232" s="25"/>
      <c r="N232" s="25"/>
      <c r="O232">
        <f t="shared" si="11"/>
        <v>574.74578153701566</v>
      </c>
    </row>
    <row r="233" spans="1:18" ht="15.75" customHeight="1">
      <c r="A233" s="17">
        <v>52</v>
      </c>
      <c r="B233" s="17">
        <v>63</v>
      </c>
      <c r="C233" s="17">
        <v>4</v>
      </c>
      <c r="D233" s="17" t="s">
        <v>27</v>
      </c>
      <c r="E233">
        <v>1</v>
      </c>
      <c r="H233">
        <v>30</v>
      </c>
      <c r="L233" s="25">
        <f t="shared" si="10"/>
        <v>740.32363456790131</v>
      </c>
      <c r="M233" s="25"/>
      <c r="N233" s="25"/>
      <c r="O233">
        <f t="shared" si="11"/>
        <v>674.64120637361702</v>
      </c>
    </row>
    <row r="234" spans="1:18" ht="15.75" customHeight="1">
      <c r="A234" s="17">
        <v>52</v>
      </c>
      <c r="B234" s="17">
        <v>60</v>
      </c>
      <c r="C234" s="17">
        <v>4</v>
      </c>
      <c r="D234" s="17" t="s">
        <v>27</v>
      </c>
      <c r="E234">
        <v>1</v>
      </c>
      <c r="H234">
        <v>46</v>
      </c>
      <c r="L234" s="25">
        <f t="shared" si="10"/>
        <v>1867.0080790123454</v>
      </c>
      <c r="M234" s="25"/>
      <c r="N234" s="25"/>
      <c r="O234">
        <f t="shared" si="11"/>
        <v>1761.8046050664275</v>
      </c>
    </row>
    <row r="235" spans="1:18" ht="15.75" customHeight="1">
      <c r="A235" s="17">
        <v>52</v>
      </c>
      <c r="B235" s="17">
        <v>60</v>
      </c>
      <c r="C235" s="17">
        <v>5</v>
      </c>
      <c r="D235" s="17" t="s">
        <v>27</v>
      </c>
      <c r="E235">
        <v>1</v>
      </c>
      <c r="G235" s="23" t="s">
        <v>31</v>
      </c>
      <c r="H235" s="26">
        <f>AVERAGE($H$10:$H$234)</f>
        <v>2.7911111111111113</v>
      </c>
      <c r="I235" s="26">
        <f>AVERAGE($I$10:$I$234)</f>
        <v>7.4567901234567904</v>
      </c>
      <c r="J235" s="26">
        <f>SUM($H$2:$I$234) / $J$236</f>
        <v>4.0261437908496731</v>
      </c>
      <c r="L235" s="23" t="s">
        <v>39</v>
      </c>
      <c r="M235" s="26">
        <f>SUM($L$10:$M$234)</f>
        <v>14469.2809876543</v>
      </c>
      <c r="O235" s="23" t="s">
        <v>35</v>
      </c>
      <c r="P235" s="26">
        <f>SUM($O$10:$P$234)</f>
        <v>15765.790849673198</v>
      </c>
      <c r="Q235" s="26"/>
      <c r="R235" s="26"/>
    </row>
    <row r="236" spans="1:18" ht="15.75" customHeight="1">
      <c r="A236" s="17">
        <v>52</v>
      </c>
      <c r="B236" s="17">
        <v>62</v>
      </c>
      <c r="C236" s="17">
        <v>1</v>
      </c>
      <c r="D236" s="17" t="s">
        <v>27</v>
      </c>
      <c r="E236">
        <v>1</v>
      </c>
      <c r="G236" s="23" t="s">
        <v>25</v>
      </c>
      <c r="H236" s="22">
        <f>COUNT($H$10:$H$234)</f>
        <v>225</v>
      </c>
      <c r="I236" s="22">
        <f>COUNT($I$10:$I$234)</f>
        <v>81</v>
      </c>
      <c r="J236" s="22">
        <f>SUM($H$236:$I$236)</f>
        <v>306</v>
      </c>
    </row>
    <row r="237" spans="1:18" ht="15.75" customHeight="1">
      <c r="A237" s="17">
        <v>53</v>
      </c>
      <c r="B237" s="17">
        <v>58</v>
      </c>
      <c r="C237" s="17">
        <v>4</v>
      </c>
      <c r="D237" s="17" t="s">
        <v>24</v>
      </c>
      <c r="E237">
        <v>1</v>
      </c>
    </row>
    <row r="238" spans="1:18" ht="15.75" customHeight="1">
      <c r="A238" s="17">
        <v>53</v>
      </c>
      <c r="B238" s="17">
        <v>65</v>
      </c>
      <c r="C238" s="17">
        <v>1</v>
      </c>
      <c r="D238" s="17" t="s">
        <v>24</v>
      </c>
      <c r="E238">
        <v>1</v>
      </c>
    </row>
    <row r="239" spans="1:18" ht="15.75" customHeight="1">
      <c r="A239" s="17">
        <v>53</v>
      </c>
      <c r="B239" s="17">
        <v>59</v>
      </c>
      <c r="C239" s="17">
        <v>3</v>
      </c>
      <c r="D239" s="17" t="s">
        <v>24</v>
      </c>
      <c r="E239">
        <v>1</v>
      </c>
    </row>
    <row r="240" spans="1:18" ht="15.75" customHeight="1">
      <c r="A240" s="17">
        <v>53</v>
      </c>
      <c r="B240" s="17">
        <v>60</v>
      </c>
      <c r="C240" s="17">
        <v>9</v>
      </c>
      <c r="D240" s="17" t="s">
        <v>24</v>
      </c>
      <c r="E240">
        <v>1</v>
      </c>
    </row>
    <row r="241" spans="1:5" ht="15.75" customHeight="1">
      <c r="A241" s="17">
        <v>53</v>
      </c>
      <c r="B241" s="17">
        <v>63</v>
      </c>
      <c r="C241" s="17">
        <v>24</v>
      </c>
      <c r="D241" s="17" t="s">
        <v>24</v>
      </c>
      <c r="E241">
        <v>1</v>
      </c>
    </row>
    <row r="242" spans="1:5" ht="15.75" customHeight="1">
      <c r="A242" s="17">
        <v>53</v>
      </c>
      <c r="B242" s="17">
        <v>65</v>
      </c>
      <c r="C242" s="17">
        <v>12</v>
      </c>
      <c r="D242" s="17" t="s">
        <v>24</v>
      </c>
      <c r="E242">
        <v>1</v>
      </c>
    </row>
    <row r="243" spans="1:5" ht="15.75" customHeight="1">
      <c r="A243" s="17">
        <v>53</v>
      </c>
      <c r="B243" s="17">
        <v>58</v>
      </c>
      <c r="C243" s="17">
        <v>1</v>
      </c>
      <c r="D243" s="17" t="s">
        <v>27</v>
      </c>
      <c r="E243">
        <v>1</v>
      </c>
    </row>
    <row r="244" spans="1:5" ht="15.75" customHeight="1">
      <c r="A244" s="17">
        <v>53</v>
      </c>
      <c r="B244" s="17">
        <v>60</v>
      </c>
      <c r="C244" s="17">
        <v>1</v>
      </c>
      <c r="D244" s="17" t="s">
        <v>27</v>
      </c>
      <c r="E244">
        <v>1</v>
      </c>
    </row>
    <row r="245" spans="1:5" ht="15.75" customHeight="1">
      <c r="A245" s="17">
        <v>53</v>
      </c>
      <c r="B245" s="17">
        <v>60</v>
      </c>
      <c r="C245" s="17">
        <v>2</v>
      </c>
      <c r="D245" s="17" t="s">
        <v>27</v>
      </c>
      <c r="E245">
        <v>1</v>
      </c>
    </row>
    <row r="246" spans="1:5" ht="15.75" customHeight="1">
      <c r="A246" s="17">
        <v>53</v>
      </c>
      <c r="B246" s="17">
        <v>61</v>
      </c>
      <c r="C246" s="17">
        <v>1</v>
      </c>
      <c r="D246" s="17" t="s">
        <v>27</v>
      </c>
      <c r="E246">
        <v>1</v>
      </c>
    </row>
    <row r="247" spans="1:5" ht="15.75" customHeight="1">
      <c r="A247" s="17">
        <v>54</v>
      </c>
      <c r="B247" s="17">
        <v>60</v>
      </c>
      <c r="C247" s="17">
        <v>11</v>
      </c>
      <c r="D247" s="17" t="s">
        <v>24</v>
      </c>
      <c r="E247">
        <v>1</v>
      </c>
    </row>
    <row r="248" spans="1:5" ht="15.75" customHeight="1">
      <c r="A248" s="17">
        <v>54</v>
      </c>
      <c r="B248" s="17">
        <v>65</v>
      </c>
      <c r="C248" s="17">
        <v>23</v>
      </c>
      <c r="D248" s="17" t="s">
        <v>24</v>
      </c>
      <c r="E248">
        <v>1</v>
      </c>
    </row>
    <row r="249" spans="1:5" ht="15.75" customHeight="1">
      <c r="A249" s="17">
        <v>54</v>
      </c>
      <c r="B249" s="17">
        <v>65</v>
      </c>
      <c r="C249" s="17">
        <v>5</v>
      </c>
      <c r="D249" s="17" t="s">
        <v>24</v>
      </c>
      <c r="E249">
        <v>1</v>
      </c>
    </row>
    <row r="250" spans="1:5" ht="15.75" customHeight="1">
      <c r="A250" s="17">
        <v>54</v>
      </c>
      <c r="B250" s="17">
        <v>68</v>
      </c>
      <c r="C250" s="17">
        <v>7</v>
      </c>
      <c r="D250" s="17" t="s">
        <v>24</v>
      </c>
      <c r="E250">
        <v>1</v>
      </c>
    </row>
    <row r="251" spans="1:5" ht="15.75" customHeight="1">
      <c r="A251" s="17">
        <v>54</v>
      </c>
      <c r="B251" s="17">
        <v>59</v>
      </c>
      <c r="C251" s="17">
        <v>7</v>
      </c>
      <c r="D251" s="17" t="s">
        <v>27</v>
      </c>
      <c r="E251">
        <v>1</v>
      </c>
    </row>
    <row r="252" spans="1:5" ht="15.75" customHeight="1">
      <c r="A252" s="17">
        <v>54</v>
      </c>
      <c r="B252" s="17">
        <v>60</v>
      </c>
      <c r="C252" s="17">
        <v>3</v>
      </c>
      <c r="D252" s="17" t="s">
        <v>27</v>
      </c>
      <c r="E252">
        <v>1</v>
      </c>
    </row>
    <row r="253" spans="1:5" ht="15.75" customHeight="1">
      <c r="A253" s="17">
        <v>54</v>
      </c>
      <c r="B253" s="17">
        <v>67</v>
      </c>
      <c r="C253" s="17">
        <v>46</v>
      </c>
      <c r="D253" s="17" t="s">
        <v>27</v>
      </c>
      <c r="E253">
        <v>1</v>
      </c>
    </row>
    <row r="254" spans="1:5" ht="15.75" customHeight="1">
      <c r="A254" s="17">
        <v>54</v>
      </c>
      <c r="B254" s="17">
        <v>69</v>
      </c>
      <c r="C254" s="17">
        <v>7</v>
      </c>
      <c r="D254" s="17" t="s">
        <v>27</v>
      </c>
      <c r="E254">
        <v>1</v>
      </c>
    </row>
    <row r="255" spans="1:5" ht="15.75" customHeight="1">
      <c r="A255" s="17">
        <v>54</v>
      </c>
      <c r="B255" s="17">
        <v>63</v>
      </c>
      <c r="C255" s="17">
        <v>19</v>
      </c>
      <c r="D255" s="17" t="s">
        <v>27</v>
      </c>
      <c r="E255">
        <v>1</v>
      </c>
    </row>
    <row r="256" spans="1:5" ht="15.75" customHeight="1">
      <c r="A256" s="17">
        <v>54</v>
      </c>
      <c r="B256" s="17">
        <v>58</v>
      </c>
      <c r="C256" s="17">
        <v>1</v>
      </c>
      <c r="D256" s="17" t="s">
        <v>27</v>
      </c>
      <c r="E256">
        <v>1</v>
      </c>
    </row>
    <row r="257" spans="1:5" ht="15.75" customHeight="1">
      <c r="A257" s="17">
        <v>55</v>
      </c>
      <c r="B257" s="17">
        <v>63</v>
      </c>
      <c r="C257" s="17">
        <v>6</v>
      </c>
      <c r="D257" s="17" t="s">
        <v>24</v>
      </c>
      <c r="E257">
        <v>1</v>
      </c>
    </row>
    <row r="258" spans="1:5" ht="15.75" customHeight="1">
      <c r="A258" s="17">
        <v>55</v>
      </c>
      <c r="B258" s="17">
        <v>68</v>
      </c>
      <c r="C258" s="17">
        <v>15</v>
      </c>
      <c r="D258" s="17" t="s">
        <v>24</v>
      </c>
      <c r="E258">
        <v>1</v>
      </c>
    </row>
    <row r="259" spans="1:5" ht="15.75" customHeight="1">
      <c r="A259" s="17">
        <v>55</v>
      </c>
      <c r="B259" s="17">
        <v>58</v>
      </c>
      <c r="C259" s="17">
        <v>1</v>
      </c>
      <c r="D259" s="17" t="s">
        <v>27</v>
      </c>
      <c r="E259">
        <v>1</v>
      </c>
    </row>
    <row r="260" spans="1:5" ht="15.75" customHeight="1">
      <c r="A260" s="17">
        <v>55</v>
      </c>
      <c r="B260" s="17">
        <v>58</v>
      </c>
      <c r="C260" s="17">
        <v>1</v>
      </c>
      <c r="D260" s="17" t="s">
        <v>27</v>
      </c>
      <c r="E260">
        <v>1</v>
      </c>
    </row>
    <row r="261" spans="1:5" ht="15.75" customHeight="1">
      <c r="A261" s="17">
        <v>55</v>
      </c>
      <c r="B261" s="17">
        <v>66</v>
      </c>
      <c r="C261" s="17">
        <v>18</v>
      </c>
      <c r="D261" s="17" t="s">
        <v>27</v>
      </c>
      <c r="E261">
        <v>1</v>
      </c>
    </row>
    <row r="262" spans="1:5" ht="15.75" customHeight="1">
      <c r="A262" s="17">
        <v>55</v>
      </c>
      <c r="B262" s="17">
        <v>69</v>
      </c>
      <c r="C262" s="17">
        <v>3</v>
      </c>
      <c r="D262" s="17" t="s">
        <v>27</v>
      </c>
      <c r="E262">
        <v>1</v>
      </c>
    </row>
    <row r="263" spans="1:5" ht="15.75" customHeight="1">
      <c r="A263" s="17">
        <v>55</v>
      </c>
      <c r="B263" s="17">
        <v>69</v>
      </c>
      <c r="C263" s="17">
        <v>22</v>
      </c>
      <c r="D263" s="17" t="s">
        <v>27</v>
      </c>
      <c r="E263">
        <v>1</v>
      </c>
    </row>
    <row r="264" spans="1:5" ht="15.75" customHeight="1">
      <c r="A264" s="17">
        <v>55</v>
      </c>
      <c r="B264" s="17">
        <v>67</v>
      </c>
      <c r="C264" s="17">
        <v>1</v>
      </c>
      <c r="D264" s="17" t="s">
        <v>27</v>
      </c>
      <c r="E264">
        <v>1</v>
      </c>
    </row>
    <row r="265" spans="1:5" ht="15.75" customHeight="1">
      <c r="A265" s="17">
        <v>56</v>
      </c>
      <c r="B265" s="17">
        <v>65</v>
      </c>
      <c r="C265" s="17">
        <v>9</v>
      </c>
      <c r="D265" s="17" t="s">
        <v>24</v>
      </c>
      <c r="E265">
        <v>1</v>
      </c>
    </row>
    <row r="266" spans="1:5" ht="15.75" customHeight="1">
      <c r="A266" s="17">
        <v>56</v>
      </c>
      <c r="B266" s="17">
        <v>66</v>
      </c>
      <c r="C266" s="17">
        <v>3</v>
      </c>
      <c r="D266" s="17" t="s">
        <v>24</v>
      </c>
      <c r="E266">
        <v>1</v>
      </c>
    </row>
    <row r="267" spans="1:5" ht="15.75" customHeight="1">
      <c r="A267" s="17">
        <v>56</v>
      </c>
      <c r="B267" s="17">
        <v>66</v>
      </c>
      <c r="C267" s="17">
        <v>2</v>
      </c>
      <c r="D267" s="17" t="s">
        <v>27</v>
      </c>
      <c r="E267">
        <v>1</v>
      </c>
    </row>
    <row r="268" spans="1:5" ht="15.75" customHeight="1">
      <c r="A268" s="17">
        <v>56</v>
      </c>
      <c r="B268" s="17">
        <v>66</v>
      </c>
      <c r="C268" s="17">
        <v>1</v>
      </c>
      <c r="D268" s="17" t="s">
        <v>27</v>
      </c>
      <c r="E268">
        <v>1</v>
      </c>
    </row>
    <row r="269" spans="1:5" ht="15.75" customHeight="1">
      <c r="A269" s="17">
        <v>57</v>
      </c>
      <c r="B269" s="17">
        <v>61</v>
      </c>
      <c r="C269" s="17">
        <v>5</v>
      </c>
      <c r="D269" s="17" t="s">
        <v>24</v>
      </c>
      <c r="E269">
        <v>1</v>
      </c>
    </row>
    <row r="270" spans="1:5" ht="15.75" customHeight="1">
      <c r="A270" s="17">
        <v>57</v>
      </c>
      <c r="B270" s="17">
        <v>62</v>
      </c>
      <c r="C270" s="17">
        <v>14</v>
      </c>
      <c r="D270" s="17" t="s">
        <v>24</v>
      </c>
      <c r="E270">
        <v>1</v>
      </c>
    </row>
    <row r="271" spans="1:5" ht="15.75" customHeight="1">
      <c r="A271" s="17">
        <v>57</v>
      </c>
      <c r="B271" s="17">
        <v>64</v>
      </c>
      <c r="C271" s="17">
        <v>1</v>
      </c>
      <c r="D271" s="17" t="s">
        <v>24</v>
      </c>
      <c r="E271">
        <v>1</v>
      </c>
    </row>
    <row r="272" spans="1:5" ht="15.75" customHeight="1">
      <c r="A272" s="17">
        <v>57</v>
      </c>
      <c r="B272" s="17">
        <v>64</v>
      </c>
      <c r="C272" s="17">
        <v>9</v>
      </c>
      <c r="D272" s="17" t="s">
        <v>27</v>
      </c>
      <c r="E272">
        <v>1</v>
      </c>
    </row>
    <row r="273" spans="1:5" ht="15.75" customHeight="1">
      <c r="A273" s="17">
        <v>58</v>
      </c>
      <c r="B273" s="17">
        <v>60</v>
      </c>
      <c r="C273" s="17">
        <v>3</v>
      </c>
      <c r="D273" s="17" t="s">
        <v>27</v>
      </c>
      <c r="E273">
        <v>1</v>
      </c>
    </row>
    <row r="274" spans="1:5" ht="15.75" customHeight="1">
      <c r="A274" s="17">
        <v>58</v>
      </c>
      <c r="B274" s="17">
        <v>61</v>
      </c>
      <c r="C274" s="17">
        <v>1</v>
      </c>
      <c r="D274" s="17" t="s">
        <v>27</v>
      </c>
      <c r="E274">
        <v>1</v>
      </c>
    </row>
    <row r="275" spans="1:5" ht="15.75" customHeight="1">
      <c r="A275" s="17">
        <v>58</v>
      </c>
      <c r="B275" s="17">
        <v>58</v>
      </c>
      <c r="C275" s="17">
        <v>3</v>
      </c>
      <c r="D275" s="17" t="s">
        <v>27</v>
      </c>
      <c r="E275">
        <v>1</v>
      </c>
    </row>
    <row r="276" spans="1:5" ht="15.75" customHeight="1">
      <c r="A276" s="17">
        <v>58</v>
      </c>
      <c r="B276" s="17">
        <v>61</v>
      </c>
      <c r="C276" s="17">
        <v>2</v>
      </c>
      <c r="D276" s="17" t="s">
        <v>27</v>
      </c>
      <c r="E276">
        <v>1</v>
      </c>
    </row>
    <row r="277" spans="1:5" ht="15.75" customHeight="1">
      <c r="A277" s="17">
        <v>59</v>
      </c>
      <c r="B277" s="17">
        <v>62</v>
      </c>
      <c r="C277" s="17">
        <v>35</v>
      </c>
      <c r="D277" s="17" t="s">
        <v>24</v>
      </c>
      <c r="E277">
        <v>1</v>
      </c>
    </row>
    <row r="278" spans="1:5" ht="15.75" customHeight="1">
      <c r="A278" s="17">
        <v>59</v>
      </c>
      <c r="B278" s="17">
        <v>64</v>
      </c>
      <c r="C278" s="17">
        <v>1</v>
      </c>
      <c r="D278" s="17" t="s">
        <v>27</v>
      </c>
      <c r="E278">
        <v>1</v>
      </c>
    </row>
    <row r="279" spans="1:5" ht="15.75" customHeight="1">
      <c r="A279" s="17">
        <v>59</v>
      </c>
      <c r="B279" s="17">
        <v>64</v>
      </c>
      <c r="C279" s="17">
        <v>4</v>
      </c>
      <c r="D279" s="17" t="s">
        <v>27</v>
      </c>
      <c r="E279">
        <v>1</v>
      </c>
    </row>
    <row r="280" spans="1:5" ht="15.75" customHeight="1">
      <c r="A280" s="17">
        <v>59</v>
      </c>
      <c r="B280" s="17">
        <v>64</v>
      </c>
      <c r="C280" s="17">
        <v>7</v>
      </c>
      <c r="D280" s="17" t="s">
        <v>27</v>
      </c>
      <c r="E280">
        <v>1</v>
      </c>
    </row>
    <row r="281" spans="1:5" ht="15.75" customHeight="1">
      <c r="A281" s="17">
        <v>59</v>
      </c>
      <c r="B281" s="17">
        <v>67</v>
      </c>
      <c r="C281" s="17">
        <v>3</v>
      </c>
      <c r="D281" s="17" t="s">
        <v>27</v>
      </c>
      <c r="E281">
        <v>1</v>
      </c>
    </row>
    <row r="282" spans="1:5" ht="15.75" customHeight="1">
      <c r="A282" s="17">
        <v>60</v>
      </c>
      <c r="B282" s="17">
        <v>59</v>
      </c>
      <c r="C282" s="17">
        <v>17</v>
      </c>
      <c r="D282" s="17" t="s">
        <v>24</v>
      </c>
      <c r="E282">
        <v>1</v>
      </c>
    </row>
    <row r="283" spans="1:5" ht="15.75" customHeight="1">
      <c r="A283" s="17">
        <v>60</v>
      </c>
      <c r="B283" s="17">
        <v>61</v>
      </c>
      <c r="C283" s="17">
        <v>1</v>
      </c>
      <c r="D283" s="17" t="s">
        <v>27</v>
      </c>
      <c r="E283">
        <v>1</v>
      </c>
    </row>
    <row r="284" spans="1:5" ht="15.75" customHeight="1">
      <c r="A284" s="17">
        <v>60</v>
      </c>
      <c r="B284" s="17">
        <v>67</v>
      </c>
      <c r="C284" s="17">
        <v>2</v>
      </c>
      <c r="D284" s="17" t="s">
        <v>27</v>
      </c>
      <c r="E284">
        <v>1</v>
      </c>
    </row>
    <row r="285" spans="1:5" ht="15.75" customHeight="1">
      <c r="A285" s="17">
        <v>60</v>
      </c>
      <c r="B285" s="17">
        <v>61</v>
      </c>
      <c r="C285" s="17">
        <v>25</v>
      </c>
      <c r="D285" s="17" t="s">
        <v>27</v>
      </c>
      <c r="E285">
        <v>1</v>
      </c>
    </row>
    <row r="286" spans="1:5" ht="15.75" customHeight="1">
      <c r="A286" s="17">
        <v>61</v>
      </c>
      <c r="B286" s="17">
        <v>62</v>
      </c>
      <c r="C286" s="17">
        <v>5</v>
      </c>
      <c r="D286" s="17" t="s">
        <v>24</v>
      </c>
      <c r="E286">
        <v>1</v>
      </c>
    </row>
    <row r="287" spans="1:5" ht="15.75" customHeight="1">
      <c r="A287" s="17">
        <v>61</v>
      </c>
      <c r="B287" s="17">
        <v>68</v>
      </c>
      <c r="C287" s="17">
        <v>1</v>
      </c>
      <c r="D287" s="17" t="s">
        <v>24</v>
      </c>
      <c r="E287">
        <v>1</v>
      </c>
    </row>
    <row r="288" spans="1:5" ht="15.75" customHeight="1">
      <c r="A288" s="17">
        <v>61</v>
      </c>
      <c r="B288" s="17">
        <v>65</v>
      </c>
      <c r="C288" s="17">
        <v>8</v>
      </c>
      <c r="D288" s="17" t="s">
        <v>27</v>
      </c>
      <c r="E288">
        <v>1</v>
      </c>
    </row>
    <row r="289" spans="1:5" ht="15.75" customHeight="1">
      <c r="A289" s="17">
        <v>62</v>
      </c>
      <c r="B289" s="17">
        <v>59</v>
      </c>
      <c r="C289" s="17">
        <v>13</v>
      </c>
      <c r="D289" s="17" t="s">
        <v>24</v>
      </c>
      <c r="E289">
        <v>1</v>
      </c>
    </row>
    <row r="290" spans="1:5" ht="15.75" customHeight="1">
      <c r="A290" s="17">
        <v>62</v>
      </c>
      <c r="B290" s="17">
        <v>65</v>
      </c>
      <c r="C290" s="17">
        <v>19</v>
      </c>
      <c r="D290" s="17" t="s">
        <v>24</v>
      </c>
      <c r="E290">
        <v>1</v>
      </c>
    </row>
    <row r="291" spans="1:5" ht="15.75" customHeight="1">
      <c r="A291" s="17">
        <v>62</v>
      </c>
      <c r="B291" s="17">
        <v>62</v>
      </c>
      <c r="C291" s="17">
        <v>6</v>
      </c>
      <c r="D291" s="17" t="s">
        <v>27</v>
      </c>
      <c r="E291">
        <v>1</v>
      </c>
    </row>
    <row r="292" spans="1:5" ht="15.75" customHeight="1">
      <c r="A292" s="17">
        <v>63</v>
      </c>
      <c r="B292" s="17">
        <v>60</v>
      </c>
      <c r="C292" s="17">
        <v>1</v>
      </c>
      <c r="D292" s="17" t="s">
        <v>24</v>
      </c>
      <c r="E292">
        <v>1</v>
      </c>
    </row>
    <row r="293" spans="1:5" ht="15.75" customHeight="1">
      <c r="A293" s="17">
        <v>63</v>
      </c>
      <c r="B293" s="17">
        <v>61</v>
      </c>
      <c r="C293" s="17">
        <v>9</v>
      </c>
      <c r="D293" s="17" t="s">
        <v>27</v>
      </c>
      <c r="E293">
        <v>1</v>
      </c>
    </row>
    <row r="294" spans="1:5" ht="15.75" customHeight="1">
      <c r="A294" s="17">
        <v>63</v>
      </c>
      <c r="B294" s="17">
        <v>61</v>
      </c>
      <c r="C294" s="17">
        <v>28</v>
      </c>
      <c r="D294" s="17" t="s">
        <v>27</v>
      </c>
      <c r="E294">
        <v>1</v>
      </c>
    </row>
    <row r="295" spans="1:5" ht="15.75" customHeight="1">
      <c r="A295" s="17">
        <v>64</v>
      </c>
      <c r="B295" s="17">
        <v>65</v>
      </c>
      <c r="C295" s="17">
        <v>22</v>
      </c>
      <c r="D295" s="17" t="s">
        <v>27</v>
      </c>
      <c r="E295">
        <v>1</v>
      </c>
    </row>
    <row r="296" spans="1:5" ht="15.75" customHeight="1">
      <c r="A296" s="17">
        <v>65</v>
      </c>
      <c r="B296" s="17">
        <v>61</v>
      </c>
      <c r="C296" s="17">
        <v>2</v>
      </c>
      <c r="D296" s="17" t="s">
        <v>24</v>
      </c>
      <c r="E296">
        <v>1</v>
      </c>
    </row>
    <row r="297" spans="1:5" ht="15.75" customHeight="1">
      <c r="A297" s="17">
        <v>65</v>
      </c>
      <c r="B297" s="17">
        <v>62</v>
      </c>
      <c r="C297" s="17">
        <v>22</v>
      </c>
      <c r="D297" s="17" t="s">
        <v>24</v>
      </c>
      <c r="E297">
        <v>1</v>
      </c>
    </row>
    <row r="298" spans="1:5" ht="15.75" customHeight="1">
      <c r="A298" s="17">
        <v>65</v>
      </c>
      <c r="B298" s="17">
        <v>66</v>
      </c>
      <c r="C298" s="17">
        <v>15</v>
      </c>
      <c r="D298" s="17" t="s">
        <v>24</v>
      </c>
      <c r="E298">
        <v>1</v>
      </c>
    </row>
    <row r="299" spans="1:5" ht="15.75" customHeight="1">
      <c r="A299" s="17">
        <v>65</v>
      </c>
      <c r="B299" s="17">
        <v>59</v>
      </c>
      <c r="C299" s="17">
        <v>2</v>
      </c>
      <c r="D299" s="17" t="s">
        <v>27</v>
      </c>
      <c r="E299">
        <v>1</v>
      </c>
    </row>
    <row r="300" spans="1:5" ht="15.75" customHeight="1">
      <c r="A300" s="17">
        <v>65</v>
      </c>
      <c r="B300" s="17">
        <v>67</v>
      </c>
      <c r="C300" s="17">
        <v>1</v>
      </c>
      <c r="D300" s="17" t="s">
        <v>27</v>
      </c>
      <c r="E300">
        <v>1</v>
      </c>
    </row>
    <row r="301" spans="1:5" ht="15.75" customHeight="1">
      <c r="A301" s="17">
        <v>66</v>
      </c>
      <c r="B301" s="17">
        <v>61</v>
      </c>
      <c r="C301" s="17">
        <v>13</v>
      </c>
      <c r="D301" s="17" t="s">
        <v>24</v>
      </c>
      <c r="E301">
        <v>1</v>
      </c>
    </row>
    <row r="302" spans="1:5" ht="15.75" customHeight="1">
      <c r="A302" s="17">
        <v>66</v>
      </c>
      <c r="B302" s="17">
        <v>58</v>
      </c>
      <c r="C302" s="17">
        <v>1</v>
      </c>
      <c r="D302" s="17" t="s">
        <v>27</v>
      </c>
      <c r="E302">
        <v>1</v>
      </c>
    </row>
    <row r="303" spans="1:5" ht="15.75" customHeight="1">
      <c r="A303" s="17">
        <v>67</v>
      </c>
      <c r="B303" s="17">
        <v>64</v>
      </c>
      <c r="C303" s="17">
        <v>8</v>
      </c>
      <c r="D303" s="17" t="s">
        <v>24</v>
      </c>
      <c r="E303">
        <v>1</v>
      </c>
    </row>
    <row r="304" spans="1:5" ht="15.75" customHeight="1">
      <c r="A304" s="17">
        <v>67</v>
      </c>
      <c r="B304" s="17">
        <v>63</v>
      </c>
      <c r="C304" s="17">
        <v>1</v>
      </c>
      <c r="D304" s="17" t="s">
        <v>24</v>
      </c>
      <c r="E304">
        <v>1</v>
      </c>
    </row>
    <row r="305" spans="1:5" ht="15.75" customHeight="1">
      <c r="A305" s="17">
        <v>69</v>
      </c>
      <c r="B305" s="17">
        <v>67</v>
      </c>
      <c r="C305" s="17">
        <v>8</v>
      </c>
      <c r="D305" s="17" t="s">
        <v>24</v>
      </c>
      <c r="E305">
        <v>1</v>
      </c>
    </row>
    <row r="306" spans="1:5" ht="15.75" customHeight="1">
      <c r="A306" s="17">
        <v>70</v>
      </c>
      <c r="B306" s="17">
        <v>58</v>
      </c>
      <c r="C306" s="17">
        <v>4</v>
      </c>
      <c r="D306" s="17" t="s">
        <v>24</v>
      </c>
      <c r="E306">
        <v>1</v>
      </c>
    </row>
    <row r="307" spans="1:5" ht="15.75" customHeight="1">
      <c r="A307" s="17">
        <v>70</v>
      </c>
      <c r="B307" s="17">
        <v>66</v>
      </c>
      <c r="C307" s="17">
        <v>14</v>
      </c>
      <c r="D307" s="17" t="s">
        <v>27</v>
      </c>
      <c r="E307">
        <v>1</v>
      </c>
    </row>
    <row r="308" spans="1:5" ht="15.75" customHeight="1">
      <c r="A308" s="17">
        <v>70</v>
      </c>
      <c r="B308" s="17">
        <v>59</v>
      </c>
      <c r="C308" s="17">
        <v>8</v>
      </c>
      <c r="D308" s="17" t="s">
        <v>27</v>
      </c>
      <c r="E308">
        <v>1</v>
      </c>
    </row>
    <row r="309" spans="1:5" ht="15.75" customHeight="1">
      <c r="A309" s="17">
        <v>71</v>
      </c>
      <c r="B309" s="17">
        <v>68</v>
      </c>
      <c r="C309" s="17">
        <v>2</v>
      </c>
      <c r="D309" s="17" t="s">
        <v>27</v>
      </c>
      <c r="E309">
        <v>1</v>
      </c>
    </row>
    <row r="310" spans="1:5" ht="15.75" customHeight="1">
      <c r="A310" s="17">
        <v>72</v>
      </c>
      <c r="B310" s="17">
        <v>67</v>
      </c>
      <c r="C310" s="17">
        <v>3</v>
      </c>
      <c r="D310" s="17" t="s">
        <v>27</v>
      </c>
      <c r="E310">
        <v>1</v>
      </c>
    </row>
    <row r="311" spans="1:5" ht="15.75" customHeight="1">
      <c r="A311" s="17">
        <v>74</v>
      </c>
      <c r="B311" s="17">
        <v>65</v>
      </c>
      <c r="C311" s="17">
        <v>3</v>
      </c>
      <c r="D311" s="17" t="s">
        <v>24</v>
      </c>
      <c r="E311">
        <v>1</v>
      </c>
    </row>
    <row r="312" spans="1:5" ht="15.75" customHeight="1">
      <c r="A312" s="17">
        <v>75</v>
      </c>
      <c r="B312" s="17">
        <v>62</v>
      </c>
      <c r="C312" s="17">
        <v>1</v>
      </c>
      <c r="D312" s="17" t="s">
        <v>27</v>
      </c>
      <c r="E312">
        <v>1</v>
      </c>
    </row>
    <row r="313" spans="1:5" ht="15.75" customHeight="1">
      <c r="A313" s="17">
        <v>77</v>
      </c>
      <c r="B313" s="17">
        <v>65</v>
      </c>
      <c r="C313" s="17">
        <v>3</v>
      </c>
      <c r="D313" s="17" t="s">
        <v>27</v>
      </c>
      <c r="E313">
        <v>1</v>
      </c>
    </row>
    <row r="314" spans="1:5" ht="15.75" customHeight="1">
      <c r="A314" s="17">
        <v>78</v>
      </c>
      <c r="B314" s="17">
        <v>65</v>
      </c>
      <c r="C314" s="17">
        <v>1</v>
      </c>
      <c r="D314" s="17" t="s">
        <v>24</v>
      </c>
      <c r="E314">
        <v>1</v>
      </c>
    </row>
    <row r="315" spans="1:5" ht="15.75" customHeight="1">
      <c r="A315" s="17">
        <v>83</v>
      </c>
      <c r="B315" s="17">
        <v>58</v>
      </c>
      <c r="C315" s="17">
        <v>2</v>
      </c>
      <c r="D315" s="17" t="s">
        <v>24</v>
      </c>
      <c r="E315">
        <v>1</v>
      </c>
    </row>
    <row r="316" spans="1:5" ht="15.75" customHeight="1"/>
    <row r="317" spans="1:5" ht="15.75" customHeight="1"/>
    <row r="318" spans="1:5" ht="15.75" customHeight="1"/>
    <row r="319" spans="1:5" ht="15.75" customHeight="1"/>
    <row r="320" spans="1: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sortState xmlns:xlrd2="http://schemas.microsoft.com/office/spreadsheetml/2017/richdata2" ref="I10:I82">
    <sortCondition ref="I82"/>
  </sortState>
  <mergeCells count="3">
    <mergeCell ref="L8:M8"/>
    <mergeCell ref="O8:P8"/>
    <mergeCell ref="S3:T3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BFC8-D847-4942-8AAC-09486724E62A}">
  <dimension ref="A3:T37"/>
  <sheetViews>
    <sheetView showGridLines="0" tabSelected="1" zoomScale="124" zoomScaleNormal="124" workbookViewId="0">
      <selection activeCell="H37" sqref="H37"/>
    </sheetView>
  </sheetViews>
  <sheetFormatPr defaultRowHeight="14.25"/>
  <cols>
    <col min="1" max="1" width="12.5" bestFit="1" customWidth="1"/>
    <col min="2" max="2" width="15.25" bestFit="1" customWidth="1"/>
    <col min="3" max="3" width="9.625" customWidth="1"/>
    <col min="4" max="4" width="12.875" customWidth="1"/>
    <col min="5" max="5" width="15.25" bestFit="1" customWidth="1"/>
    <col min="6" max="6" width="20.625" customWidth="1"/>
    <col min="7" max="7" width="15.25" bestFit="1" customWidth="1"/>
    <col min="8" max="12" width="7.75" customWidth="1"/>
    <col min="13" max="13" width="8.125" customWidth="1"/>
    <col min="14" max="14" width="11" customWidth="1"/>
    <col min="15" max="16" width="3.25" customWidth="1"/>
    <col min="17" max="17" width="14.25" customWidth="1"/>
    <col min="18" max="20" width="10.875" customWidth="1"/>
    <col min="21" max="46" width="15.25" bestFit="1" customWidth="1"/>
    <col min="47" max="47" width="10.375" bestFit="1" customWidth="1"/>
  </cols>
  <sheetData>
    <row r="3" spans="1:20">
      <c r="A3" s="19" t="s">
        <v>51</v>
      </c>
      <c r="B3" s="19" t="s">
        <v>48</v>
      </c>
      <c r="G3" s="19" t="s">
        <v>51</v>
      </c>
      <c r="H3" s="19" t="s">
        <v>48</v>
      </c>
    </row>
    <row r="4" spans="1:20">
      <c r="A4" s="19" t="s">
        <v>49</v>
      </c>
      <c r="B4" s="21" t="s">
        <v>27</v>
      </c>
      <c r="C4" s="21" t="s">
        <v>24</v>
      </c>
      <c r="D4" s="21" t="s">
        <v>15</v>
      </c>
      <c r="G4" s="19" t="s">
        <v>49</v>
      </c>
      <c r="H4" s="21" t="s">
        <v>52</v>
      </c>
      <c r="I4" s="21" t="s">
        <v>53</v>
      </c>
      <c r="J4" s="21" t="s">
        <v>54</v>
      </c>
      <c r="K4" s="21" t="s">
        <v>55</v>
      </c>
      <c r="L4" s="21" t="s">
        <v>56</v>
      </c>
      <c r="M4" s="21" t="s">
        <v>57</v>
      </c>
      <c r="N4" s="21" t="s">
        <v>15</v>
      </c>
    </row>
    <row r="5" spans="1:20">
      <c r="A5" s="20" t="s">
        <v>52</v>
      </c>
      <c r="B5" s="18">
        <v>36</v>
      </c>
      <c r="C5" s="18">
        <v>4</v>
      </c>
      <c r="D5" s="18">
        <v>40</v>
      </c>
      <c r="G5" s="21" t="s">
        <v>27</v>
      </c>
      <c r="H5" s="18">
        <v>36</v>
      </c>
      <c r="I5" s="18">
        <v>57</v>
      </c>
      <c r="J5" s="18">
        <v>73</v>
      </c>
      <c r="K5" s="18">
        <v>44</v>
      </c>
      <c r="L5" s="18">
        <v>15</v>
      </c>
      <c r="M5" s="18"/>
      <c r="N5" s="18">
        <v>225</v>
      </c>
    </row>
    <row r="6" spans="1:20">
      <c r="A6" s="20" t="s">
        <v>53</v>
      </c>
      <c r="B6" s="18">
        <v>57</v>
      </c>
      <c r="C6" s="18">
        <v>27</v>
      </c>
      <c r="D6" s="18">
        <v>84</v>
      </c>
      <c r="G6" s="21" t="s">
        <v>24</v>
      </c>
      <c r="H6" s="18">
        <v>4</v>
      </c>
      <c r="I6" s="18">
        <v>27</v>
      </c>
      <c r="J6" s="18">
        <v>26</v>
      </c>
      <c r="K6" s="18">
        <v>18</v>
      </c>
      <c r="L6" s="18">
        <v>5</v>
      </c>
      <c r="M6" s="18">
        <v>1</v>
      </c>
      <c r="N6" s="18">
        <v>81</v>
      </c>
    </row>
    <row r="7" spans="1:20">
      <c r="A7" s="20" t="s">
        <v>54</v>
      </c>
      <c r="B7" s="18">
        <v>73</v>
      </c>
      <c r="C7" s="18">
        <v>26</v>
      </c>
      <c r="D7" s="18">
        <v>99</v>
      </c>
      <c r="G7" s="20" t="s">
        <v>15</v>
      </c>
      <c r="H7" s="18">
        <v>40</v>
      </c>
      <c r="I7" s="18">
        <v>84</v>
      </c>
      <c r="J7" s="18">
        <v>99</v>
      </c>
      <c r="K7" s="18">
        <v>62</v>
      </c>
      <c r="L7" s="18">
        <v>20</v>
      </c>
      <c r="M7" s="18">
        <v>1</v>
      </c>
      <c r="N7" s="18">
        <v>306</v>
      </c>
    </row>
    <row r="8" spans="1:20">
      <c r="A8" s="20" t="s">
        <v>55</v>
      </c>
      <c r="B8" s="18">
        <v>44</v>
      </c>
      <c r="C8" s="18">
        <v>18</v>
      </c>
      <c r="D8" s="18">
        <v>62</v>
      </c>
    </row>
    <row r="9" spans="1:20">
      <c r="A9" s="20" t="s">
        <v>56</v>
      </c>
      <c r="B9" s="18">
        <v>15</v>
      </c>
      <c r="C9" s="18">
        <v>5</v>
      </c>
      <c r="D9" s="18">
        <v>20</v>
      </c>
    </row>
    <row r="10" spans="1:20">
      <c r="A10" s="20" t="s">
        <v>57</v>
      </c>
      <c r="B10" s="18"/>
      <c r="C10" s="18">
        <v>1</v>
      </c>
      <c r="D10" s="18">
        <v>1</v>
      </c>
    </row>
    <row r="11" spans="1:20" ht="15">
      <c r="A11" s="20" t="s">
        <v>15</v>
      </c>
      <c r="B11" s="18">
        <v>225</v>
      </c>
      <c r="C11" s="18">
        <v>81</v>
      </c>
      <c r="D11" s="18">
        <v>306</v>
      </c>
      <c r="G11" s="40" t="s">
        <v>49</v>
      </c>
      <c r="H11" s="45" t="s">
        <v>64</v>
      </c>
      <c r="I11" s="38" t="s">
        <v>53</v>
      </c>
      <c r="J11" s="38" t="s">
        <v>54</v>
      </c>
      <c r="K11" s="38" t="s">
        <v>55</v>
      </c>
      <c r="L11" s="45" t="s">
        <v>65</v>
      </c>
      <c r="M11" s="38" t="s">
        <v>15</v>
      </c>
      <c r="Q11" s="40" t="s">
        <v>49</v>
      </c>
      <c r="R11" s="45" t="s">
        <v>73</v>
      </c>
      <c r="S11" s="38" t="s">
        <v>74</v>
      </c>
      <c r="T11" s="38" t="s">
        <v>15</v>
      </c>
    </row>
    <row r="12" spans="1:20" ht="15">
      <c r="G12" s="21" t="s">
        <v>29</v>
      </c>
      <c r="H12" s="42">
        <v>36</v>
      </c>
      <c r="I12" s="42">
        <v>57</v>
      </c>
      <c r="J12" s="42">
        <v>73</v>
      </c>
      <c r="K12" s="42">
        <v>44</v>
      </c>
      <c r="L12" s="42">
        <v>15</v>
      </c>
      <c r="M12" s="44">
        <v>225</v>
      </c>
      <c r="Q12" s="21" t="s">
        <v>29</v>
      </c>
      <c r="R12" s="42">
        <v>39</v>
      </c>
      <c r="S12" s="42">
        <v>186</v>
      </c>
      <c r="T12" s="44">
        <v>225</v>
      </c>
    </row>
    <row r="13" spans="1:20">
      <c r="G13" s="21" t="s">
        <v>58</v>
      </c>
      <c r="H13" s="41">
        <f>H16*($M$12/$M$16)</f>
        <v>29.411764705882355</v>
      </c>
      <c r="I13" s="41">
        <f>I16*($M$12/$M$16)</f>
        <v>61.764705882352942</v>
      </c>
      <c r="J13" s="41">
        <f>J16*($M$12/$M$16)</f>
        <v>72.794117647058826</v>
      </c>
      <c r="K13" s="41">
        <f>K16*($M$12/$M$16)</f>
        <v>45.588235294117652</v>
      </c>
      <c r="L13" s="41">
        <f>L16*($M$12/$M$16)</f>
        <v>15.441176470588236</v>
      </c>
      <c r="M13" s="41">
        <f>SUM(H13:L13)</f>
        <v>225.00000000000003</v>
      </c>
      <c r="Q13" s="21" t="s">
        <v>58</v>
      </c>
      <c r="R13" s="41">
        <f>R16*($M$12/$M$16)</f>
        <v>31.617647058823533</v>
      </c>
      <c r="S13" s="41">
        <f>S16*($M$12/$M$16)</f>
        <v>193.38235294117649</v>
      </c>
      <c r="T13" s="41">
        <f>SUM(R13:S13)</f>
        <v>225.00000000000003</v>
      </c>
    </row>
    <row r="14" spans="1:20" ht="15">
      <c r="G14" s="21" t="s">
        <v>59</v>
      </c>
      <c r="H14" s="42">
        <v>4</v>
      </c>
      <c r="I14" s="42">
        <v>27</v>
      </c>
      <c r="J14" s="42">
        <v>26</v>
      </c>
      <c r="K14" s="42">
        <v>18</v>
      </c>
      <c r="L14" s="42">
        <v>6</v>
      </c>
      <c r="M14" s="44">
        <v>81</v>
      </c>
      <c r="Q14" s="21" t="s">
        <v>59</v>
      </c>
      <c r="R14" s="42">
        <v>4</v>
      </c>
      <c r="S14" s="42">
        <v>77</v>
      </c>
      <c r="T14" s="44">
        <v>81</v>
      </c>
    </row>
    <row r="15" spans="1:20">
      <c r="G15" s="21" t="s">
        <v>58</v>
      </c>
      <c r="H15" s="41">
        <f>H16*($M$14/$M$16)</f>
        <v>10.588235294117647</v>
      </c>
      <c r="I15" s="41">
        <f>I16*($M$14/$M$16)</f>
        <v>22.235294117647058</v>
      </c>
      <c r="J15" s="41">
        <f>J16*($M$14/$M$16)</f>
        <v>26.205882352941178</v>
      </c>
      <c r="K15" s="41">
        <f>K16*($M$14/$M$16)</f>
        <v>16.411764705882351</v>
      </c>
      <c r="L15" s="41">
        <f>L16*($M$14/$M$16)</f>
        <v>5.5588235294117645</v>
      </c>
      <c r="M15" s="41">
        <f>SUM(H15:L15)</f>
        <v>81</v>
      </c>
      <c r="Q15" s="21" t="s">
        <v>58</v>
      </c>
      <c r="R15" s="41">
        <f>R16*($M$14/$M$16)</f>
        <v>11.382352941176471</v>
      </c>
      <c r="S15" s="41">
        <f>S16*($M$14/$M$16)</f>
        <v>69.617647058823536</v>
      </c>
      <c r="T15" s="41">
        <f>SUM(R15:S15)</f>
        <v>81</v>
      </c>
    </row>
    <row r="16" spans="1:20" ht="15">
      <c r="G16" s="39" t="s">
        <v>15</v>
      </c>
      <c r="H16" s="43">
        <v>40</v>
      </c>
      <c r="I16" s="43">
        <v>84</v>
      </c>
      <c r="J16" s="43">
        <v>99</v>
      </c>
      <c r="K16" s="43">
        <v>62</v>
      </c>
      <c r="L16" s="43">
        <v>21</v>
      </c>
      <c r="M16" s="43">
        <v>306</v>
      </c>
      <c r="Q16" s="39" t="s">
        <v>15</v>
      </c>
      <c r="R16" s="43">
        <v>43</v>
      </c>
      <c r="S16" s="43">
        <v>263</v>
      </c>
      <c r="T16" s="43">
        <v>306</v>
      </c>
    </row>
    <row r="18" spans="6:20" ht="15">
      <c r="G18" s="23" t="s">
        <v>17</v>
      </c>
      <c r="H18" s="25">
        <f>(H12-H13)^2/H13</f>
        <v>1.475764705882352</v>
      </c>
      <c r="I18" s="25">
        <f>(I12-I13)^2/I13</f>
        <v>0.36756302521008416</v>
      </c>
      <c r="J18" s="25">
        <f>(J12-J13)^2/J13</f>
        <v>5.8229352346997993E-4</v>
      </c>
      <c r="K18" s="25">
        <f>(K12-K13)^2/K13</f>
        <v>5.5332068311195783E-2</v>
      </c>
      <c r="L18" s="25">
        <f>(L12-L13)^2/L13</f>
        <v>1.2605042016806733E-2</v>
      </c>
      <c r="Q18" s="23" t="s">
        <v>17</v>
      </c>
      <c r="R18" s="25">
        <f>(R12-R13)^2/R13</f>
        <v>1.7236935704514347</v>
      </c>
      <c r="S18" s="25">
        <f>(S12-S13)^2/S13</f>
        <v>0.28182062178483724</v>
      </c>
    </row>
    <row r="19" spans="6:20">
      <c r="H19" s="25">
        <f>(H14-H15)^2/H15</f>
        <v>4.0993464052287578</v>
      </c>
      <c r="I19" s="25">
        <f>(I14-I15)^2/I15</f>
        <v>1.0210084033613449</v>
      </c>
      <c r="J19" s="25">
        <f>(J14-J15)^2/J15</f>
        <v>1.6174820096388886E-3</v>
      </c>
      <c r="K19" s="25">
        <f>(K14-K15)^2/K15</f>
        <v>0.15370018975332098</v>
      </c>
      <c r="L19" s="25">
        <f>(L14-L15)^2/L15</f>
        <v>3.5014005602240932E-2</v>
      </c>
      <c r="R19" s="25">
        <f>(R14-R15)^2/R15</f>
        <v>4.788037695698435</v>
      </c>
      <c r="S19" s="25">
        <f>(S14-S15)^2/S15</f>
        <v>0.78283506051343077</v>
      </c>
    </row>
    <row r="21" spans="6:20" ht="15">
      <c r="G21" s="23" t="s">
        <v>60</v>
      </c>
      <c r="H21" s="25">
        <f>SUM(H18:L19)</f>
        <v>7.2225336208992115</v>
      </c>
      <c r="Q21" s="23" t="s">
        <v>60</v>
      </c>
      <c r="R21" s="25">
        <f>SUM(R18:S19)</f>
        <v>7.5763869484481381</v>
      </c>
    </row>
    <row r="22" spans="6:20" ht="15">
      <c r="G22" s="23" t="s">
        <v>61</v>
      </c>
      <c r="H22">
        <v>4</v>
      </c>
      <c r="Q22" s="23" t="s">
        <v>61</v>
      </c>
      <c r="R22">
        <v>1</v>
      </c>
    </row>
    <row r="24" spans="6:20" ht="15">
      <c r="F24" s="23" t="s">
        <v>62</v>
      </c>
      <c r="G24" s="23" t="s">
        <v>20</v>
      </c>
      <c r="H24" s="46">
        <v>9.4879999999999995</v>
      </c>
      <c r="P24" s="23" t="s">
        <v>62</v>
      </c>
      <c r="Q24" s="23" t="s">
        <v>20</v>
      </c>
      <c r="R24" s="46">
        <v>3.8410000000000002</v>
      </c>
    </row>
    <row r="25" spans="6:20" ht="15">
      <c r="F25" s="23" t="s">
        <v>63</v>
      </c>
      <c r="G25" s="23" t="s">
        <v>21</v>
      </c>
      <c r="H25" s="46">
        <v>13.276999999999999</v>
      </c>
      <c r="P25" s="23" t="s">
        <v>75</v>
      </c>
      <c r="Q25" s="23" t="s">
        <v>21</v>
      </c>
      <c r="R25" s="46">
        <v>6.6349999999999998</v>
      </c>
    </row>
    <row r="29" spans="6:20">
      <c r="G29" s="56" t="s">
        <v>66</v>
      </c>
      <c r="H29" s="57" t="str">
        <f t="shared" ref="H29:L33" si="0">H11</f>
        <v>&lt; 40</v>
      </c>
      <c r="I29" s="57" t="str">
        <f t="shared" si="0"/>
        <v>40-49</v>
      </c>
      <c r="J29" s="57" t="str">
        <f t="shared" si="0"/>
        <v>50-59</v>
      </c>
      <c r="K29" s="57" t="str">
        <f t="shared" si="0"/>
        <v>60-69</v>
      </c>
      <c r="L29" s="57" t="str">
        <f t="shared" si="0"/>
        <v>&gt;= 70</v>
      </c>
      <c r="M29" s="57" t="s">
        <v>15</v>
      </c>
      <c r="Q29" s="56" t="s">
        <v>66</v>
      </c>
      <c r="R29" s="57" t="str">
        <f t="shared" ref="R29:T33" si="1">R11</f>
        <v>&lt;= 40</v>
      </c>
      <c r="S29" s="57" t="str">
        <f t="shared" si="1"/>
        <v>&gt; 40</v>
      </c>
      <c r="T29" s="57" t="str">
        <f t="shared" si="1"/>
        <v>Total</v>
      </c>
    </row>
    <row r="30" spans="6:20" ht="15">
      <c r="G30" s="53" t="s">
        <v>67</v>
      </c>
      <c r="H30" s="47">
        <f t="shared" si="0"/>
        <v>36</v>
      </c>
      <c r="I30" s="47">
        <f t="shared" si="0"/>
        <v>57</v>
      </c>
      <c r="J30" s="47">
        <f t="shared" si="0"/>
        <v>73</v>
      </c>
      <c r="K30" s="47">
        <f t="shared" si="0"/>
        <v>44</v>
      </c>
      <c r="L30" s="47">
        <f t="shared" si="0"/>
        <v>15</v>
      </c>
      <c r="M30" s="48">
        <f>SUM(H30:L30)</f>
        <v>225</v>
      </c>
      <c r="Q30" s="53" t="s">
        <v>67</v>
      </c>
      <c r="R30" s="47">
        <f t="shared" si="1"/>
        <v>39</v>
      </c>
      <c r="S30" s="47">
        <f t="shared" si="1"/>
        <v>186</v>
      </c>
      <c r="T30" s="47">
        <f t="shared" si="1"/>
        <v>225</v>
      </c>
    </row>
    <row r="31" spans="6:20" ht="15">
      <c r="G31" s="54" t="s">
        <v>68</v>
      </c>
      <c r="H31" s="47">
        <f t="shared" si="0"/>
        <v>29.411764705882355</v>
      </c>
      <c r="I31" s="47">
        <f t="shared" si="0"/>
        <v>61.764705882352942</v>
      </c>
      <c r="J31" s="47">
        <f t="shared" si="0"/>
        <v>72.794117647058826</v>
      </c>
      <c r="K31" s="47">
        <f t="shared" si="0"/>
        <v>45.588235294117652</v>
      </c>
      <c r="L31" s="47">
        <f t="shared" si="0"/>
        <v>15.441176470588236</v>
      </c>
      <c r="M31" s="47">
        <f>SUM(H31:L31)</f>
        <v>225.00000000000003</v>
      </c>
      <c r="Q31" s="54" t="s">
        <v>68</v>
      </c>
      <c r="R31" s="47">
        <f t="shared" si="1"/>
        <v>31.617647058823533</v>
      </c>
      <c r="S31" s="47">
        <f t="shared" si="1"/>
        <v>193.38235294117649</v>
      </c>
      <c r="T31" s="47">
        <f t="shared" si="1"/>
        <v>225.00000000000003</v>
      </c>
    </row>
    <row r="32" spans="6:20" ht="15">
      <c r="G32" s="53" t="s">
        <v>69</v>
      </c>
      <c r="H32" s="47">
        <f t="shared" si="0"/>
        <v>4</v>
      </c>
      <c r="I32" s="47">
        <f t="shared" si="0"/>
        <v>27</v>
      </c>
      <c r="J32" s="47">
        <f t="shared" si="0"/>
        <v>26</v>
      </c>
      <c r="K32" s="47">
        <f t="shared" si="0"/>
        <v>18</v>
      </c>
      <c r="L32" s="47">
        <f t="shared" si="0"/>
        <v>6</v>
      </c>
      <c r="M32" s="48">
        <f>SUM(H32:L32)</f>
        <v>81</v>
      </c>
      <c r="Q32" s="53" t="s">
        <v>69</v>
      </c>
      <c r="R32" s="47">
        <f t="shared" si="1"/>
        <v>4</v>
      </c>
      <c r="S32" s="47">
        <f t="shared" si="1"/>
        <v>77</v>
      </c>
      <c r="T32" s="47">
        <f t="shared" si="1"/>
        <v>81</v>
      </c>
    </row>
    <row r="33" spans="7:20" ht="15">
      <c r="G33" s="54" t="s">
        <v>68</v>
      </c>
      <c r="H33" s="47">
        <f t="shared" si="0"/>
        <v>10.588235294117647</v>
      </c>
      <c r="I33" s="47">
        <f t="shared" si="0"/>
        <v>22.235294117647058</v>
      </c>
      <c r="J33" s="47">
        <f t="shared" si="0"/>
        <v>26.205882352941178</v>
      </c>
      <c r="K33" s="47">
        <f t="shared" si="0"/>
        <v>16.411764705882351</v>
      </c>
      <c r="L33" s="47">
        <f t="shared" si="0"/>
        <v>5.5588235294117645</v>
      </c>
      <c r="M33" s="47">
        <f>SUM(H33:L33)</f>
        <v>81</v>
      </c>
      <c r="Q33" s="54" t="s">
        <v>68</v>
      </c>
      <c r="R33" s="47">
        <f t="shared" si="1"/>
        <v>11.382352941176471</v>
      </c>
      <c r="S33" s="47">
        <f t="shared" si="1"/>
        <v>69.617647058823536</v>
      </c>
      <c r="T33" s="47">
        <f t="shared" si="1"/>
        <v>81</v>
      </c>
    </row>
    <row r="34" spans="7:20" ht="15">
      <c r="G34" s="54" t="s">
        <v>70</v>
      </c>
      <c r="H34" s="48">
        <f>H30+H32</f>
        <v>40</v>
      </c>
      <c r="I34" s="48">
        <f>I30+I32</f>
        <v>84</v>
      </c>
      <c r="J34" s="48">
        <f>J30+J32</f>
        <v>99</v>
      </c>
      <c r="K34" s="48">
        <f>K30+K32</f>
        <v>62</v>
      </c>
      <c r="L34" s="48">
        <f>L30+L32</f>
        <v>21</v>
      </c>
      <c r="M34" s="48">
        <f>SUM(H34:L34)</f>
        <v>306</v>
      </c>
      <c r="Q34" s="54" t="s">
        <v>70</v>
      </c>
      <c r="R34" s="48">
        <f>R30+R32</f>
        <v>43</v>
      </c>
      <c r="S34" s="48">
        <f>S30+S32</f>
        <v>263</v>
      </c>
      <c r="T34" s="48">
        <f>T30+T32</f>
        <v>306</v>
      </c>
    </row>
    <row r="35" spans="7:20" ht="15">
      <c r="G35" s="53" t="s">
        <v>71</v>
      </c>
      <c r="H35" s="49">
        <f>(H30-H31)^2/H31</f>
        <v>1.475764705882352</v>
      </c>
      <c r="I35" s="49">
        <f>(I30-I31)^2/I31</f>
        <v>0.36756302521008416</v>
      </c>
      <c r="J35" s="49">
        <f>(J30-J31)^2/J31</f>
        <v>5.8229352346997993E-4</v>
      </c>
      <c r="K35" s="49">
        <f>(K30-K31)^2/K31</f>
        <v>5.5332068311195783E-2</v>
      </c>
      <c r="L35" s="49">
        <f>(L30-L31)^2/L31</f>
        <v>1.2605042016806733E-2</v>
      </c>
      <c r="Q35" s="53" t="s">
        <v>71</v>
      </c>
      <c r="R35" s="49">
        <f>(R30-R31)^2/R31</f>
        <v>1.7236935704514347</v>
      </c>
      <c r="S35" s="49">
        <f>(S30-S31)^2/S31</f>
        <v>0.28182062178483724</v>
      </c>
      <c r="T35" s="58"/>
    </row>
    <row r="36" spans="7:20" ht="15">
      <c r="G36" s="55"/>
      <c r="H36" s="49">
        <f>(H32-H33)^2/H33</f>
        <v>4.0993464052287578</v>
      </c>
      <c r="I36" s="49">
        <f>(I32-I33)^2/I33</f>
        <v>1.0210084033613449</v>
      </c>
      <c r="J36" s="49">
        <f>(J32-J33)^2/J33</f>
        <v>1.6174820096388886E-3</v>
      </c>
      <c r="K36" s="49">
        <f>(K32-K33)^2/K33</f>
        <v>0.15370018975332098</v>
      </c>
      <c r="L36" s="49">
        <f>(L32-L33)^2/L33</f>
        <v>3.5014005602240932E-2</v>
      </c>
      <c r="Q36" s="55"/>
      <c r="R36" s="49">
        <f>(R32-R33)^2/R33</f>
        <v>4.788037695698435</v>
      </c>
      <c r="S36" s="49">
        <f>(S32-S33)^2/S33</f>
        <v>0.78283506051343077</v>
      </c>
      <c r="T36" s="59"/>
    </row>
    <row r="37" spans="7:20" ht="15">
      <c r="G37" s="52" t="s">
        <v>72</v>
      </c>
      <c r="H37" s="50">
        <f>SUM(H35:L36)</f>
        <v>7.2225336208992115</v>
      </c>
      <c r="I37" s="51"/>
      <c r="Q37" s="52" t="s">
        <v>72</v>
      </c>
      <c r="R37" s="50">
        <f>SUM(R35:T36)</f>
        <v>7.5763869484481381</v>
      </c>
      <c r="S37" s="51"/>
    </row>
  </sheetData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E5AD-5481-4511-8EC0-0BA120736217}">
  <dimension ref="A1:T1000"/>
  <sheetViews>
    <sheetView showGridLines="0" topLeftCell="D10" workbookViewId="0">
      <selection activeCell="G2" sqref="G2:N20"/>
    </sheetView>
  </sheetViews>
  <sheetFormatPr defaultColWidth="12.625" defaultRowHeight="15" customHeight="1"/>
  <cols>
    <col min="1" max="1" width="5.625" customWidth="1"/>
    <col min="2" max="2" width="6.25" customWidth="1"/>
    <col min="3" max="3" width="7.625" customWidth="1"/>
    <col min="4" max="4" width="8.875" customWidth="1"/>
    <col min="5" max="5" width="7.625" customWidth="1"/>
    <col min="6" max="6" width="10.625" customWidth="1"/>
    <col min="7" max="7" width="21.375" customWidth="1"/>
    <col min="8" max="8" width="13.625" customWidth="1"/>
    <col min="9" max="9" width="1.625" customWidth="1"/>
    <col min="10" max="10" width="20.75" customWidth="1"/>
    <col min="11" max="11" width="13.625" customWidth="1"/>
    <col min="12" max="12" width="1.625" customWidth="1"/>
    <col min="13" max="13" width="20.875" customWidth="1"/>
    <col min="14" max="14" width="13.625" customWidth="1"/>
    <col min="15" max="15" width="10" customWidth="1"/>
    <col min="16" max="28" width="7.625" customWidth="1"/>
  </cols>
  <sheetData>
    <row r="1" spans="1:15">
      <c r="A1" s="17" t="s">
        <v>0</v>
      </c>
      <c r="B1" s="17" t="s">
        <v>1</v>
      </c>
      <c r="C1" s="17" t="s">
        <v>2</v>
      </c>
      <c r="D1" s="17" t="s">
        <v>3</v>
      </c>
      <c r="E1" t="s">
        <v>50</v>
      </c>
      <c r="F1" s="2"/>
      <c r="G1" s="3"/>
      <c r="H1" s="3"/>
      <c r="I1" s="3"/>
      <c r="J1" s="4"/>
      <c r="K1" s="3"/>
      <c r="L1" s="3"/>
      <c r="M1" s="3"/>
      <c r="N1" s="3"/>
      <c r="O1" s="3"/>
    </row>
    <row r="2" spans="1:15" ht="19.5" customHeight="1" thickBot="1">
      <c r="A2" s="17">
        <v>30</v>
      </c>
      <c r="B2" s="17">
        <v>65</v>
      </c>
      <c r="C2" s="17">
        <v>0</v>
      </c>
      <c r="D2" s="17" t="s">
        <v>27</v>
      </c>
      <c r="E2">
        <v>1</v>
      </c>
      <c r="F2" s="3"/>
      <c r="G2" s="84" t="s">
        <v>148</v>
      </c>
      <c r="H2" s="5"/>
      <c r="I2" s="5"/>
      <c r="K2" s="2"/>
      <c r="L2" s="2"/>
      <c r="M2" s="2"/>
      <c r="N2" s="5"/>
      <c r="O2" s="5"/>
    </row>
    <row r="3" spans="1:15">
      <c r="A3" s="17">
        <v>33</v>
      </c>
      <c r="B3" s="17">
        <v>60</v>
      </c>
      <c r="C3" s="17">
        <v>0</v>
      </c>
      <c r="D3" s="17" t="s">
        <v>27</v>
      </c>
      <c r="E3">
        <v>1</v>
      </c>
      <c r="F3" s="3"/>
      <c r="G3" s="64" t="s">
        <v>0</v>
      </c>
      <c r="H3" s="64"/>
      <c r="I3" s="64"/>
      <c r="J3" s="64" t="s">
        <v>1</v>
      </c>
      <c r="K3" s="64"/>
      <c r="L3" s="64"/>
      <c r="M3" s="64" t="s">
        <v>2</v>
      </c>
      <c r="N3" s="64"/>
      <c r="O3" s="5"/>
    </row>
    <row r="4" spans="1:15" ht="6.75" customHeight="1">
      <c r="A4" s="17">
        <v>34</v>
      </c>
      <c r="B4" s="17">
        <v>60</v>
      </c>
      <c r="C4" s="17">
        <v>0</v>
      </c>
      <c r="D4" s="17" t="s">
        <v>27</v>
      </c>
      <c r="E4">
        <v>1</v>
      </c>
      <c r="F4" s="3"/>
      <c r="G4" s="62"/>
      <c r="H4" s="62"/>
      <c r="I4" s="62"/>
      <c r="J4" s="62"/>
      <c r="K4" s="62"/>
      <c r="L4" s="62"/>
      <c r="M4" s="62"/>
      <c r="N4" s="62"/>
      <c r="O4" s="5"/>
    </row>
    <row r="5" spans="1:15">
      <c r="A5" s="17">
        <v>35</v>
      </c>
      <c r="B5" s="17">
        <v>63</v>
      </c>
      <c r="C5" s="17">
        <v>0</v>
      </c>
      <c r="D5" s="17" t="s">
        <v>27</v>
      </c>
      <c r="E5">
        <v>1</v>
      </c>
      <c r="F5" s="4"/>
      <c r="G5" s="62" t="s">
        <v>31</v>
      </c>
      <c r="H5" s="62">
        <v>52.457516339869279</v>
      </c>
      <c r="I5" s="62"/>
      <c r="J5" s="62" t="s">
        <v>31</v>
      </c>
      <c r="K5" s="62">
        <v>62.852941176470587</v>
      </c>
      <c r="L5" s="62"/>
      <c r="M5" s="62" t="s">
        <v>31</v>
      </c>
      <c r="N5" s="62">
        <v>4.0261437908496731</v>
      </c>
    </row>
    <row r="6" spans="1:15">
      <c r="A6" s="17">
        <v>36</v>
      </c>
      <c r="B6" s="17">
        <v>69</v>
      </c>
      <c r="C6" s="17">
        <v>0</v>
      </c>
      <c r="D6" s="17" t="s">
        <v>27</v>
      </c>
      <c r="E6">
        <v>1</v>
      </c>
      <c r="F6" s="4"/>
      <c r="G6" s="62" t="s">
        <v>135</v>
      </c>
      <c r="H6" s="62">
        <v>0.61759226418667501</v>
      </c>
      <c r="I6" s="62"/>
      <c r="J6" s="62" t="s">
        <v>135</v>
      </c>
      <c r="K6" s="62">
        <v>0.18575610076612031</v>
      </c>
      <c r="L6" s="62"/>
      <c r="M6" s="62" t="s">
        <v>135</v>
      </c>
      <c r="N6" s="62">
        <v>0.41100513466216837</v>
      </c>
    </row>
    <row r="7" spans="1:15">
      <c r="A7" s="17">
        <v>37</v>
      </c>
      <c r="B7" s="17">
        <v>60</v>
      </c>
      <c r="C7" s="17">
        <v>0</v>
      </c>
      <c r="D7" s="17" t="s">
        <v>27</v>
      </c>
      <c r="E7">
        <v>1</v>
      </c>
      <c r="F7" s="3"/>
      <c r="G7" s="62" t="s">
        <v>136</v>
      </c>
      <c r="H7" s="62">
        <v>52</v>
      </c>
      <c r="I7" s="62"/>
      <c r="J7" s="62" t="s">
        <v>136</v>
      </c>
      <c r="K7" s="62">
        <v>63</v>
      </c>
      <c r="L7" s="62"/>
      <c r="M7" s="62" t="s">
        <v>136</v>
      </c>
      <c r="N7" s="62">
        <v>1</v>
      </c>
      <c r="O7" s="3"/>
    </row>
    <row r="8" spans="1:15">
      <c r="A8" s="17">
        <v>37</v>
      </c>
      <c r="B8" s="17">
        <v>63</v>
      </c>
      <c r="C8" s="17">
        <v>0</v>
      </c>
      <c r="D8" s="17" t="s">
        <v>27</v>
      </c>
      <c r="E8">
        <v>1</v>
      </c>
      <c r="F8" s="3"/>
      <c r="G8" s="62" t="s">
        <v>137</v>
      </c>
      <c r="H8" s="62">
        <v>52</v>
      </c>
      <c r="I8" s="62"/>
      <c r="J8" s="62" t="s">
        <v>137</v>
      </c>
      <c r="K8" s="62">
        <v>58</v>
      </c>
      <c r="L8" s="62"/>
      <c r="M8" s="62" t="s">
        <v>137</v>
      </c>
      <c r="N8" s="62">
        <v>0</v>
      </c>
      <c r="O8" s="5"/>
    </row>
    <row r="9" spans="1:15">
      <c r="A9" s="17">
        <v>37</v>
      </c>
      <c r="B9" s="17">
        <v>58</v>
      </c>
      <c r="C9" s="17">
        <v>0</v>
      </c>
      <c r="D9" s="17" t="s">
        <v>27</v>
      </c>
      <c r="E9">
        <v>1</v>
      </c>
      <c r="F9" s="3"/>
      <c r="G9" s="62" t="s">
        <v>138</v>
      </c>
      <c r="H9" s="62">
        <v>10.803452349303276</v>
      </c>
      <c r="I9" s="62"/>
      <c r="J9" s="62" t="s">
        <v>138</v>
      </c>
      <c r="K9" s="62">
        <v>3.2494046632238511</v>
      </c>
      <c r="L9" s="62"/>
      <c r="M9" s="62" t="s">
        <v>138</v>
      </c>
      <c r="N9" s="62">
        <v>7.1896535062485549</v>
      </c>
      <c r="O9" s="5"/>
    </row>
    <row r="10" spans="1:15">
      <c r="A10" s="17">
        <v>37</v>
      </c>
      <c r="B10" s="17">
        <v>63</v>
      </c>
      <c r="C10" s="17">
        <v>0</v>
      </c>
      <c r="D10" s="17" t="s">
        <v>27</v>
      </c>
      <c r="E10">
        <v>1</v>
      </c>
      <c r="F10" s="4"/>
      <c r="G10" s="62" t="s">
        <v>139</v>
      </c>
      <c r="H10" s="62">
        <v>116.71458266366648</v>
      </c>
      <c r="I10" s="62"/>
      <c r="J10" s="62" t="s">
        <v>139</v>
      </c>
      <c r="K10" s="62">
        <v>10.558630665380909</v>
      </c>
      <c r="L10" s="62"/>
      <c r="M10" s="62" t="s">
        <v>139</v>
      </c>
      <c r="N10" s="62">
        <v>51.691117539912135</v>
      </c>
    </row>
    <row r="11" spans="1:15">
      <c r="A11" s="17">
        <v>38</v>
      </c>
      <c r="B11" s="17">
        <v>60</v>
      </c>
      <c r="C11" s="17">
        <v>0</v>
      </c>
      <c r="D11" s="17" t="s">
        <v>27</v>
      </c>
      <c r="E11">
        <v>1</v>
      </c>
      <c r="F11" s="4"/>
      <c r="G11" s="62" t="s">
        <v>140</v>
      </c>
      <c r="H11" s="62">
        <v>-0.58939303839593471</v>
      </c>
      <c r="I11" s="62"/>
      <c r="J11" s="62" t="s">
        <v>140</v>
      </c>
      <c r="K11" s="62">
        <v>-1.1188256793703306</v>
      </c>
      <c r="L11" s="62"/>
      <c r="M11" s="62" t="s">
        <v>140</v>
      </c>
      <c r="N11" s="62">
        <v>11.730876914649368</v>
      </c>
    </row>
    <row r="12" spans="1:15">
      <c r="A12" s="17">
        <v>38</v>
      </c>
      <c r="B12" s="17">
        <v>60</v>
      </c>
      <c r="C12" s="17">
        <v>0</v>
      </c>
      <c r="D12" s="17" t="s">
        <v>27</v>
      </c>
      <c r="E12">
        <v>1</v>
      </c>
      <c r="F12" s="3"/>
      <c r="G12" s="62" t="s">
        <v>141</v>
      </c>
      <c r="H12" s="62">
        <v>0.14650505649010376</v>
      </c>
      <c r="I12" s="62"/>
      <c r="J12" s="62" t="s">
        <v>141</v>
      </c>
      <c r="K12" s="62">
        <v>7.8754860137553381E-2</v>
      </c>
      <c r="L12" s="62"/>
      <c r="M12" s="62" t="s">
        <v>141</v>
      </c>
      <c r="N12" s="62">
        <v>2.9838229044308191</v>
      </c>
      <c r="O12" s="3"/>
    </row>
    <row r="13" spans="1:15">
      <c r="A13" s="17">
        <v>38</v>
      </c>
      <c r="B13" s="17">
        <v>66</v>
      </c>
      <c r="C13" s="17">
        <v>0</v>
      </c>
      <c r="D13" s="17" t="s">
        <v>27</v>
      </c>
      <c r="E13">
        <v>1</v>
      </c>
      <c r="F13" s="3"/>
      <c r="G13" s="62" t="s">
        <v>142</v>
      </c>
      <c r="H13" s="62">
        <v>53</v>
      </c>
      <c r="I13" s="62"/>
      <c r="J13" s="62" t="s">
        <v>142</v>
      </c>
      <c r="K13" s="62">
        <v>11</v>
      </c>
      <c r="L13" s="62"/>
      <c r="M13" s="62" t="s">
        <v>142</v>
      </c>
      <c r="N13" s="62">
        <v>52</v>
      </c>
      <c r="O13" s="5"/>
    </row>
    <row r="14" spans="1:15">
      <c r="A14" s="17">
        <v>39</v>
      </c>
      <c r="B14" s="17">
        <v>63</v>
      </c>
      <c r="C14" s="17">
        <v>0</v>
      </c>
      <c r="D14" s="17" t="s">
        <v>27</v>
      </c>
      <c r="E14">
        <v>1</v>
      </c>
      <c r="F14" s="3"/>
      <c r="G14" s="62" t="s">
        <v>143</v>
      </c>
      <c r="H14" s="62">
        <v>30</v>
      </c>
      <c r="I14" s="62"/>
      <c r="J14" s="62" t="s">
        <v>143</v>
      </c>
      <c r="K14" s="62">
        <v>58</v>
      </c>
      <c r="L14" s="62"/>
      <c r="M14" s="62" t="s">
        <v>143</v>
      </c>
      <c r="N14" s="62">
        <v>0</v>
      </c>
      <c r="O14" s="5"/>
    </row>
    <row r="15" spans="1:15">
      <c r="A15" s="17">
        <v>39</v>
      </c>
      <c r="B15" s="17">
        <v>67</v>
      </c>
      <c r="C15" s="17">
        <v>0</v>
      </c>
      <c r="D15" s="17" t="s">
        <v>27</v>
      </c>
      <c r="E15">
        <v>1</v>
      </c>
      <c r="G15" s="62" t="s">
        <v>144</v>
      </c>
      <c r="H15" s="62">
        <v>83</v>
      </c>
      <c r="I15" s="62"/>
      <c r="J15" s="62" t="s">
        <v>144</v>
      </c>
      <c r="K15" s="62">
        <v>69</v>
      </c>
      <c r="L15" s="62"/>
      <c r="M15" s="62" t="s">
        <v>144</v>
      </c>
      <c r="N15" s="62">
        <v>52</v>
      </c>
    </row>
    <row r="16" spans="1:15">
      <c r="A16" s="17">
        <v>39</v>
      </c>
      <c r="B16" s="17">
        <v>58</v>
      </c>
      <c r="C16" s="17">
        <v>0</v>
      </c>
      <c r="D16" s="17" t="s">
        <v>27</v>
      </c>
      <c r="E16">
        <v>1</v>
      </c>
      <c r="F16" s="6"/>
      <c r="G16" s="62" t="s">
        <v>87</v>
      </c>
      <c r="H16" s="62">
        <v>16052</v>
      </c>
      <c r="I16" s="62"/>
      <c r="J16" s="62" t="s">
        <v>87</v>
      </c>
      <c r="K16" s="62">
        <v>19233</v>
      </c>
      <c r="L16" s="62"/>
      <c r="M16" s="62" t="s">
        <v>87</v>
      </c>
      <c r="N16" s="62">
        <v>1232</v>
      </c>
    </row>
    <row r="17" spans="1:19">
      <c r="A17" s="17">
        <v>40</v>
      </c>
      <c r="B17" s="17">
        <v>58</v>
      </c>
      <c r="C17" s="17">
        <v>0</v>
      </c>
      <c r="D17" s="17" t="s">
        <v>27</v>
      </c>
      <c r="E17">
        <v>1</v>
      </c>
      <c r="G17" s="62" t="s">
        <v>25</v>
      </c>
      <c r="H17" s="62">
        <v>306</v>
      </c>
      <c r="I17" s="62"/>
      <c r="J17" s="62" t="s">
        <v>25</v>
      </c>
      <c r="K17" s="62">
        <v>306</v>
      </c>
      <c r="L17" s="62"/>
      <c r="M17" s="62" t="s">
        <v>25</v>
      </c>
      <c r="N17" s="62">
        <v>306</v>
      </c>
      <c r="O17" s="3"/>
      <c r="P17" s="7"/>
    </row>
    <row r="18" spans="1:19">
      <c r="A18" s="17">
        <v>40</v>
      </c>
      <c r="B18" s="17">
        <v>65</v>
      </c>
      <c r="C18" s="17">
        <v>0</v>
      </c>
      <c r="D18" s="17" t="s">
        <v>27</v>
      </c>
      <c r="E18">
        <v>1</v>
      </c>
      <c r="F18" s="3"/>
      <c r="G18" s="62" t="s">
        <v>145</v>
      </c>
      <c r="H18" s="62">
        <v>83</v>
      </c>
      <c r="I18" s="62"/>
      <c r="J18" s="62" t="s">
        <v>145</v>
      </c>
      <c r="K18" s="62">
        <v>69</v>
      </c>
      <c r="L18" s="62"/>
      <c r="M18" s="62" t="s">
        <v>145</v>
      </c>
      <c r="N18" s="62">
        <v>52</v>
      </c>
      <c r="O18" s="8"/>
      <c r="P18" s="9"/>
    </row>
    <row r="19" spans="1:19">
      <c r="A19" s="17">
        <v>41</v>
      </c>
      <c r="B19" s="17">
        <v>58</v>
      </c>
      <c r="C19" s="17">
        <v>0</v>
      </c>
      <c r="D19" s="17" t="s">
        <v>27</v>
      </c>
      <c r="E19">
        <v>1</v>
      </c>
      <c r="F19" s="3"/>
      <c r="G19" s="62" t="s">
        <v>146</v>
      </c>
      <c r="H19" s="62">
        <v>30</v>
      </c>
      <c r="I19" s="62"/>
      <c r="J19" s="62" t="s">
        <v>146</v>
      </c>
      <c r="K19" s="62">
        <v>58</v>
      </c>
      <c r="L19" s="62"/>
      <c r="M19" s="62" t="s">
        <v>146</v>
      </c>
      <c r="N19" s="62">
        <v>0</v>
      </c>
      <c r="O19" s="10"/>
      <c r="P19" s="9"/>
    </row>
    <row r="20" spans="1:19" ht="15.75" thickBot="1">
      <c r="A20" s="17">
        <v>41</v>
      </c>
      <c r="B20" s="17">
        <v>59</v>
      </c>
      <c r="C20" s="17">
        <v>0</v>
      </c>
      <c r="D20" s="17" t="s">
        <v>27</v>
      </c>
      <c r="E20">
        <v>1</v>
      </c>
      <c r="F20" s="3"/>
      <c r="G20" s="63" t="s">
        <v>147</v>
      </c>
      <c r="H20" s="63">
        <v>1.2152809838546592</v>
      </c>
      <c r="I20" s="63"/>
      <c r="J20" s="63" t="s">
        <v>147</v>
      </c>
      <c r="K20" s="63">
        <v>0.36552571977783294</v>
      </c>
      <c r="L20" s="63"/>
      <c r="M20" s="63" t="s">
        <v>147</v>
      </c>
      <c r="N20" s="63">
        <v>0.80876454156909672</v>
      </c>
      <c r="O20" s="8"/>
      <c r="P20" s="9"/>
    </row>
    <row r="21" spans="1:19" ht="15.75" customHeight="1">
      <c r="A21" s="17">
        <v>41</v>
      </c>
      <c r="B21" s="17">
        <v>64</v>
      </c>
      <c r="C21" s="17">
        <v>0</v>
      </c>
      <c r="D21" s="17" t="s">
        <v>27</v>
      </c>
      <c r="E21">
        <v>1</v>
      </c>
      <c r="F21" s="3"/>
      <c r="G21" s="10"/>
      <c r="H21" s="10"/>
      <c r="I21" s="10"/>
      <c r="J21" s="9"/>
      <c r="M21" s="3"/>
      <c r="N21" s="10"/>
      <c r="O21" s="10"/>
      <c r="P21" s="9"/>
    </row>
    <row r="22" spans="1:19" ht="15.75" customHeight="1">
      <c r="A22" s="17">
        <v>41</v>
      </c>
      <c r="B22" s="17">
        <v>65</v>
      </c>
      <c r="C22" s="17">
        <v>0</v>
      </c>
      <c r="D22" s="17" t="s">
        <v>27</v>
      </c>
      <c r="E22">
        <v>1</v>
      </c>
      <c r="F22" s="3"/>
      <c r="G22" s="10"/>
      <c r="H22" s="10"/>
      <c r="I22" s="10"/>
      <c r="J22" s="10"/>
      <c r="M22" s="3"/>
      <c r="N22" s="10"/>
      <c r="O22" s="10"/>
      <c r="P22" s="10"/>
    </row>
    <row r="23" spans="1:19" ht="18.75" customHeight="1" thickBot="1">
      <c r="A23" s="17">
        <v>41</v>
      </c>
      <c r="B23" s="17">
        <v>65</v>
      </c>
      <c r="C23" s="17">
        <v>0</v>
      </c>
      <c r="D23" s="17" t="s">
        <v>27</v>
      </c>
      <c r="E23">
        <v>1</v>
      </c>
      <c r="G23" s="84" t="s">
        <v>150</v>
      </c>
      <c r="H23" s="73"/>
      <c r="I23" s="73"/>
      <c r="J23" s="73"/>
      <c r="K23" s="73"/>
      <c r="L23" s="73"/>
      <c r="M23" s="73"/>
      <c r="N23" s="73"/>
    </row>
    <row r="24" spans="1:19" ht="15.75" customHeight="1">
      <c r="A24" s="17">
        <v>42</v>
      </c>
      <c r="B24" s="17">
        <v>58</v>
      </c>
      <c r="C24" s="17">
        <v>0</v>
      </c>
      <c r="D24" s="17" t="s">
        <v>27</v>
      </c>
      <c r="E24">
        <v>1</v>
      </c>
      <c r="F24" s="11"/>
      <c r="G24" s="64" t="s">
        <v>0</v>
      </c>
      <c r="H24" s="64"/>
      <c r="I24" s="64"/>
      <c r="J24" s="64" t="s">
        <v>1</v>
      </c>
      <c r="K24" s="64"/>
      <c r="L24" s="64"/>
      <c r="M24" s="64" t="s">
        <v>2</v>
      </c>
      <c r="N24" s="64"/>
      <c r="O24" s="74"/>
      <c r="P24" s="74"/>
      <c r="Q24" s="11"/>
      <c r="R24" s="12"/>
      <c r="S24" s="12"/>
    </row>
    <row r="25" spans="1:19" ht="8.25" customHeight="1">
      <c r="A25" s="17">
        <v>42</v>
      </c>
      <c r="B25" s="17">
        <v>65</v>
      </c>
      <c r="C25" s="17">
        <v>0</v>
      </c>
      <c r="D25" s="17" t="s">
        <v>27</v>
      </c>
      <c r="E25">
        <v>1</v>
      </c>
      <c r="F25" s="13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13"/>
      <c r="R25" s="12"/>
      <c r="S25" s="12"/>
    </row>
    <row r="26" spans="1:19" ht="15.75" customHeight="1">
      <c r="A26" s="17">
        <v>43</v>
      </c>
      <c r="B26" s="17">
        <v>60</v>
      </c>
      <c r="C26" s="17">
        <v>0</v>
      </c>
      <c r="D26" s="17" t="s">
        <v>27</v>
      </c>
      <c r="E26">
        <v>1</v>
      </c>
      <c r="G26" s="62" t="s">
        <v>31</v>
      </c>
      <c r="H26" s="62">
        <v>53.679012345679013</v>
      </c>
      <c r="I26" s="62"/>
      <c r="J26" s="62" t="s">
        <v>31</v>
      </c>
      <c r="K26" s="62">
        <v>62.827160493827158</v>
      </c>
      <c r="L26" s="62"/>
      <c r="M26" s="62" t="s">
        <v>31</v>
      </c>
      <c r="N26" s="62">
        <v>7.4567901234567904</v>
      </c>
      <c r="O26" s="62"/>
      <c r="P26" s="62"/>
    </row>
    <row r="27" spans="1:19" ht="15.75" customHeight="1">
      <c r="A27" s="17">
        <v>43</v>
      </c>
      <c r="B27" s="17">
        <v>65</v>
      </c>
      <c r="C27" s="17">
        <v>0</v>
      </c>
      <c r="D27" s="17" t="s">
        <v>27</v>
      </c>
      <c r="E27">
        <v>1</v>
      </c>
      <c r="F27" s="14"/>
      <c r="G27" s="62" t="s">
        <v>135</v>
      </c>
      <c r="H27" s="62">
        <v>1.1296819120330448</v>
      </c>
      <c r="I27" s="62"/>
      <c r="J27" s="62" t="s">
        <v>135</v>
      </c>
      <c r="K27" s="62">
        <v>0.37134645043691444</v>
      </c>
      <c r="L27" s="62"/>
      <c r="M27" s="62" t="s">
        <v>135</v>
      </c>
      <c r="N27" s="62">
        <v>1.0206281929506427</v>
      </c>
      <c r="O27" s="62"/>
      <c r="P27" s="62"/>
      <c r="Q27" s="14"/>
      <c r="R27" s="15"/>
    </row>
    <row r="28" spans="1:19" ht="15.75" customHeight="1">
      <c r="A28" s="17">
        <v>44</v>
      </c>
      <c r="B28" s="17">
        <v>61</v>
      </c>
      <c r="C28" s="17">
        <v>0</v>
      </c>
      <c r="D28" s="17" t="s">
        <v>27</v>
      </c>
      <c r="E28">
        <v>1</v>
      </c>
      <c r="G28" s="62" t="s">
        <v>136</v>
      </c>
      <c r="H28" s="62">
        <v>53</v>
      </c>
      <c r="I28" s="62"/>
      <c r="J28" s="62" t="s">
        <v>136</v>
      </c>
      <c r="K28" s="62">
        <v>63</v>
      </c>
      <c r="L28" s="62"/>
      <c r="M28" s="62" t="s">
        <v>136</v>
      </c>
      <c r="N28" s="62">
        <v>4</v>
      </c>
      <c r="O28" s="62"/>
      <c r="P28" s="62"/>
    </row>
    <row r="29" spans="1:19" ht="15.75" customHeight="1">
      <c r="A29" s="17">
        <v>44</v>
      </c>
      <c r="B29" s="17">
        <v>61</v>
      </c>
      <c r="C29" s="17">
        <v>0</v>
      </c>
      <c r="D29" s="17" t="s">
        <v>27</v>
      </c>
      <c r="E29">
        <v>1</v>
      </c>
      <c r="F29" s="5"/>
      <c r="G29" s="62" t="s">
        <v>137</v>
      </c>
      <c r="H29" s="62">
        <v>53</v>
      </c>
      <c r="I29" s="62"/>
      <c r="J29" s="62" t="s">
        <v>137</v>
      </c>
      <c r="K29" s="62">
        <v>65</v>
      </c>
      <c r="L29" s="62"/>
      <c r="M29" s="62" t="s">
        <v>137</v>
      </c>
      <c r="N29" s="62">
        <v>0</v>
      </c>
      <c r="O29" s="62"/>
      <c r="P29" s="62"/>
    </row>
    <row r="30" spans="1:19" ht="15.75" customHeight="1">
      <c r="A30" s="17">
        <v>45</v>
      </c>
      <c r="B30" s="17">
        <v>60</v>
      </c>
      <c r="C30" s="17">
        <v>0</v>
      </c>
      <c r="D30" s="17" t="s">
        <v>27</v>
      </c>
      <c r="E30">
        <v>1</v>
      </c>
      <c r="G30" s="62" t="s">
        <v>138</v>
      </c>
      <c r="H30" s="62">
        <v>10.167137208297403</v>
      </c>
      <c r="I30" s="62"/>
      <c r="J30" s="62" t="s">
        <v>138</v>
      </c>
      <c r="K30" s="62">
        <v>3.3421180539322299</v>
      </c>
      <c r="L30" s="62"/>
      <c r="M30" s="62" t="s">
        <v>138</v>
      </c>
      <c r="N30" s="62">
        <v>9.1856537365557838</v>
      </c>
      <c r="O30" s="62"/>
      <c r="P30" s="62"/>
    </row>
    <row r="31" spans="1:19" ht="15.75" customHeight="1">
      <c r="A31" s="17">
        <v>45</v>
      </c>
      <c r="B31" s="17">
        <v>67</v>
      </c>
      <c r="C31" s="17">
        <v>0</v>
      </c>
      <c r="D31" s="17" t="s">
        <v>27</v>
      </c>
      <c r="E31">
        <v>1</v>
      </c>
      <c r="G31" s="62" t="s">
        <v>139</v>
      </c>
      <c r="H31" s="62">
        <v>103.37067901234551</v>
      </c>
      <c r="I31" s="62"/>
      <c r="J31" s="62" t="s">
        <v>139</v>
      </c>
      <c r="K31" s="62">
        <v>11.169753086419755</v>
      </c>
      <c r="L31" s="62"/>
      <c r="M31" s="62" t="s">
        <v>139</v>
      </c>
      <c r="N31" s="62">
        <v>84.376234567901236</v>
      </c>
      <c r="O31" s="62"/>
      <c r="P31" s="62"/>
    </row>
    <row r="32" spans="1:19" ht="15.75" customHeight="1">
      <c r="A32" s="17">
        <v>45</v>
      </c>
      <c r="B32" s="17">
        <v>64</v>
      </c>
      <c r="C32" s="17">
        <v>0</v>
      </c>
      <c r="D32" s="17" t="s">
        <v>27</v>
      </c>
      <c r="E32">
        <v>1</v>
      </c>
      <c r="F32" s="6"/>
      <c r="G32" s="62" t="s">
        <v>140</v>
      </c>
      <c r="H32" s="62">
        <v>-6.4001122118589215E-2</v>
      </c>
      <c r="I32" s="62"/>
      <c r="J32" s="62" t="s">
        <v>140</v>
      </c>
      <c r="K32" s="62">
        <v>-1.0834184023811431</v>
      </c>
      <c r="L32" s="62"/>
      <c r="M32" s="62" t="s">
        <v>140</v>
      </c>
      <c r="N32" s="62">
        <v>6.3517351341955157</v>
      </c>
      <c r="O32" s="62"/>
      <c r="P32" s="62"/>
      <c r="Q32" s="6"/>
    </row>
    <row r="33" spans="1:20" ht="15.75" customHeight="1">
      <c r="A33" s="17">
        <v>45</v>
      </c>
      <c r="B33" s="17">
        <v>68</v>
      </c>
      <c r="C33" s="17">
        <v>0</v>
      </c>
      <c r="D33" s="17" t="s">
        <v>27</v>
      </c>
      <c r="E33">
        <v>1</v>
      </c>
      <c r="G33" s="62" t="s">
        <v>141</v>
      </c>
      <c r="H33" s="62">
        <v>0.49361854346637268</v>
      </c>
      <c r="I33" s="62"/>
      <c r="J33" s="62" t="s">
        <v>141</v>
      </c>
      <c r="K33" s="62">
        <v>6.0960849885023285E-3</v>
      </c>
      <c r="L33" s="62"/>
      <c r="M33" s="62" t="s">
        <v>141</v>
      </c>
      <c r="N33" s="62">
        <v>2.0995638275668869</v>
      </c>
      <c r="O33" s="62"/>
      <c r="P33" s="62"/>
      <c r="R33" s="3"/>
      <c r="S33" s="3"/>
      <c r="T33" s="7"/>
    </row>
    <row r="34" spans="1:20" ht="15.75" customHeight="1">
      <c r="A34" s="17">
        <v>46</v>
      </c>
      <c r="B34" s="17">
        <v>62</v>
      </c>
      <c r="C34" s="17">
        <v>0</v>
      </c>
      <c r="D34" s="17" t="s">
        <v>27</v>
      </c>
      <c r="E34">
        <v>1</v>
      </c>
      <c r="F34" s="3"/>
      <c r="G34" s="62" t="s">
        <v>142</v>
      </c>
      <c r="H34" s="62">
        <v>49</v>
      </c>
      <c r="I34" s="62"/>
      <c r="J34" s="62" t="s">
        <v>142</v>
      </c>
      <c r="K34" s="62">
        <v>11</v>
      </c>
      <c r="L34" s="62"/>
      <c r="M34" s="62" t="s">
        <v>142</v>
      </c>
      <c r="N34" s="62">
        <v>52</v>
      </c>
      <c r="O34" s="62"/>
      <c r="P34" s="62"/>
      <c r="Q34" s="3"/>
      <c r="R34" s="8"/>
      <c r="S34" s="8"/>
      <c r="T34" s="9"/>
    </row>
    <row r="35" spans="1:20" ht="15.75" customHeight="1">
      <c r="A35" s="17">
        <v>46</v>
      </c>
      <c r="B35" s="17">
        <v>63</v>
      </c>
      <c r="C35" s="17">
        <v>0</v>
      </c>
      <c r="D35" s="17" t="s">
        <v>27</v>
      </c>
      <c r="E35">
        <v>1</v>
      </c>
      <c r="F35" s="3"/>
      <c r="G35" s="62" t="s">
        <v>143</v>
      </c>
      <c r="H35" s="62">
        <v>34</v>
      </c>
      <c r="I35" s="62"/>
      <c r="J35" s="62" t="s">
        <v>143</v>
      </c>
      <c r="K35" s="62">
        <v>58</v>
      </c>
      <c r="L35" s="62"/>
      <c r="M35" s="62" t="s">
        <v>143</v>
      </c>
      <c r="N35" s="62">
        <v>0</v>
      </c>
      <c r="O35" s="62"/>
      <c r="P35" s="62"/>
      <c r="Q35" s="3"/>
      <c r="R35" s="10"/>
      <c r="S35" s="10"/>
      <c r="T35" s="9"/>
    </row>
    <row r="36" spans="1:20" ht="15.75" customHeight="1">
      <c r="A36" s="17">
        <v>47</v>
      </c>
      <c r="B36" s="17">
        <v>61</v>
      </c>
      <c r="C36" s="17">
        <v>0</v>
      </c>
      <c r="D36" s="17" t="s">
        <v>27</v>
      </c>
      <c r="E36">
        <v>1</v>
      </c>
      <c r="F36" s="3"/>
      <c r="G36" s="62" t="s">
        <v>144</v>
      </c>
      <c r="H36" s="62">
        <v>83</v>
      </c>
      <c r="I36" s="62"/>
      <c r="J36" s="62" t="s">
        <v>144</v>
      </c>
      <c r="K36" s="62">
        <v>69</v>
      </c>
      <c r="L36" s="62"/>
      <c r="M36" s="62" t="s">
        <v>144</v>
      </c>
      <c r="N36" s="62">
        <v>52</v>
      </c>
      <c r="O36" s="62"/>
      <c r="P36" s="62"/>
      <c r="Q36" s="3"/>
      <c r="R36" s="8"/>
      <c r="S36" s="8"/>
      <c r="T36" s="9"/>
    </row>
    <row r="37" spans="1:20" ht="15.75" customHeight="1">
      <c r="A37" s="17">
        <v>47</v>
      </c>
      <c r="B37" s="17">
        <v>66</v>
      </c>
      <c r="C37" s="17">
        <v>0</v>
      </c>
      <c r="D37" s="17" t="s">
        <v>27</v>
      </c>
      <c r="E37">
        <v>1</v>
      </c>
      <c r="F37" s="3"/>
      <c r="G37" s="62" t="s">
        <v>87</v>
      </c>
      <c r="H37" s="62">
        <v>4348</v>
      </c>
      <c r="I37" s="62"/>
      <c r="J37" s="62" t="s">
        <v>87</v>
      </c>
      <c r="K37" s="62">
        <v>5089</v>
      </c>
      <c r="L37" s="62"/>
      <c r="M37" s="62" t="s">
        <v>87</v>
      </c>
      <c r="N37" s="62">
        <v>604</v>
      </c>
      <c r="O37" s="62"/>
      <c r="P37" s="62"/>
      <c r="Q37" s="3"/>
      <c r="R37" s="10"/>
      <c r="S37" s="10"/>
      <c r="T37" s="9"/>
    </row>
    <row r="38" spans="1:20" ht="15.75" customHeight="1">
      <c r="A38" s="17">
        <v>47</v>
      </c>
      <c r="B38" s="17">
        <v>67</v>
      </c>
      <c r="C38" s="17">
        <v>0</v>
      </c>
      <c r="D38" s="17" t="s">
        <v>27</v>
      </c>
      <c r="E38">
        <v>1</v>
      </c>
      <c r="F38" s="3"/>
      <c r="G38" s="62" t="s">
        <v>25</v>
      </c>
      <c r="H38" s="62">
        <v>81</v>
      </c>
      <c r="I38" s="62"/>
      <c r="J38" s="62" t="s">
        <v>25</v>
      </c>
      <c r="K38" s="62">
        <v>81</v>
      </c>
      <c r="L38" s="62"/>
      <c r="M38" s="62" t="s">
        <v>25</v>
      </c>
      <c r="N38" s="62">
        <v>81</v>
      </c>
      <c r="O38" s="62"/>
      <c r="P38" s="62"/>
      <c r="Q38" s="3"/>
      <c r="R38" s="10"/>
      <c r="S38" s="10"/>
      <c r="T38" s="10"/>
    </row>
    <row r="39" spans="1:20" ht="15.75" customHeight="1">
      <c r="A39" s="17">
        <v>48</v>
      </c>
      <c r="B39" s="17">
        <v>64</v>
      </c>
      <c r="C39" s="17">
        <v>0</v>
      </c>
      <c r="D39" s="17" t="s">
        <v>27</v>
      </c>
      <c r="E39">
        <v>1</v>
      </c>
      <c r="G39" s="62" t="s">
        <v>145</v>
      </c>
      <c r="H39" s="62">
        <v>83</v>
      </c>
      <c r="I39" s="62"/>
      <c r="J39" s="62" t="s">
        <v>145</v>
      </c>
      <c r="K39" s="62">
        <v>69</v>
      </c>
      <c r="L39" s="62"/>
      <c r="M39" s="62" t="s">
        <v>145</v>
      </c>
      <c r="N39" s="62">
        <v>52</v>
      </c>
      <c r="O39" s="62"/>
      <c r="P39" s="62"/>
    </row>
    <row r="40" spans="1:20" ht="15.75" customHeight="1">
      <c r="A40" s="17">
        <v>48</v>
      </c>
      <c r="B40" s="17">
        <v>66</v>
      </c>
      <c r="C40" s="17">
        <v>0</v>
      </c>
      <c r="D40" s="17" t="s">
        <v>27</v>
      </c>
      <c r="E40">
        <v>1</v>
      </c>
      <c r="F40" s="11"/>
      <c r="G40" s="62" t="s">
        <v>146</v>
      </c>
      <c r="H40" s="62">
        <v>34</v>
      </c>
      <c r="I40" s="62"/>
      <c r="J40" s="62" t="s">
        <v>146</v>
      </c>
      <c r="K40" s="62">
        <v>58</v>
      </c>
      <c r="L40" s="62"/>
      <c r="M40" s="62" t="s">
        <v>146</v>
      </c>
      <c r="N40" s="62">
        <v>0</v>
      </c>
      <c r="O40" s="62"/>
      <c r="P40" s="62"/>
      <c r="Q40" s="11"/>
      <c r="R40" s="12"/>
      <c r="S40" s="12"/>
    </row>
    <row r="41" spans="1:20" ht="15.75" customHeight="1" thickBot="1">
      <c r="A41" s="17">
        <v>49</v>
      </c>
      <c r="B41" s="17">
        <v>62</v>
      </c>
      <c r="C41" s="17">
        <v>0</v>
      </c>
      <c r="D41" s="17" t="s">
        <v>27</v>
      </c>
      <c r="E41">
        <v>1</v>
      </c>
      <c r="F41" s="13"/>
      <c r="G41" s="63" t="s">
        <v>147</v>
      </c>
      <c r="H41" s="63">
        <v>2.248138650789747</v>
      </c>
      <c r="I41" s="63"/>
      <c r="J41" s="63" t="s">
        <v>147</v>
      </c>
      <c r="K41" s="63">
        <v>0.73900298762718108</v>
      </c>
      <c r="L41" s="63"/>
      <c r="M41" s="63" t="s">
        <v>147</v>
      </c>
      <c r="N41" s="63">
        <v>2.0311148334921003</v>
      </c>
      <c r="O41" s="62"/>
      <c r="P41" s="62"/>
      <c r="Q41" s="13"/>
      <c r="R41" s="12"/>
      <c r="S41" s="12"/>
    </row>
    <row r="42" spans="1:20" ht="15.75" customHeight="1">
      <c r="A42" s="17">
        <v>49</v>
      </c>
      <c r="B42" s="17">
        <v>66</v>
      </c>
      <c r="C42" s="17">
        <v>0</v>
      </c>
      <c r="D42" s="17" t="s">
        <v>27</v>
      </c>
      <c r="E42">
        <v>1</v>
      </c>
      <c r="G42" s="73"/>
      <c r="H42" s="73"/>
      <c r="I42" s="73"/>
      <c r="J42" s="73"/>
      <c r="K42" s="73"/>
      <c r="L42" s="73"/>
      <c r="M42" s="73"/>
      <c r="N42" s="73"/>
      <c r="O42" s="73"/>
    </row>
    <row r="43" spans="1:20" ht="15.75" customHeight="1">
      <c r="A43" s="17">
        <v>49</v>
      </c>
      <c r="B43" s="17">
        <v>61</v>
      </c>
      <c r="C43" s="17">
        <v>0</v>
      </c>
      <c r="D43" s="17" t="s">
        <v>27</v>
      </c>
      <c r="E43">
        <v>1</v>
      </c>
      <c r="F43" s="14"/>
      <c r="G43" s="15"/>
      <c r="M43" s="14"/>
      <c r="N43" s="15"/>
    </row>
    <row r="44" spans="1:20" ht="15.75" customHeight="1" thickBot="1">
      <c r="A44" s="17">
        <v>50</v>
      </c>
      <c r="B44" s="17">
        <v>59</v>
      </c>
      <c r="C44" s="17">
        <v>0</v>
      </c>
      <c r="D44" s="17" t="s">
        <v>27</v>
      </c>
      <c r="E44">
        <v>1</v>
      </c>
      <c r="G44" s="84" t="s">
        <v>149</v>
      </c>
    </row>
    <row r="45" spans="1:20" ht="15.75" customHeight="1">
      <c r="A45" s="17">
        <v>50</v>
      </c>
      <c r="B45" s="17">
        <v>61</v>
      </c>
      <c r="C45" s="17">
        <v>0</v>
      </c>
      <c r="D45" s="17" t="s">
        <v>27</v>
      </c>
      <c r="E45">
        <v>1</v>
      </c>
      <c r="G45" s="64" t="s">
        <v>0</v>
      </c>
      <c r="H45" s="64"/>
      <c r="I45" s="64"/>
      <c r="J45" s="64" t="s">
        <v>1</v>
      </c>
      <c r="K45" s="64"/>
      <c r="L45" s="64"/>
      <c r="M45" s="64" t="s">
        <v>2</v>
      </c>
      <c r="N45" s="64"/>
    </row>
    <row r="46" spans="1:20" ht="8.25" customHeight="1">
      <c r="A46" s="17">
        <v>50</v>
      </c>
      <c r="B46" s="17">
        <v>61</v>
      </c>
      <c r="C46" s="17">
        <v>0</v>
      </c>
      <c r="D46" s="17" t="s">
        <v>27</v>
      </c>
      <c r="E46">
        <v>1</v>
      </c>
      <c r="G46" s="62"/>
      <c r="H46" s="62"/>
      <c r="I46" s="62"/>
      <c r="J46" s="62"/>
      <c r="K46" s="62"/>
      <c r="L46" s="62"/>
      <c r="M46" s="62"/>
      <c r="N46" s="62"/>
    </row>
    <row r="47" spans="1:20" ht="15.75" customHeight="1">
      <c r="A47" s="17">
        <v>50</v>
      </c>
      <c r="B47" s="17">
        <v>64</v>
      </c>
      <c r="C47" s="17">
        <v>0</v>
      </c>
      <c r="D47" s="17" t="s">
        <v>27</v>
      </c>
      <c r="E47">
        <v>1</v>
      </c>
      <c r="G47" s="62" t="s">
        <v>31</v>
      </c>
      <c r="H47" s="62">
        <v>52.017777777777781</v>
      </c>
      <c r="I47" s="62"/>
      <c r="J47" s="62" t="s">
        <v>31</v>
      </c>
      <c r="K47" s="62">
        <v>62.862222222222222</v>
      </c>
      <c r="L47" s="62"/>
      <c r="M47" s="62" t="s">
        <v>31</v>
      </c>
      <c r="N47" s="62">
        <v>2.7911111111111113</v>
      </c>
    </row>
    <row r="48" spans="1:20" ht="15.75" customHeight="1">
      <c r="A48" s="17">
        <v>51</v>
      </c>
      <c r="B48" s="17">
        <v>65</v>
      </c>
      <c r="C48" s="17">
        <v>0</v>
      </c>
      <c r="D48" s="17" t="s">
        <v>27</v>
      </c>
      <c r="E48">
        <v>1</v>
      </c>
      <c r="G48" s="62" t="s">
        <v>135</v>
      </c>
      <c r="H48" s="62">
        <v>0.7341436119953032</v>
      </c>
      <c r="I48" s="62"/>
      <c r="J48" s="62" t="s">
        <v>135</v>
      </c>
      <c r="K48" s="62">
        <v>0.21486101491876655</v>
      </c>
      <c r="L48" s="62"/>
      <c r="M48" s="62" t="s">
        <v>135</v>
      </c>
      <c r="N48" s="62">
        <v>0.39135454184798224</v>
      </c>
    </row>
    <row r="49" spans="1:14" ht="15.75" customHeight="1">
      <c r="A49" s="17">
        <v>52</v>
      </c>
      <c r="B49" s="17">
        <v>61</v>
      </c>
      <c r="C49" s="17">
        <v>0</v>
      </c>
      <c r="D49" s="17" t="s">
        <v>27</v>
      </c>
      <c r="E49">
        <v>1</v>
      </c>
      <c r="G49" s="62" t="s">
        <v>136</v>
      </c>
      <c r="H49" s="62">
        <v>52</v>
      </c>
      <c r="I49" s="62"/>
      <c r="J49" s="62" t="s">
        <v>136</v>
      </c>
      <c r="K49" s="62">
        <v>63</v>
      </c>
      <c r="L49" s="62"/>
      <c r="M49" s="62" t="s">
        <v>136</v>
      </c>
      <c r="N49" s="62">
        <v>0</v>
      </c>
    </row>
    <row r="50" spans="1:14" ht="15.75" customHeight="1">
      <c r="A50" s="17">
        <v>52</v>
      </c>
      <c r="B50" s="17">
        <v>69</v>
      </c>
      <c r="C50" s="17">
        <v>0</v>
      </c>
      <c r="D50" s="17" t="s">
        <v>27</v>
      </c>
      <c r="E50">
        <v>1</v>
      </c>
      <c r="G50" s="62" t="s">
        <v>137</v>
      </c>
      <c r="H50" s="62">
        <v>50</v>
      </c>
      <c r="I50" s="62"/>
      <c r="J50" s="62" t="s">
        <v>137</v>
      </c>
      <c r="K50" s="62">
        <v>60</v>
      </c>
      <c r="L50" s="62"/>
      <c r="M50" s="62" t="s">
        <v>137</v>
      </c>
      <c r="N50" s="62">
        <v>0</v>
      </c>
    </row>
    <row r="51" spans="1:14" ht="15.75" customHeight="1">
      <c r="A51" s="17">
        <v>52</v>
      </c>
      <c r="B51" s="17">
        <v>62</v>
      </c>
      <c r="C51" s="17">
        <v>0</v>
      </c>
      <c r="D51" s="17" t="s">
        <v>27</v>
      </c>
      <c r="E51">
        <v>1</v>
      </c>
      <c r="G51" s="62" t="s">
        <v>138</v>
      </c>
      <c r="H51" s="62">
        <v>11.012154179929547</v>
      </c>
      <c r="I51" s="62"/>
      <c r="J51" s="62" t="s">
        <v>138</v>
      </c>
      <c r="K51" s="62">
        <v>3.2229152237814982</v>
      </c>
      <c r="L51" s="62"/>
      <c r="M51" s="62" t="s">
        <v>138</v>
      </c>
      <c r="N51" s="62">
        <v>5.8703181277197336</v>
      </c>
    </row>
    <row r="52" spans="1:14" ht="15.75" customHeight="1">
      <c r="A52" s="17">
        <v>52</v>
      </c>
      <c r="B52" s="17">
        <v>64</v>
      </c>
      <c r="C52" s="17">
        <v>0</v>
      </c>
      <c r="D52" s="17" t="s">
        <v>27</v>
      </c>
      <c r="E52">
        <v>1</v>
      </c>
      <c r="G52" s="62" t="s">
        <v>139</v>
      </c>
      <c r="H52" s="62">
        <v>121.26753968253979</v>
      </c>
      <c r="I52" s="62"/>
      <c r="J52" s="62" t="s">
        <v>139</v>
      </c>
      <c r="K52" s="62">
        <v>10.387182539682543</v>
      </c>
      <c r="L52" s="62"/>
      <c r="M52" s="62" t="s">
        <v>139</v>
      </c>
      <c r="N52" s="62">
        <v>34.460634920634917</v>
      </c>
    </row>
    <row r="53" spans="1:14" ht="15.75" customHeight="1">
      <c r="A53" s="17">
        <v>52</v>
      </c>
      <c r="B53" s="17">
        <v>65</v>
      </c>
      <c r="C53" s="17">
        <v>0</v>
      </c>
      <c r="D53" s="17" t="s">
        <v>27</v>
      </c>
      <c r="E53">
        <v>1</v>
      </c>
      <c r="G53" s="62" t="s">
        <v>140</v>
      </c>
      <c r="H53" s="62">
        <v>-0.77853016918879581</v>
      </c>
      <c r="I53" s="62"/>
      <c r="J53" s="62" t="s">
        <v>140</v>
      </c>
      <c r="K53" s="62">
        <v>-1.1341450179974932</v>
      </c>
      <c r="L53" s="62"/>
      <c r="M53" s="62" t="s">
        <v>140</v>
      </c>
      <c r="N53" s="62">
        <v>17.453962468213167</v>
      </c>
    </row>
    <row r="54" spans="1:14" ht="15.75" customHeight="1">
      <c r="A54" s="17">
        <v>52</v>
      </c>
      <c r="B54" s="17">
        <v>68</v>
      </c>
      <c r="C54" s="17">
        <v>0</v>
      </c>
      <c r="D54" s="17" t="s">
        <v>27</v>
      </c>
      <c r="E54">
        <v>1</v>
      </c>
      <c r="G54" s="62" t="s">
        <v>141</v>
      </c>
      <c r="H54" s="62">
        <v>7.0492613106082694E-2</v>
      </c>
      <c r="I54" s="62"/>
      <c r="J54" s="62" t="s">
        <v>141</v>
      </c>
      <c r="K54" s="62">
        <v>0.10835335088320072</v>
      </c>
      <c r="L54" s="62"/>
      <c r="M54" s="62" t="s">
        <v>141</v>
      </c>
      <c r="N54" s="62">
        <v>3.6810900272355624</v>
      </c>
    </row>
    <row r="55" spans="1:14" ht="15.75" customHeight="1">
      <c r="A55" s="17">
        <v>53</v>
      </c>
      <c r="B55" s="17">
        <v>63</v>
      </c>
      <c r="C55" s="17">
        <v>0</v>
      </c>
      <c r="D55" s="17" t="s">
        <v>27</v>
      </c>
      <c r="E55">
        <v>1</v>
      </c>
      <c r="G55" s="62" t="s">
        <v>142</v>
      </c>
      <c r="H55" s="62">
        <v>47</v>
      </c>
      <c r="I55" s="62"/>
      <c r="J55" s="62" t="s">
        <v>142</v>
      </c>
      <c r="K55" s="62">
        <v>11</v>
      </c>
      <c r="L55" s="62"/>
      <c r="M55" s="62" t="s">
        <v>142</v>
      </c>
      <c r="N55" s="62">
        <v>46</v>
      </c>
    </row>
    <row r="56" spans="1:14" ht="15.75" customHeight="1">
      <c r="A56" s="17">
        <v>54</v>
      </c>
      <c r="B56" s="17">
        <v>66</v>
      </c>
      <c r="C56" s="17">
        <v>0</v>
      </c>
      <c r="D56" s="17" t="s">
        <v>27</v>
      </c>
      <c r="E56">
        <v>1</v>
      </c>
      <c r="G56" s="62" t="s">
        <v>143</v>
      </c>
      <c r="H56" s="62">
        <v>30</v>
      </c>
      <c r="I56" s="62"/>
      <c r="J56" s="62" t="s">
        <v>143</v>
      </c>
      <c r="K56" s="62">
        <v>58</v>
      </c>
      <c r="L56" s="62"/>
      <c r="M56" s="62" t="s">
        <v>143</v>
      </c>
      <c r="N56" s="62">
        <v>0</v>
      </c>
    </row>
    <row r="57" spans="1:14" ht="15.75" customHeight="1">
      <c r="A57" s="17">
        <v>54</v>
      </c>
      <c r="B57" s="17">
        <v>62</v>
      </c>
      <c r="C57" s="17">
        <v>0</v>
      </c>
      <c r="D57" s="17" t="s">
        <v>27</v>
      </c>
      <c r="E57">
        <v>1</v>
      </c>
      <c r="G57" s="62" t="s">
        <v>144</v>
      </c>
      <c r="H57" s="62">
        <v>77</v>
      </c>
      <c r="I57" s="62"/>
      <c r="J57" s="62" t="s">
        <v>144</v>
      </c>
      <c r="K57" s="62">
        <v>69</v>
      </c>
      <c r="L57" s="62"/>
      <c r="M57" s="62" t="s">
        <v>144</v>
      </c>
      <c r="N57" s="62">
        <v>46</v>
      </c>
    </row>
    <row r="58" spans="1:14" ht="15.75" customHeight="1">
      <c r="A58" s="17">
        <v>54</v>
      </c>
      <c r="B58" s="17">
        <v>62</v>
      </c>
      <c r="C58" s="17">
        <v>0</v>
      </c>
      <c r="D58" s="17" t="s">
        <v>27</v>
      </c>
      <c r="E58">
        <v>1</v>
      </c>
      <c r="G58" s="62" t="s">
        <v>87</v>
      </c>
      <c r="H58" s="62">
        <v>11704</v>
      </c>
      <c r="I58" s="62"/>
      <c r="J58" s="62" t="s">
        <v>87</v>
      </c>
      <c r="K58" s="62">
        <v>14144</v>
      </c>
      <c r="L58" s="62"/>
      <c r="M58" s="62" t="s">
        <v>87</v>
      </c>
      <c r="N58" s="62">
        <v>628</v>
      </c>
    </row>
    <row r="59" spans="1:14" ht="15.75" customHeight="1">
      <c r="A59" s="17">
        <v>55</v>
      </c>
      <c r="B59" s="17">
        <v>58</v>
      </c>
      <c r="C59" s="17">
        <v>0</v>
      </c>
      <c r="D59" s="17" t="s">
        <v>27</v>
      </c>
      <c r="E59">
        <v>1</v>
      </c>
      <c r="G59" s="62" t="s">
        <v>25</v>
      </c>
      <c r="H59" s="62">
        <v>225</v>
      </c>
      <c r="I59" s="62"/>
      <c r="J59" s="62" t="s">
        <v>25</v>
      </c>
      <c r="K59" s="62">
        <v>225</v>
      </c>
      <c r="L59" s="62"/>
      <c r="M59" s="62" t="s">
        <v>25</v>
      </c>
      <c r="N59" s="62">
        <v>225</v>
      </c>
    </row>
    <row r="60" spans="1:14" ht="15.75" customHeight="1">
      <c r="A60" s="17">
        <v>55</v>
      </c>
      <c r="B60" s="17">
        <v>66</v>
      </c>
      <c r="C60" s="17">
        <v>0</v>
      </c>
      <c r="D60" s="17" t="s">
        <v>27</v>
      </c>
      <c r="E60">
        <v>1</v>
      </c>
      <c r="G60" s="62" t="s">
        <v>145</v>
      </c>
      <c r="H60" s="62">
        <v>77</v>
      </c>
      <c r="I60" s="62"/>
      <c r="J60" s="62" t="s">
        <v>145</v>
      </c>
      <c r="K60" s="62">
        <v>69</v>
      </c>
      <c r="L60" s="62"/>
      <c r="M60" s="62" t="s">
        <v>145</v>
      </c>
      <c r="N60" s="62">
        <v>46</v>
      </c>
    </row>
    <row r="61" spans="1:14" ht="15.75" customHeight="1">
      <c r="A61" s="17">
        <v>56</v>
      </c>
      <c r="B61" s="17">
        <v>60</v>
      </c>
      <c r="C61" s="17">
        <v>0</v>
      </c>
      <c r="D61" s="17" t="s">
        <v>27</v>
      </c>
      <c r="E61">
        <v>1</v>
      </c>
      <c r="G61" s="62" t="s">
        <v>146</v>
      </c>
      <c r="H61" s="62">
        <v>30</v>
      </c>
      <c r="I61" s="62"/>
      <c r="J61" s="62" t="s">
        <v>146</v>
      </c>
      <c r="K61" s="62">
        <v>58</v>
      </c>
      <c r="L61" s="62"/>
      <c r="M61" s="62" t="s">
        <v>146</v>
      </c>
      <c r="N61" s="62">
        <v>0</v>
      </c>
    </row>
    <row r="62" spans="1:14" ht="15.75" customHeight="1" thickBot="1">
      <c r="A62" s="17">
        <v>56</v>
      </c>
      <c r="B62" s="17">
        <v>67</v>
      </c>
      <c r="C62" s="17">
        <v>0</v>
      </c>
      <c r="D62" s="17" t="s">
        <v>27</v>
      </c>
      <c r="E62">
        <v>1</v>
      </c>
      <c r="G62" s="63" t="s">
        <v>147</v>
      </c>
      <c r="H62" s="63">
        <v>1.4467114488212252</v>
      </c>
      <c r="I62" s="63"/>
      <c r="J62" s="63" t="s">
        <v>147</v>
      </c>
      <c r="K62" s="63">
        <v>0.42340747111249988</v>
      </c>
      <c r="L62" s="63"/>
      <c r="M62" s="63" t="s">
        <v>147</v>
      </c>
      <c r="N62" s="63">
        <v>0.77120754984282747</v>
      </c>
    </row>
    <row r="63" spans="1:14" ht="15.75" customHeight="1">
      <c r="A63" s="17">
        <v>56</v>
      </c>
      <c r="B63" s="17">
        <v>60</v>
      </c>
      <c r="C63" s="17">
        <v>0</v>
      </c>
      <c r="D63" s="17" t="s">
        <v>27</v>
      </c>
      <c r="E63">
        <v>1</v>
      </c>
    </row>
    <row r="64" spans="1:14" ht="15.75" customHeight="1">
      <c r="A64" s="17">
        <v>57</v>
      </c>
      <c r="B64" s="17">
        <v>69</v>
      </c>
      <c r="C64" s="17">
        <v>0</v>
      </c>
      <c r="D64" s="17" t="s">
        <v>27</v>
      </c>
      <c r="E64">
        <v>1</v>
      </c>
    </row>
    <row r="65" spans="1:5" ht="15.75" customHeight="1">
      <c r="A65" s="17">
        <v>57</v>
      </c>
      <c r="B65" s="17">
        <v>61</v>
      </c>
      <c r="C65" s="17">
        <v>0</v>
      </c>
      <c r="D65" s="17" t="s">
        <v>27</v>
      </c>
      <c r="E65">
        <v>1</v>
      </c>
    </row>
    <row r="66" spans="1:5" ht="15.75" customHeight="1">
      <c r="A66" s="17">
        <v>57</v>
      </c>
      <c r="B66" s="17">
        <v>62</v>
      </c>
      <c r="C66" s="17">
        <v>0</v>
      </c>
      <c r="D66" s="17" t="s">
        <v>27</v>
      </c>
      <c r="E66">
        <v>1</v>
      </c>
    </row>
    <row r="67" spans="1:5" ht="15.75" customHeight="1">
      <c r="A67" s="17">
        <v>57</v>
      </c>
      <c r="B67" s="17">
        <v>63</v>
      </c>
      <c r="C67" s="17">
        <v>0</v>
      </c>
      <c r="D67" s="17" t="s">
        <v>27</v>
      </c>
      <c r="E67">
        <v>1</v>
      </c>
    </row>
    <row r="68" spans="1:5" ht="15.75" customHeight="1">
      <c r="A68" s="17">
        <v>57</v>
      </c>
      <c r="B68" s="17">
        <v>64</v>
      </c>
      <c r="C68" s="17">
        <v>0</v>
      </c>
      <c r="D68" s="17" t="s">
        <v>27</v>
      </c>
      <c r="E68">
        <v>1</v>
      </c>
    </row>
    <row r="69" spans="1:5" ht="15.75" customHeight="1">
      <c r="A69" s="17">
        <v>57</v>
      </c>
      <c r="B69" s="17">
        <v>64</v>
      </c>
      <c r="C69" s="17">
        <v>0</v>
      </c>
      <c r="D69" s="17" t="s">
        <v>27</v>
      </c>
      <c r="E69">
        <v>1</v>
      </c>
    </row>
    <row r="70" spans="1:5" ht="15.75" customHeight="1">
      <c r="A70" s="17">
        <v>57</v>
      </c>
      <c r="B70" s="17">
        <v>67</v>
      </c>
      <c r="C70" s="17">
        <v>0</v>
      </c>
      <c r="D70" s="17" t="s">
        <v>27</v>
      </c>
      <c r="E70">
        <v>1</v>
      </c>
    </row>
    <row r="71" spans="1:5" ht="15.75" customHeight="1">
      <c r="A71" s="17">
        <v>58</v>
      </c>
      <c r="B71" s="17">
        <v>59</v>
      </c>
      <c r="C71" s="17">
        <v>0</v>
      </c>
      <c r="D71" s="17" t="s">
        <v>27</v>
      </c>
      <c r="E71">
        <v>1</v>
      </c>
    </row>
    <row r="72" spans="1:5" ht="15.75" customHeight="1">
      <c r="A72" s="17">
        <v>58</v>
      </c>
      <c r="B72" s="17">
        <v>67</v>
      </c>
      <c r="C72" s="17">
        <v>0</v>
      </c>
      <c r="D72" s="17" t="s">
        <v>27</v>
      </c>
      <c r="E72">
        <v>1</v>
      </c>
    </row>
    <row r="73" spans="1:5" ht="15.75" customHeight="1">
      <c r="A73" s="17">
        <v>58</v>
      </c>
      <c r="B73" s="17">
        <v>58</v>
      </c>
      <c r="C73" s="17">
        <v>0</v>
      </c>
      <c r="D73" s="17" t="s">
        <v>27</v>
      </c>
      <c r="E73">
        <v>1</v>
      </c>
    </row>
    <row r="74" spans="1:5" ht="15.75" customHeight="1">
      <c r="A74" s="17">
        <v>59</v>
      </c>
      <c r="B74" s="17">
        <v>60</v>
      </c>
      <c r="C74" s="17">
        <v>0</v>
      </c>
      <c r="D74" s="17" t="s">
        <v>27</v>
      </c>
      <c r="E74">
        <v>1</v>
      </c>
    </row>
    <row r="75" spans="1:5" ht="15.75" customHeight="1">
      <c r="A75" s="17">
        <v>59</v>
      </c>
      <c r="B75" s="17">
        <v>63</v>
      </c>
      <c r="C75" s="17">
        <v>0</v>
      </c>
      <c r="D75" s="17" t="s">
        <v>27</v>
      </c>
      <c r="E75">
        <v>1</v>
      </c>
    </row>
    <row r="76" spans="1:5" ht="15.75" customHeight="1">
      <c r="A76" s="17">
        <v>59</v>
      </c>
      <c r="B76" s="17">
        <v>64</v>
      </c>
      <c r="C76" s="17">
        <v>0</v>
      </c>
      <c r="D76" s="17" t="s">
        <v>27</v>
      </c>
      <c r="E76">
        <v>1</v>
      </c>
    </row>
    <row r="77" spans="1:5" ht="15.75" customHeight="1">
      <c r="A77" s="17">
        <v>60</v>
      </c>
      <c r="B77" s="17">
        <v>64</v>
      </c>
      <c r="C77" s="17">
        <v>0</v>
      </c>
      <c r="D77" s="17" t="s">
        <v>27</v>
      </c>
      <c r="E77">
        <v>1</v>
      </c>
    </row>
    <row r="78" spans="1:5" ht="15.75" customHeight="1">
      <c r="A78" s="17">
        <v>61</v>
      </c>
      <c r="B78" s="17">
        <v>59</v>
      </c>
      <c r="C78" s="17">
        <v>0</v>
      </c>
      <c r="D78" s="17" t="s">
        <v>27</v>
      </c>
      <c r="E78">
        <v>1</v>
      </c>
    </row>
    <row r="79" spans="1:5" ht="15.75" customHeight="1">
      <c r="A79" s="17">
        <v>61</v>
      </c>
      <c r="B79" s="17">
        <v>59</v>
      </c>
      <c r="C79" s="17">
        <v>0</v>
      </c>
      <c r="D79" s="17" t="s">
        <v>27</v>
      </c>
      <c r="E79">
        <v>1</v>
      </c>
    </row>
    <row r="80" spans="1:5" ht="15.75" customHeight="1">
      <c r="A80" s="17">
        <v>61</v>
      </c>
      <c r="B80" s="17">
        <v>64</v>
      </c>
      <c r="C80" s="17">
        <v>0</v>
      </c>
      <c r="D80" s="17" t="s">
        <v>27</v>
      </c>
      <c r="E80">
        <v>1</v>
      </c>
    </row>
    <row r="81" spans="1:5" ht="15.75" customHeight="1">
      <c r="A81" s="17">
        <v>61</v>
      </c>
      <c r="B81" s="17">
        <v>68</v>
      </c>
      <c r="C81" s="17">
        <v>0</v>
      </c>
      <c r="D81" s="17" t="s">
        <v>27</v>
      </c>
      <c r="E81">
        <v>1</v>
      </c>
    </row>
    <row r="82" spans="1:5" ht="15.75" customHeight="1">
      <c r="A82" s="17">
        <v>61</v>
      </c>
      <c r="B82" s="17">
        <v>59</v>
      </c>
      <c r="C82" s="17">
        <v>0</v>
      </c>
      <c r="D82" s="17" t="s">
        <v>27</v>
      </c>
      <c r="E82">
        <v>1</v>
      </c>
    </row>
    <row r="83" spans="1:5" ht="15.75" customHeight="1">
      <c r="A83" s="17">
        <v>62</v>
      </c>
      <c r="B83" s="17">
        <v>66</v>
      </c>
      <c r="C83" s="17">
        <v>0</v>
      </c>
      <c r="D83" s="17" t="s">
        <v>27</v>
      </c>
      <c r="E83">
        <v>1</v>
      </c>
    </row>
    <row r="84" spans="1:5" ht="15.75" customHeight="1">
      <c r="A84" s="17">
        <v>62</v>
      </c>
      <c r="B84" s="17">
        <v>66</v>
      </c>
      <c r="C84" s="17">
        <v>0</v>
      </c>
      <c r="D84" s="17" t="s">
        <v>27</v>
      </c>
      <c r="E84">
        <v>1</v>
      </c>
    </row>
    <row r="85" spans="1:5" ht="15.75" customHeight="1">
      <c r="A85" s="17">
        <v>62</v>
      </c>
      <c r="B85" s="17">
        <v>58</v>
      </c>
      <c r="C85" s="17">
        <v>0</v>
      </c>
      <c r="D85" s="17" t="s">
        <v>27</v>
      </c>
      <c r="E85">
        <v>1</v>
      </c>
    </row>
    <row r="86" spans="1:5" ht="15.75" customHeight="1">
      <c r="A86" s="17">
        <v>63</v>
      </c>
      <c r="B86" s="17">
        <v>61</v>
      </c>
      <c r="C86" s="17">
        <v>0</v>
      </c>
      <c r="D86" s="17" t="s">
        <v>27</v>
      </c>
      <c r="E86">
        <v>1</v>
      </c>
    </row>
    <row r="87" spans="1:5" ht="15.75" customHeight="1">
      <c r="A87" s="17">
        <v>63</v>
      </c>
      <c r="B87" s="17">
        <v>62</v>
      </c>
      <c r="C87" s="17">
        <v>0</v>
      </c>
      <c r="D87" s="17" t="s">
        <v>27</v>
      </c>
      <c r="E87">
        <v>1</v>
      </c>
    </row>
    <row r="88" spans="1:5" ht="15.75" customHeight="1">
      <c r="A88" s="17">
        <v>63</v>
      </c>
      <c r="B88" s="17">
        <v>63</v>
      </c>
      <c r="C88" s="17">
        <v>0</v>
      </c>
      <c r="D88" s="17" t="s">
        <v>27</v>
      </c>
      <c r="E88">
        <v>1</v>
      </c>
    </row>
    <row r="89" spans="1:5" ht="15.75" customHeight="1">
      <c r="A89" s="17">
        <v>63</v>
      </c>
      <c r="B89" s="17">
        <v>63</v>
      </c>
      <c r="C89" s="17">
        <v>0</v>
      </c>
      <c r="D89" s="17" t="s">
        <v>27</v>
      </c>
      <c r="E89">
        <v>1</v>
      </c>
    </row>
    <row r="90" spans="1:5" ht="15.75" customHeight="1">
      <c r="A90" s="17">
        <v>63</v>
      </c>
      <c r="B90" s="17">
        <v>66</v>
      </c>
      <c r="C90" s="17">
        <v>0</v>
      </c>
      <c r="D90" s="17" t="s">
        <v>27</v>
      </c>
      <c r="E90">
        <v>1</v>
      </c>
    </row>
    <row r="91" spans="1:5" ht="15.75" customHeight="1">
      <c r="A91" s="17">
        <v>64</v>
      </c>
      <c r="B91" s="17">
        <v>58</v>
      </c>
      <c r="C91" s="17">
        <v>0</v>
      </c>
      <c r="D91" s="17" t="s">
        <v>27</v>
      </c>
      <c r="E91">
        <v>1</v>
      </c>
    </row>
    <row r="92" spans="1:5" ht="15.75" customHeight="1">
      <c r="A92" s="17">
        <v>64</v>
      </c>
      <c r="B92" s="17">
        <v>66</v>
      </c>
      <c r="C92" s="17">
        <v>0</v>
      </c>
      <c r="D92" s="17" t="s">
        <v>27</v>
      </c>
      <c r="E92">
        <v>1</v>
      </c>
    </row>
    <row r="93" spans="1:5" ht="15.75" customHeight="1">
      <c r="A93" s="17">
        <v>64</v>
      </c>
      <c r="B93" s="17">
        <v>61</v>
      </c>
      <c r="C93" s="17">
        <v>0</v>
      </c>
      <c r="D93" s="17" t="s">
        <v>27</v>
      </c>
      <c r="E93">
        <v>1</v>
      </c>
    </row>
    <row r="94" spans="1:5" ht="15.75" customHeight="1">
      <c r="A94" s="17">
        <v>64</v>
      </c>
      <c r="B94" s="17">
        <v>68</v>
      </c>
      <c r="C94" s="17">
        <v>0</v>
      </c>
      <c r="D94" s="17" t="s">
        <v>27</v>
      </c>
      <c r="E94">
        <v>1</v>
      </c>
    </row>
    <row r="95" spans="1:5" ht="15.75" customHeight="1">
      <c r="A95" s="17">
        <v>65</v>
      </c>
      <c r="B95" s="17">
        <v>58</v>
      </c>
      <c r="C95" s="17">
        <v>0</v>
      </c>
      <c r="D95" s="17" t="s">
        <v>27</v>
      </c>
      <c r="E95">
        <v>1</v>
      </c>
    </row>
    <row r="96" spans="1:5" ht="15.75" customHeight="1">
      <c r="A96" s="17">
        <v>65</v>
      </c>
      <c r="B96" s="17">
        <v>64</v>
      </c>
      <c r="C96" s="17">
        <v>0</v>
      </c>
      <c r="D96" s="17" t="s">
        <v>27</v>
      </c>
      <c r="E96">
        <v>1</v>
      </c>
    </row>
    <row r="97" spans="1:5" ht="15.75" customHeight="1">
      <c r="A97" s="17">
        <v>65</v>
      </c>
      <c r="B97" s="17">
        <v>67</v>
      </c>
      <c r="C97" s="17">
        <v>0</v>
      </c>
      <c r="D97" s="17" t="s">
        <v>27</v>
      </c>
      <c r="E97">
        <v>1</v>
      </c>
    </row>
    <row r="98" spans="1:5" ht="15.75" customHeight="1">
      <c r="A98" s="17">
        <v>65</v>
      </c>
      <c r="B98" s="17">
        <v>64</v>
      </c>
      <c r="C98" s="17">
        <v>0</v>
      </c>
      <c r="D98" s="17" t="s">
        <v>27</v>
      </c>
      <c r="E98">
        <v>1</v>
      </c>
    </row>
    <row r="99" spans="1:5" ht="15.75" customHeight="1">
      <c r="A99" s="17">
        <v>66</v>
      </c>
      <c r="B99" s="17">
        <v>58</v>
      </c>
      <c r="C99" s="17">
        <v>0</v>
      </c>
      <c r="D99" s="17" t="s">
        <v>27</v>
      </c>
      <c r="E99">
        <v>1</v>
      </c>
    </row>
    <row r="100" spans="1:5" ht="15.75" customHeight="1">
      <c r="A100" s="17">
        <v>66</v>
      </c>
      <c r="B100" s="17">
        <v>68</v>
      </c>
      <c r="C100" s="17">
        <v>0</v>
      </c>
      <c r="D100" s="17" t="s">
        <v>27</v>
      </c>
      <c r="E100">
        <v>1</v>
      </c>
    </row>
    <row r="101" spans="1:5" ht="15.75" customHeight="1">
      <c r="A101" s="17">
        <v>67</v>
      </c>
      <c r="B101" s="17">
        <v>66</v>
      </c>
      <c r="C101" s="17">
        <v>0</v>
      </c>
      <c r="D101" s="17" t="s">
        <v>27</v>
      </c>
      <c r="E101">
        <v>1</v>
      </c>
    </row>
    <row r="102" spans="1:5" ht="15.75" customHeight="1">
      <c r="A102" s="17">
        <v>67</v>
      </c>
      <c r="B102" s="17">
        <v>66</v>
      </c>
      <c r="C102" s="17">
        <v>0</v>
      </c>
      <c r="D102" s="17" t="s">
        <v>27</v>
      </c>
      <c r="E102">
        <v>1</v>
      </c>
    </row>
    <row r="103" spans="1:5" ht="15.75" customHeight="1">
      <c r="A103" s="17">
        <v>67</v>
      </c>
      <c r="B103" s="17">
        <v>61</v>
      </c>
      <c r="C103" s="17">
        <v>0</v>
      </c>
      <c r="D103" s="17" t="s">
        <v>27</v>
      </c>
      <c r="E103">
        <v>1</v>
      </c>
    </row>
    <row r="104" spans="1:5" ht="15.75" customHeight="1">
      <c r="A104" s="17">
        <v>67</v>
      </c>
      <c r="B104" s="17">
        <v>65</v>
      </c>
      <c r="C104" s="17">
        <v>0</v>
      </c>
      <c r="D104" s="17" t="s">
        <v>27</v>
      </c>
      <c r="E104">
        <v>1</v>
      </c>
    </row>
    <row r="105" spans="1:5" ht="15.75" customHeight="1">
      <c r="A105" s="17">
        <v>68</v>
      </c>
      <c r="B105" s="17">
        <v>67</v>
      </c>
      <c r="C105" s="17">
        <v>0</v>
      </c>
      <c r="D105" s="17" t="s">
        <v>27</v>
      </c>
      <c r="E105">
        <v>1</v>
      </c>
    </row>
    <row r="106" spans="1:5" ht="15.75" customHeight="1">
      <c r="A106" s="17">
        <v>68</v>
      </c>
      <c r="B106" s="17">
        <v>68</v>
      </c>
      <c r="C106" s="17">
        <v>0</v>
      </c>
      <c r="D106" s="17" t="s">
        <v>27</v>
      </c>
      <c r="E106">
        <v>1</v>
      </c>
    </row>
    <row r="107" spans="1:5" ht="15.75" customHeight="1">
      <c r="A107" s="17">
        <v>69</v>
      </c>
      <c r="B107" s="17">
        <v>60</v>
      </c>
      <c r="C107" s="17">
        <v>0</v>
      </c>
      <c r="D107" s="17" t="s">
        <v>27</v>
      </c>
      <c r="E107">
        <v>1</v>
      </c>
    </row>
    <row r="108" spans="1:5" ht="15.75" customHeight="1">
      <c r="A108" s="17">
        <v>69</v>
      </c>
      <c r="B108" s="17">
        <v>65</v>
      </c>
      <c r="C108" s="17">
        <v>0</v>
      </c>
      <c r="D108" s="17" t="s">
        <v>27</v>
      </c>
      <c r="E108">
        <v>1</v>
      </c>
    </row>
    <row r="109" spans="1:5" ht="15.75" customHeight="1">
      <c r="A109" s="17">
        <v>69</v>
      </c>
      <c r="B109" s="17">
        <v>66</v>
      </c>
      <c r="C109" s="17">
        <v>0</v>
      </c>
      <c r="D109" s="17" t="s">
        <v>27</v>
      </c>
      <c r="E109">
        <v>1</v>
      </c>
    </row>
    <row r="110" spans="1:5" ht="15.75" customHeight="1">
      <c r="A110" s="17">
        <v>70</v>
      </c>
      <c r="B110" s="17">
        <v>67</v>
      </c>
      <c r="C110" s="17">
        <v>0</v>
      </c>
      <c r="D110" s="17" t="s">
        <v>27</v>
      </c>
      <c r="E110">
        <v>1</v>
      </c>
    </row>
    <row r="111" spans="1:5" ht="15.75" customHeight="1">
      <c r="A111" s="17">
        <v>70</v>
      </c>
      <c r="B111" s="17">
        <v>68</v>
      </c>
      <c r="C111" s="17">
        <v>0</v>
      </c>
      <c r="D111" s="17" t="s">
        <v>27</v>
      </c>
      <c r="E111">
        <v>1</v>
      </c>
    </row>
    <row r="112" spans="1:5" ht="15.75" customHeight="1">
      <c r="A112" s="17">
        <v>70</v>
      </c>
      <c r="B112" s="17">
        <v>63</v>
      </c>
      <c r="C112" s="17">
        <v>0</v>
      </c>
      <c r="D112" s="17" t="s">
        <v>27</v>
      </c>
      <c r="E112">
        <v>1</v>
      </c>
    </row>
    <row r="113" spans="1:5" ht="15.75" customHeight="1">
      <c r="A113" s="17">
        <v>72</v>
      </c>
      <c r="B113" s="17">
        <v>58</v>
      </c>
      <c r="C113" s="17">
        <v>0</v>
      </c>
      <c r="D113" s="17" t="s">
        <v>27</v>
      </c>
      <c r="E113">
        <v>1</v>
      </c>
    </row>
    <row r="114" spans="1:5" ht="15.75" customHeight="1">
      <c r="A114" s="17">
        <v>72</v>
      </c>
      <c r="B114" s="17">
        <v>64</v>
      </c>
      <c r="C114" s="17">
        <v>0</v>
      </c>
      <c r="D114" s="17" t="s">
        <v>27</v>
      </c>
      <c r="E114">
        <v>1</v>
      </c>
    </row>
    <row r="115" spans="1:5" ht="15.75" customHeight="1">
      <c r="A115" s="17">
        <v>73</v>
      </c>
      <c r="B115" s="17">
        <v>62</v>
      </c>
      <c r="C115" s="17">
        <v>0</v>
      </c>
      <c r="D115" s="17" t="s">
        <v>27</v>
      </c>
      <c r="E115">
        <v>1</v>
      </c>
    </row>
    <row r="116" spans="1:5" ht="15.75" customHeight="1">
      <c r="A116" s="17">
        <v>73</v>
      </c>
      <c r="B116" s="17">
        <v>68</v>
      </c>
      <c r="C116" s="17">
        <v>0</v>
      </c>
      <c r="D116" s="17" t="s">
        <v>27</v>
      </c>
      <c r="E116">
        <v>1</v>
      </c>
    </row>
    <row r="117" spans="1:5" ht="15.75" customHeight="1">
      <c r="A117" s="17">
        <v>74</v>
      </c>
      <c r="B117" s="17">
        <v>63</v>
      </c>
      <c r="C117" s="17">
        <v>0</v>
      </c>
      <c r="D117" s="17" t="s">
        <v>27</v>
      </c>
      <c r="E117">
        <v>1</v>
      </c>
    </row>
    <row r="118" spans="1:5" ht="15.75" customHeight="1">
      <c r="A118" s="17">
        <v>76</v>
      </c>
      <c r="B118" s="17">
        <v>67</v>
      </c>
      <c r="C118" s="17">
        <v>0</v>
      </c>
      <c r="D118" s="17" t="s">
        <v>27</v>
      </c>
      <c r="E118">
        <v>1</v>
      </c>
    </row>
    <row r="119" spans="1:5" ht="15.75" customHeight="1">
      <c r="A119" s="17">
        <v>30</v>
      </c>
      <c r="B119" s="17">
        <v>64</v>
      </c>
      <c r="C119" s="17">
        <v>1</v>
      </c>
      <c r="D119" s="17" t="s">
        <v>27</v>
      </c>
      <c r="E119">
        <v>1</v>
      </c>
    </row>
    <row r="120" spans="1:5" ht="15.75" customHeight="1">
      <c r="A120" s="17">
        <v>34</v>
      </c>
      <c r="B120" s="17">
        <v>60</v>
      </c>
      <c r="C120" s="17">
        <v>1</v>
      </c>
      <c r="D120" s="17" t="s">
        <v>27</v>
      </c>
      <c r="E120">
        <v>1</v>
      </c>
    </row>
    <row r="121" spans="1:5" ht="15.75" customHeight="1">
      <c r="A121" s="17">
        <v>36</v>
      </c>
      <c r="B121" s="17">
        <v>60</v>
      </c>
      <c r="C121" s="17">
        <v>1</v>
      </c>
      <c r="D121" s="17" t="s">
        <v>27</v>
      </c>
      <c r="E121">
        <v>1</v>
      </c>
    </row>
    <row r="122" spans="1:5" ht="15.75" customHeight="1">
      <c r="A122" s="17">
        <v>38</v>
      </c>
      <c r="B122" s="17">
        <v>64</v>
      </c>
      <c r="C122" s="17">
        <v>1</v>
      </c>
      <c r="D122" s="17" t="s">
        <v>27</v>
      </c>
      <c r="E122">
        <v>1</v>
      </c>
    </row>
    <row r="123" spans="1:5" ht="15.75" customHeight="1">
      <c r="A123" s="17">
        <v>38</v>
      </c>
      <c r="B123" s="17">
        <v>60</v>
      </c>
      <c r="C123" s="17">
        <v>1</v>
      </c>
      <c r="D123" s="17" t="s">
        <v>27</v>
      </c>
      <c r="E123">
        <v>1</v>
      </c>
    </row>
    <row r="124" spans="1:5" ht="15.75" customHeight="1">
      <c r="A124" s="17">
        <v>42</v>
      </c>
      <c r="B124" s="17">
        <v>60</v>
      </c>
      <c r="C124" s="17">
        <v>1</v>
      </c>
      <c r="D124" s="17" t="s">
        <v>27</v>
      </c>
      <c r="E124">
        <v>1</v>
      </c>
    </row>
    <row r="125" spans="1:5" ht="15.75" customHeight="1">
      <c r="A125" s="17">
        <v>42</v>
      </c>
      <c r="B125" s="17">
        <v>63</v>
      </c>
      <c r="C125" s="17">
        <v>1</v>
      </c>
      <c r="D125" s="17" t="s">
        <v>27</v>
      </c>
      <c r="E125">
        <v>1</v>
      </c>
    </row>
    <row r="126" spans="1:5" ht="15.75" customHeight="1">
      <c r="A126" s="17">
        <v>44</v>
      </c>
      <c r="B126" s="17">
        <v>63</v>
      </c>
      <c r="C126" s="17">
        <v>1</v>
      </c>
      <c r="D126" s="17" t="s">
        <v>27</v>
      </c>
      <c r="E126">
        <v>1</v>
      </c>
    </row>
    <row r="127" spans="1:5" ht="15.75" customHeight="1">
      <c r="A127" s="17">
        <v>45</v>
      </c>
      <c r="B127" s="17">
        <v>67</v>
      </c>
      <c r="C127" s="17">
        <v>1</v>
      </c>
      <c r="D127" s="17" t="s">
        <v>27</v>
      </c>
      <c r="E127">
        <v>1</v>
      </c>
    </row>
    <row r="128" spans="1:5" ht="15.75" customHeight="1">
      <c r="A128" s="17">
        <v>49</v>
      </c>
      <c r="B128" s="17">
        <v>61</v>
      </c>
      <c r="C128" s="17">
        <v>1</v>
      </c>
      <c r="D128" s="17" t="s">
        <v>27</v>
      </c>
      <c r="E128">
        <v>1</v>
      </c>
    </row>
    <row r="129" spans="1:10" ht="15.75" customHeight="1">
      <c r="A129" s="17">
        <v>49</v>
      </c>
      <c r="B129" s="17">
        <v>60</v>
      </c>
      <c r="C129" s="17">
        <v>1</v>
      </c>
      <c r="D129" s="17" t="s">
        <v>27</v>
      </c>
      <c r="E129">
        <v>1</v>
      </c>
    </row>
    <row r="130" spans="1:10" ht="15.75" customHeight="1">
      <c r="A130" s="17">
        <v>49</v>
      </c>
      <c r="B130" s="17">
        <v>62</v>
      </c>
      <c r="C130" s="17">
        <v>1</v>
      </c>
      <c r="D130" s="17" t="s">
        <v>27</v>
      </c>
      <c r="E130">
        <v>1</v>
      </c>
    </row>
    <row r="131" spans="1:10" ht="15.75" customHeight="1">
      <c r="A131" s="17">
        <v>49</v>
      </c>
      <c r="B131" s="17">
        <v>67</v>
      </c>
      <c r="C131" s="17">
        <v>1</v>
      </c>
      <c r="D131" s="17" t="s">
        <v>27</v>
      </c>
      <c r="E131">
        <v>1</v>
      </c>
    </row>
    <row r="132" spans="1:10" ht="15.75" customHeight="1">
      <c r="A132" s="17">
        <v>50</v>
      </c>
      <c r="B132" s="17">
        <v>63</v>
      </c>
      <c r="C132" s="17">
        <v>1</v>
      </c>
      <c r="D132" s="17" t="s">
        <v>27</v>
      </c>
      <c r="E132">
        <v>1</v>
      </c>
    </row>
    <row r="133" spans="1:10" ht="15.75" customHeight="1">
      <c r="A133" s="17">
        <v>50</v>
      </c>
      <c r="B133" s="17">
        <v>58</v>
      </c>
      <c r="C133" s="17">
        <v>1</v>
      </c>
      <c r="D133" s="17" t="s">
        <v>27</v>
      </c>
      <c r="E133">
        <v>1</v>
      </c>
    </row>
    <row r="134" spans="1:10" ht="15.75" customHeight="1">
      <c r="A134" s="17">
        <v>50</v>
      </c>
      <c r="B134" s="17">
        <v>66</v>
      </c>
      <c r="C134" s="17">
        <v>1</v>
      </c>
      <c r="D134" s="17" t="s">
        <v>27</v>
      </c>
      <c r="E134">
        <v>1</v>
      </c>
    </row>
    <row r="135" spans="1:10" ht="15.75" customHeight="1">
      <c r="A135" s="17">
        <v>51</v>
      </c>
      <c r="B135" s="17">
        <v>59</v>
      </c>
      <c r="C135" s="17">
        <v>1</v>
      </c>
      <c r="D135" s="17" t="s">
        <v>27</v>
      </c>
      <c r="E135">
        <v>1</v>
      </c>
    </row>
    <row r="136" spans="1:10" ht="15.75" customHeight="1">
      <c r="A136" s="17">
        <v>51</v>
      </c>
      <c r="B136" s="17">
        <v>66</v>
      </c>
      <c r="C136" s="17">
        <v>1</v>
      </c>
      <c r="D136" s="17" t="s">
        <v>27</v>
      </c>
      <c r="E136">
        <v>1</v>
      </c>
      <c r="J136" s="17"/>
    </row>
    <row r="137" spans="1:10" ht="15.75" customHeight="1">
      <c r="A137" s="17">
        <v>52</v>
      </c>
      <c r="B137" s="17">
        <v>62</v>
      </c>
      <c r="C137" s="17">
        <v>1</v>
      </c>
      <c r="D137" s="17" t="s">
        <v>27</v>
      </c>
      <c r="E137">
        <v>1</v>
      </c>
    </row>
    <row r="138" spans="1:10" ht="15.75" customHeight="1">
      <c r="A138" s="17">
        <v>53</v>
      </c>
      <c r="B138" s="17">
        <v>58</v>
      </c>
      <c r="C138" s="17">
        <v>1</v>
      </c>
      <c r="D138" s="17" t="s">
        <v>27</v>
      </c>
      <c r="E138">
        <v>1</v>
      </c>
    </row>
    <row r="139" spans="1:10" ht="15.75" customHeight="1">
      <c r="A139" s="17">
        <v>53</v>
      </c>
      <c r="B139" s="17">
        <v>60</v>
      </c>
      <c r="C139" s="17">
        <v>1</v>
      </c>
      <c r="D139" s="17" t="s">
        <v>27</v>
      </c>
      <c r="E139">
        <v>1</v>
      </c>
    </row>
    <row r="140" spans="1:10" ht="15.75" customHeight="1">
      <c r="A140" s="17">
        <v>53</v>
      </c>
      <c r="B140" s="17">
        <v>61</v>
      </c>
      <c r="C140" s="17">
        <v>1</v>
      </c>
      <c r="D140" s="17" t="s">
        <v>27</v>
      </c>
      <c r="E140">
        <v>1</v>
      </c>
    </row>
    <row r="141" spans="1:10" ht="15.75" customHeight="1">
      <c r="A141" s="17">
        <v>54</v>
      </c>
      <c r="B141" s="17">
        <v>58</v>
      </c>
      <c r="C141" s="17">
        <v>1</v>
      </c>
      <c r="D141" s="17" t="s">
        <v>27</v>
      </c>
      <c r="E141">
        <v>1</v>
      </c>
    </row>
    <row r="142" spans="1:10" ht="15.75" customHeight="1">
      <c r="A142" s="17">
        <v>55</v>
      </c>
      <c r="B142" s="17">
        <v>58</v>
      </c>
      <c r="C142" s="17">
        <v>1</v>
      </c>
      <c r="D142" s="17" t="s">
        <v>27</v>
      </c>
      <c r="E142">
        <v>1</v>
      </c>
    </row>
    <row r="143" spans="1:10" ht="15.75" customHeight="1">
      <c r="A143" s="17">
        <v>55</v>
      </c>
      <c r="B143" s="17">
        <v>58</v>
      </c>
      <c r="C143" s="17">
        <v>1</v>
      </c>
      <c r="D143" s="17" t="s">
        <v>27</v>
      </c>
      <c r="E143">
        <v>1</v>
      </c>
    </row>
    <row r="144" spans="1:10" ht="15.75" customHeight="1">
      <c r="A144" s="17">
        <v>55</v>
      </c>
      <c r="B144" s="17">
        <v>67</v>
      </c>
      <c r="C144" s="17">
        <v>1</v>
      </c>
      <c r="D144" s="17" t="s">
        <v>27</v>
      </c>
      <c r="E144">
        <v>1</v>
      </c>
    </row>
    <row r="145" spans="1:5" ht="15.75" customHeight="1">
      <c r="A145" s="17">
        <v>56</v>
      </c>
      <c r="B145" s="17">
        <v>66</v>
      </c>
      <c r="C145" s="17">
        <v>1</v>
      </c>
      <c r="D145" s="17" t="s">
        <v>27</v>
      </c>
      <c r="E145">
        <v>1</v>
      </c>
    </row>
    <row r="146" spans="1:5" ht="15.75" customHeight="1">
      <c r="A146" s="17">
        <v>58</v>
      </c>
      <c r="B146" s="17">
        <v>61</v>
      </c>
      <c r="C146" s="17">
        <v>1</v>
      </c>
      <c r="D146" s="17" t="s">
        <v>27</v>
      </c>
      <c r="E146">
        <v>1</v>
      </c>
    </row>
    <row r="147" spans="1:5" ht="15.75" customHeight="1">
      <c r="A147" s="17">
        <v>59</v>
      </c>
      <c r="B147" s="17">
        <v>64</v>
      </c>
      <c r="C147" s="17">
        <v>1</v>
      </c>
      <c r="D147" s="17" t="s">
        <v>27</v>
      </c>
      <c r="E147">
        <v>1</v>
      </c>
    </row>
    <row r="148" spans="1:5" ht="15.75" customHeight="1">
      <c r="A148" s="17">
        <v>60</v>
      </c>
      <c r="B148" s="17">
        <v>61</v>
      </c>
      <c r="C148" s="17">
        <v>1</v>
      </c>
      <c r="D148" s="17" t="s">
        <v>27</v>
      </c>
      <c r="E148">
        <v>1</v>
      </c>
    </row>
    <row r="149" spans="1:5" ht="15.75" customHeight="1">
      <c r="A149" s="17">
        <v>65</v>
      </c>
      <c r="B149" s="17">
        <v>67</v>
      </c>
      <c r="C149" s="17">
        <v>1</v>
      </c>
      <c r="D149" s="17" t="s">
        <v>27</v>
      </c>
      <c r="E149">
        <v>1</v>
      </c>
    </row>
    <row r="150" spans="1:5" ht="15.75" customHeight="1">
      <c r="A150" s="17">
        <v>66</v>
      </c>
      <c r="B150" s="17">
        <v>58</v>
      </c>
      <c r="C150" s="17">
        <v>1</v>
      </c>
      <c r="D150" s="17" t="s">
        <v>27</v>
      </c>
      <c r="E150">
        <v>1</v>
      </c>
    </row>
    <row r="151" spans="1:5" ht="15.75" customHeight="1">
      <c r="A151" s="17">
        <v>75</v>
      </c>
      <c r="B151" s="17">
        <v>62</v>
      </c>
      <c r="C151" s="17">
        <v>1</v>
      </c>
      <c r="D151" s="17" t="s">
        <v>27</v>
      </c>
      <c r="E151">
        <v>1</v>
      </c>
    </row>
    <row r="152" spans="1:5" ht="15.75" customHeight="1">
      <c r="A152" s="17">
        <v>31</v>
      </c>
      <c r="B152" s="17">
        <v>59</v>
      </c>
      <c r="C152" s="17">
        <v>2</v>
      </c>
      <c r="D152" s="17" t="s">
        <v>27</v>
      </c>
      <c r="E152">
        <v>1</v>
      </c>
    </row>
    <row r="153" spans="1:5" ht="15.75" customHeight="1">
      <c r="A153" s="17">
        <v>38</v>
      </c>
      <c r="B153" s="17">
        <v>59</v>
      </c>
      <c r="C153" s="17">
        <v>2</v>
      </c>
      <c r="D153" s="17" t="s">
        <v>27</v>
      </c>
      <c r="E153">
        <v>1</v>
      </c>
    </row>
    <row r="154" spans="1:5" ht="15.75" customHeight="1">
      <c r="A154" s="17">
        <v>39</v>
      </c>
      <c r="B154" s="17">
        <v>59</v>
      </c>
      <c r="C154" s="17">
        <v>2</v>
      </c>
      <c r="D154" s="17" t="s">
        <v>27</v>
      </c>
      <c r="E154">
        <v>1</v>
      </c>
    </row>
    <row r="155" spans="1:5" ht="15.75" customHeight="1">
      <c r="A155" s="17">
        <v>40</v>
      </c>
      <c r="B155" s="17">
        <v>58</v>
      </c>
      <c r="C155" s="17">
        <v>2</v>
      </c>
      <c r="D155" s="17" t="s">
        <v>27</v>
      </c>
      <c r="E155">
        <v>1</v>
      </c>
    </row>
    <row r="156" spans="1:5" ht="15.75" customHeight="1">
      <c r="A156" s="17">
        <v>42</v>
      </c>
      <c r="B156" s="17">
        <v>59</v>
      </c>
      <c r="C156" s="17">
        <v>2</v>
      </c>
      <c r="D156" s="17" t="s">
        <v>27</v>
      </c>
      <c r="E156">
        <v>1</v>
      </c>
    </row>
    <row r="157" spans="1:5" ht="15.75" customHeight="1">
      <c r="A157" s="17">
        <v>43</v>
      </c>
      <c r="B157" s="17">
        <v>64</v>
      </c>
      <c r="C157" s="17">
        <v>2</v>
      </c>
      <c r="D157" s="17" t="s">
        <v>27</v>
      </c>
      <c r="E157">
        <v>1</v>
      </c>
    </row>
    <row r="158" spans="1:5" ht="15.75" customHeight="1">
      <c r="A158" s="17">
        <v>43</v>
      </c>
      <c r="B158" s="17">
        <v>63</v>
      </c>
      <c r="C158" s="17">
        <v>2</v>
      </c>
      <c r="D158" s="17" t="s">
        <v>27</v>
      </c>
      <c r="E158">
        <v>1</v>
      </c>
    </row>
    <row r="159" spans="1:5" ht="15.75" customHeight="1">
      <c r="A159" s="17">
        <v>48</v>
      </c>
      <c r="B159" s="17">
        <v>62</v>
      </c>
      <c r="C159" s="17">
        <v>2</v>
      </c>
      <c r="D159" s="17" t="s">
        <v>27</v>
      </c>
      <c r="E159">
        <v>1</v>
      </c>
    </row>
    <row r="160" spans="1:5" ht="15.75" customHeight="1">
      <c r="A160" s="17">
        <v>50</v>
      </c>
      <c r="B160" s="17">
        <v>59</v>
      </c>
      <c r="C160" s="17">
        <v>2</v>
      </c>
      <c r="D160" s="17" t="s">
        <v>27</v>
      </c>
      <c r="E160">
        <v>1</v>
      </c>
    </row>
    <row r="161" spans="1:5" ht="15.75" customHeight="1">
      <c r="A161" s="17">
        <v>53</v>
      </c>
      <c r="B161" s="17">
        <v>60</v>
      </c>
      <c r="C161" s="17">
        <v>2</v>
      </c>
      <c r="D161" s="17" t="s">
        <v>27</v>
      </c>
      <c r="E161">
        <v>1</v>
      </c>
    </row>
    <row r="162" spans="1:5" ht="15.75" customHeight="1">
      <c r="A162" s="17">
        <v>56</v>
      </c>
      <c r="B162" s="17">
        <v>66</v>
      </c>
      <c r="C162" s="17">
        <v>2</v>
      </c>
      <c r="D162" s="17" t="s">
        <v>27</v>
      </c>
      <c r="E162">
        <v>1</v>
      </c>
    </row>
    <row r="163" spans="1:5" ht="15.75" customHeight="1">
      <c r="A163" s="17">
        <v>58</v>
      </c>
      <c r="B163" s="17">
        <v>61</v>
      </c>
      <c r="C163" s="17">
        <v>2</v>
      </c>
      <c r="D163" s="17" t="s">
        <v>27</v>
      </c>
      <c r="E163">
        <v>1</v>
      </c>
    </row>
    <row r="164" spans="1:5" ht="15.75" customHeight="1">
      <c r="A164" s="17">
        <v>60</v>
      </c>
      <c r="B164" s="17">
        <v>67</v>
      </c>
      <c r="C164" s="17">
        <v>2</v>
      </c>
      <c r="D164" s="17" t="s">
        <v>27</v>
      </c>
      <c r="E164">
        <v>1</v>
      </c>
    </row>
    <row r="165" spans="1:5" ht="15.75" customHeight="1">
      <c r="A165" s="17">
        <v>65</v>
      </c>
      <c r="B165" s="17">
        <v>59</v>
      </c>
      <c r="C165" s="17">
        <v>2</v>
      </c>
      <c r="D165" s="17" t="s">
        <v>27</v>
      </c>
      <c r="E165">
        <v>1</v>
      </c>
    </row>
    <row r="166" spans="1:5" ht="15.75" customHeight="1">
      <c r="A166" s="17">
        <v>71</v>
      </c>
      <c r="B166" s="17">
        <v>68</v>
      </c>
      <c r="C166" s="17">
        <v>2</v>
      </c>
      <c r="D166" s="17" t="s">
        <v>27</v>
      </c>
      <c r="E166">
        <v>1</v>
      </c>
    </row>
    <row r="167" spans="1:5" ht="15.75" customHeight="1">
      <c r="A167" s="17">
        <v>30</v>
      </c>
      <c r="B167" s="17">
        <v>62</v>
      </c>
      <c r="C167" s="17">
        <v>3</v>
      </c>
      <c r="D167" s="17" t="s">
        <v>27</v>
      </c>
      <c r="E167">
        <v>1</v>
      </c>
    </row>
    <row r="168" spans="1:5" ht="15.75" customHeight="1">
      <c r="A168" s="17">
        <v>38</v>
      </c>
      <c r="B168" s="17">
        <v>62</v>
      </c>
      <c r="C168" s="17">
        <v>3</v>
      </c>
      <c r="D168" s="17" t="s">
        <v>27</v>
      </c>
      <c r="E168">
        <v>1</v>
      </c>
    </row>
    <row r="169" spans="1:5" ht="15.75" customHeight="1">
      <c r="A169" s="17">
        <v>43</v>
      </c>
      <c r="B169" s="17">
        <v>64</v>
      </c>
      <c r="C169" s="17">
        <v>3</v>
      </c>
      <c r="D169" s="17" t="s">
        <v>27</v>
      </c>
      <c r="E169">
        <v>1</v>
      </c>
    </row>
    <row r="170" spans="1:5" ht="15.75" customHeight="1">
      <c r="A170" s="17">
        <v>46</v>
      </c>
      <c r="B170" s="17">
        <v>58</v>
      </c>
      <c r="C170" s="17">
        <v>3</v>
      </c>
      <c r="D170" s="17" t="s">
        <v>27</v>
      </c>
      <c r="E170">
        <v>1</v>
      </c>
    </row>
    <row r="171" spans="1:5" ht="15.75" customHeight="1">
      <c r="A171" s="17">
        <v>47</v>
      </c>
      <c r="B171" s="17">
        <v>58</v>
      </c>
      <c r="C171" s="17">
        <v>3</v>
      </c>
      <c r="D171" s="17" t="s">
        <v>27</v>
      </c>
      <c r="E171">
        <v>1</v>
      </c>
    </row>
    <row r="172" spans="1:5" ht="15.75" customHeight="1">
      <c r="A172" s="17">
        <v>49</v>
      </c>
      <c r="B172" s="17">
        <v>63</v>
      </c>
      <c r="C172" s="17">
        <v>3</v>
      </c>
      <c r="D172" s="17" t="s">
        <v>27</v>
      </c>
      <c r="E172">
        <v>1</v>
      </c>
    </row>
    <row r="173" spans="1:5" ht="15.75" customHeight="1">
      <c r="A173" s="17">
        <v>54</v>
      </c>
      <c r="B173" s="17">
        <v>60</v>
      </c>
      <c r="C173" s="17">
        <v>3</v>
      </c>
      <c r="D173" s="17" t="s">
        <v>27</v>
      </c>
      <c r="E173">
        <v>1</v>
      </c>
    </row>
    <row r="174" spans="1:5" ht="15.75" customHeight="1">
      <c r="A174" s="17">
        <v>55</v>
      </c>
      <c r="B174" s="17">
        <v>69</v>
      </c>
      <c r="C174" s="17">
        <v>3</v>
      </c>
      <c r="D174" s="17" t="s">
        <v>27</v>
      </c>
      <c r="E174">
        <v>1</v>
      </c>
    </row>
    <row r="175" spans="1:5" ht="15.75" customHeight="1">
      <c r="A175" s="17">
        <v>58</v>
      </c>
      <c r="B175" s="17">
        <v>60</v>
      </c>
      <c r="C175" s="17">
        <v>3</v>
      </c>
      <c r="D175" s="17" t="s">
        <v>27</v>
      </c>
      <c r="E175">
        <v>1</v>
      </c>
    </row>
    <row r="176" spans="1:5" ht="15.75" customHeight="1">
      <c r="A176" s="17">
        <v>58</v>
      </c>
      <c r="B176" s="17">
        <v>58</v>
      </c>
      <c r="C176" s="17">
        <v>3</v>
      </c>
      <c r="D176" s="17" t="s">
        <v>27</v>
      </c>
      <c r="E176">
        <v>1</v>
      </c>
    </row>
    <row r="177" spans="1:5" ht="15.75" customHeight="1">
      <c r="A177" s="17">
        <v>59</v>
      </c>
      <c r="B177" s="17">
        <v>67</v>
      </c>
      <c r="C177" s="17">
        <v>3</v>
      </c>
      <c r="D177" s="17" t="s">
        <v>27</v>
      </c>
      <c r="E177">
        <v>1</v>
      </c>
    </row>
    <row r="178" spans="1:5" ht="15.75" customHeight="1">
      <c r="A178" s="17">
        <v>72</v>
      </c>
      <c r="B178" s="17">
        <v>67</v>
      </c>
      <c r="C178" s="17">
        <v>3</v>
      </c>
      <c r="D178" s="17" t="s">
        <v>27</v>
      </c>
      <c r="E178">
        <v>1</v>
      </c>
    </row>
    <row r="179" spans="1:5" ht="15.75" customHeight="1">
      <c r="A179" s="17">
        <v>77</v>
      </c>
      <c r="B179" s="17">
        <v>65</v>
      </c>
      <c r="C179" s="17">
        <v>3</v>
      </c>
      <c r="D179" s="17" t="s">
        <v>27</v>
      </c>
      <c r="E179">
        <v>1</v>
      </c>
    </row>
    <row r="180" spans="1:5" ht="15.75" customHeight="1">
      <c r="A180" s="17">
        <v>31</v>
      </c>
      <c r="B180" s="17">
        <v>65</v>
      </c>
      <c r="C180" s="17">
        <v>4</v>
      </c>
      <c r="D180" s="17" t="s">
        <v>27</v>
      </c>
      <c r="E180">
        <v>1</v>
      </c>
    </row>
    <row r="181" spans="1:5" ht="15.75" customHeight="1">
      <c r="A181" s="17">
        <v>39</v>
      </c>
      <c r="B181" s="17">
        <v>63</v>
      </c>
      <c r="C181" s="17">
        <v>4</v>
      </c>
      <c r="D181" s="17" t="s">
        <v>27</v>
      </c>
      <c r="E181">
        <v>1</v>
      </c>
    </row>
    <row r="182" spans="1:5" ht="15.75" customHeight="1">
      <c r="A182" s="17">
        <v>42</v>
      </c>
      <c r="B182" s="17">
        <v>61</v>
      </c>
      <c r="C182" s="17">
        <v>4</v>
      </c>
      <c r="D182" s="17" t="s">
        <v>27</v>
      </c>
      <c r="E182">
        <v>1</v>
      </c>
    </row>
    <row r="183" spans="1:5" ht="15.75" customHeight="1">
      <c r="A183" s="17">
        <v>43</v>
      </c>
      <c r="B183" s="17">
        <v>66</v>
      </c>
      <c r="C183" s="17">
        <v>4</v>
      </c>
      <c r="D183" s="17" t="s">
        <v>27</v>
      </c>
      <c r="E183">
        <v>1</v>
      </c>
    </row>
    <row r="184" spans="1:5" ht="15.75" customHeight="1">
      <c r="A184" s="17">
        <v>47</v>
      </c>
      <c r="B184" s="17">
        <v>60</v>
      </c>
      <c r="C184" s="17">
        <v>4</v>
      </c>
      <c r="D184" s="17" t="s">
        <v>27</v>
      </c>
      <c r="E184">
        <v>1</v>
      </c>
    </row>
    <row r="185" spans="1:5" ht="15.75" customHeight="1">
      <c r="A185" s="17">
        <v>47</v>
      </c>
      <c r="B185" s="17">
        <v>68</v>
      </c>
      <c r="C185" s="17">
        <v>4</v>
      </c>
      <c r="D185" s="17" t="s">
        <v>27</v>
      </c>
      <c r="E185">
        <v>1</v>
      </c>
    </row>
    <row r="186" spans="1:5" ht="15.75" customHeight="1">
      <c r="A186" s="17">
        <v>50</v>
      </c>
      <c r="B186" s="17">
        <v>65</v>
      </c>
      <c r="C186" s="17">
        <v>4</v>
      </c>
      <c r="D186" s="17" t="s">
        <v>27</v>
      </c>
      <c r="E186">
        <v>1</v>
      </c>
    </row>
    <row r="187" spans="1:5" ht="15.75" customHeight="1">
      <c r="A187" s="17">
        <v>52</v>
      </c>
      <c r="B187" s="17">
        <v>63</v>
      </c>
      <c r="C187" s="17">
        <v>4</v>
      </c>
      <c r="D187" s="17" t="s">
        <v>27</v>
      </c>
      <c r="E187">
        <v>1</v>
      </c>
    </row>
    <row r="188" spans="1:5" ht="15.75" customHeight="1">
      <c r="A188" s="17">
        <v>52</v>
      </c>
      <c r="B188" s="17">
        <v>60</v>
      </c>
      <c r="C188" s="17">
        <v>4</v>
      </c>
      <c r="D188" s="17" t="s">
        <v>27</v>
      </c>
      <c r="E188">
        <v>1</v>
      </c>
    </row>
    <row r="189" spans="1:5" ht="15.75" customHeight="1">
      <c r="A189" s="17">
        <v>59</v>
      </c>
      <c r="B189" s="17">
        <v>64</v>
      </c>
      <c r="C189" s="17">
        <v>4</v>
      </c>
      <c r="D189" s="17" t="s">
        <v>27</v>
      </c>
      <c r="E189">
        <v>1</v>
      </c>
    </row>
    <row r="190" spans="1:5" ht="15.75" customHeight="1">
      <c r="A190" s="17">
        <v>38</v>
      </c>
      <c r="B190" s="17">
        <v>67</v>
      </c>
      <c r="C190" s="17">
        <v>5</v>
      </c>
      <c r="D190" s="17" t="s">
        <v>27</v>
      </c>
      <c r="E190">
        <v>1</v>
      </c>
    </row>
    <row r="191" spans="1:5" ht="15.75" customHeight="1">
      <c r="A191" s="17">
        <v>52</v>
      </c>
      <c r="B191" s="17">
        <v>60</v>
      </c>
      <c r="C191" s="17">
        <v>5</v>
      </c>
      <c r="D191" s="17" t="s">
        <v>27</v>
      </c>
      <c r="E191">
        <v>1</v>
      </c>
    </row>
    <row r="192" spans="1:5" ht="15.75" customHeight="1">
      <c r="A192" s="17">
        <v>37</v>
      </c>
      <c r="B192" s="17">
        <v>59</v>
      </c>
      <c r="C192" s="17">
        <v>6</v>
      </c>
      <c r="D192" s="17" t="s">
        <v>27</v>
      </c>
      <c r="E192">
        <v>1</v>
      </c>
    </row>
    <row r="193" spans="1:5" ht="15.75" customHeight="1">
      <c r="A193" s="17">
        <v>47</v>
      </c>
      <c r="B193" s="17">
        <v>63</v>
      </c>
      <c r="C193" s="17">
        <v>6</v>
      </c>
      <c r="D193" s="17" t="s">
        <v>27</v>
      </c>
      <c r="E193">
        <v>1</v>
      </c>
    </row>
    <row r="194" spans="1:5" ht="15.75" customHeight="1">
      <c r="A194" s="17">
        <v>50</v>
      </c>
      <c r="B194" s="17">
        <v>61</v>
      </c>
      <c r="C194" s="17">
        <v>6</v>
      </c>
      <c r="D194" s="17" t="s">
        <v>27</v>
      </c>
      <c r="E194">
        <v>1</v>
      </c>
    </row>
    <row r="195" spans="1:5" ht="15.75" customHeight="1">
      <c r="A195" s="17">
        <v>62</v>
      </c>
      <c r="B195" s="17">
        <v>62</v>
      </c>
      <c r="C195" s="17">
        <v>6</v>
      </c>
      <c r="D195" s="17" t="s">
        <v>27</v>
      </c>
      <c r="E195">
        <v>1</v>
      </c>
    </row>
    <row r="196" spans="1:5" ht="15.75" customHeight="1">
      <c r="A196" s="17">
        <v>34</v>
      </c>
      <c r="B196" s="17">
        <v>67</v>
      </c>
      <c r="C196" s="17">
        <v>7</v>
      </c>
      <c r="D196" s="17" t="s">
        <v>27</v>
      </c>
      <c r="E196">
        <v>1</v>
      </c>
    </row>
    <row r="197" spans="1:5" ht="15.75" customHeight="1">
      <c r="A197" s="17">
        <v>51</v>
      </c>
      <c r="B197" s="17">
        <v>64</v>
      </c>
      <c r="C197" s="17">
        <v>7</v>
      </c>
      <c r="D197" s="17" t="s">
        <v>27</v>
      </c>
      <c r="E197">
        <v>1</v>
      </c>
    </row>
    <row r="198" spans="1:5" ht="15.75" customHeight="1">
      <c r="A198" s="17">
        <v>54</v>
      </c>
      <c r="B198" s="17">
        <v>59</v>
      </c>
      <c r="C198" s="17">
        <v>7</v>
      </c>
      <c r="D198" s="17" t="s">
        <v>27</v>
      </c>
      <c r="E198">
        <v>1</v>
      </c>
    </row>
    <row r="199" spans="1:5" ht="15.75" customHeight="1">
      <c r="A199" s="17">
        <v>54</v>
      </c>
      <c r="B199" s="17">
        <v>69</v>
      </c>
      <c r="C199" s="17">
        <v>7</v>
      </c>
      <c r="D199" s="17" t="s">
        <v>27</v>
      </c>
      <c r="E199">
        <v>1</v>
      </c>
    </row>
    <row r="200" spans="1:5" ht="15.75" customHeight="1">
      <c r="A200" s="17">
        <v>59</v>
      </c>
      <c r="B200" s="17">
        <v>64</v>
      </c>
      <c r="C200" s="17">
        <v>7</v>
      </c>
      <c r="D200" s="17" t="s">
        <v>27</v>
      </c>
      <c r="E200">
        <v>1</v>
      </c>
    </row>
    <row r="201" spans="1:5" ht="15.75" customHeight="1">
      <c r="A201" s="17">
        <v>41</v>
      </c>
      <c r="B201" s="17">
        <v>59</v>
      </c>
      <c r="C201" s="17">
        <v>8</v>
      </c>
      <c r="D201" s="17" t="s">
        <v>27</v>
      </c>
      <c r="E201">
        <v>1</v>
      </c>
    </row>
    <row r="202" spans="1:5" ht="15.75" customHeight="1">
      <c r="A202" s="17">
        <v>41</v>
      </c>
      <c r="B202" s="17">
        <v>69</v>
      </c>
      <c r="C202" s="17">
        <v>8</v>
      </c>
      <c r="D202" s="17" t="s">
        <v>27</v>
      </c>
      <c r="E202">
        <v>1</v>
      </c>
    </row>
    <row r="203" spans="1:5" ht="15.75" customHeight="1">
      <c r="A203" s="17">
        <v>48</v>
      </c>
      <c r="B203" s="17">
        <v>61</v>
      </c>
      <c r="C203" s="17">
        <v>8</v>
      </c>
      <c r="D203" s="17" t="s">
        <v>27</v>
      </c>
      <c r="E203">
        <v>1</v>
      </c>
    </row>
    <row r="204" spans="1:5" ht="15.75" customHeight="1">
      <c r="A204" s="17">
        <v>61</v>
      </c>
      <c r="B204" s="17">
        <v>65</v>
      </c>
      <c r="C204" s="17">
        <v>8</v>
      </c>
      <c r="D204" s="17" t="s">
        <v>27</v>
      </c>
      <c r="E204">
        <v>1</v>
      </c>
    </row>
    <row r="205" spans="1:5" ht="15.75" customHeight="1">
      <c r="A205" s="17">
        <v>70</v>
      </c>
      <c r="B205" s="17">
        <v>59</v>
      </c>
      <c r="C205" s="17">
        <v>8</v>
      </c>
      <c r="D205" s="17" t="s">
        <v>27</v>
      </c>
      <c r="E205">
        <v>1</v>
      </c>
    </row>
    <row r="206" spans="1:5" ht="15.75" customHeight="1">
      <c r="A206" s="17">
        <v>57</v>
      </c>
      <c r="B206" s="17">
        <v>64</v>
      </c>
      <c r="C206" s="17">
        <v>9</v>
      </c>
      <c r="D206" s="17" t="s">
        <v>27</v>
      </c>
      <c r="E206">
        <v>1</v>
      </c>
    </row>
    <row r="207" spans="1:5" ht="15.75" customHeight="1">
      <c r="A207" s="17">
        <v>63</v>
      </c>
      <c r="B207" s="17">
        <v>61</v>
      </c>
      <c r="C207" s="17">
        <v>9</v>
      </c>
      <c r="D207" s="17" t="s">
        <v>27</v>
      </c>
      <c r="E207">
        <v>1</v>
      </c>
    </row>
    <row r="208" spans="1:5" ht="15.75" customHeight="1">
      <c r="A208" s="17">
        <v>33</v>
      </c>
      <c r="B208" s="17">
        <v>58</v>
      </c>
      <c r="C208" s="17">
        <v>10</v>
      </c>
      <c r="D208" s="17" t="s">
        <v>27</v>
      </c>
      <c r="E208">
        <v>1</v>
      </c>
    </row>
    <row r="209" spans="1:5" ht="15.75" customHeight="1">
      <c r="A209" s="17">
        <v>34</v>
      </c>
      <c r="B209" s="17">
        <v>61</v>
      </c>
      <c r="C209" s="17">
        <v>10</v>
      </c>
      <c r="D209" s="17" t="s">
        <v>27</v>
      </c>
      <c r="E209">
        <v>1</v>
      </c>
    </row>
    <row r="210" spans="1:5" ht="15.75" customHeight="1">
      <c r="A210" s="17">
        <v>38</v>
      </c>
      <c r="B210" s="17">
        <v>66</v>
      </c>
      <c r="C210" s="17">
        <v>11</v>
      </c>
      <c r="D210" s="17" t="s">
        <v>27</v>
      </c>
      <c r="E210">
        <v>1</v>
      </c>
    </row>
    <row r="211" spans="1:5" ht="15.75" customHeight="1">
      <c r="A211" s="17">
        <v>47</v>
      </c>
      <c r="B211" s="17">
        <v>66</v>
      </c>
      <c r="C211" s="17">
        <v>12</v>
      </c>
      <c r="D211" s="17" t="s">
        <v>27</v>
      </c>
      <c r="E211">
        <v>1</v>
      </c>
    </row>
    <row r="212" spans="1:5" ht="15.75" customHeight="1">
      <c r="A212" s="17">
        <v>35</v>
      </c>
      <c r="B212" s="17">
        <v>64</v>
      </c>
      <c r="C212" s="17">
        <v>13</v>
      </c>
      <c r="D212" s="17" t="s">
        <v>27</v>
      </c>
      <c r="E212">
        <v>1</v>
      </c>
    </row>
    <row r="213" spans="1:5" ht="15.75" customHeight="1">
      <c r="A213" s="17">
        <v>43</v>
      </c>
      <c r="B213" s="17">
        <v>63</v>
      </c>
      <c r="C213" s="17">
        <v>14</v>
      </c>
      <c r="D213" s="17" t="s">
        <v>27</v>
      </c>
      <c r="E213">
        <v>1</v>
      </c>
    </row>
    <row r="214" spans="1:5" ht="15.75" customHeight="1">
      <c r="A214" s="17">
        <v>45</v>
      </c>
      <c r="B214" s="17">
        <v>59</v>
      </c>
      <c r="C214" s="17">
        <v>14</v>
      </c>
      <c r="D214" s="17" t="s">
        <v>27</v>
      </c>
      <c r="E214">
        <v>1</v>
      </c>
    </row>
    <row r="215" spans="1:5" ht="15.75" customHeight="1">
      <c r="A215" s="17">
        <v>70</v>
      </c>
      <c r="B215" s="17">
        <v>66</v>
      </c>
      <c r="C215" s="17">
        <v>14</v>
      </c>
      <c r="D215" s="17" t="s">
        <v>27</v>
      </c>
      <c r="E215">
        <v>1</v>
      </c>
    </row>
    <row r="216" spans="1:5" ht="15.75" customHeight="1">
      <c r="A216" s="17">
        <v>37</v>
      </c>
      <c r="B216" s="17">
        <v>60</v>
      </c>
      <c r="C216" s="17">
        <v>15</v>
      </c>
      <c r="D216" s="17" t="s">
        <v>27</v>
      </c>
      <c r="E216">
        <v>1</v>
      </c>
    </row>
    <row r="217" spans="1:5" ht="15.75" customHeight="1">
      <c r="A217" s="17">
        <v>44</v>
      </c>
      <c r="B217" s="17">
        <v>67</v>
      </c>
      <c r="C217" s="17">
        <v>16</v>
      </c>
      <c r="D217" s="17" t="s">
        <v>27</v>
      </c>
      <c r="E217">
        <v>1</v>
      </c>
    </row>
    <row r="218" spans="1:5" ht="15.75" customHeight="1">
      <c r="A218" s="17">
        <v>55</v>
      </c>
      <c r="B218" s="17">
        <v>66</v>
      </c>
      <c r="C218" s="17">
        <v>18</v>
      </c>
      <c r="D218" s="17" t="s">
        <v>27</v>
      </c>
      <c r="E218">
        <v>1</v>
      </c>
    </row>
    <row r="219" spans="1:5" ht="15.75" customHeight="1">
      <c r="A219" s="17">
        <v>54</v>
      </c>
      <c r="B219" s="17">
        <v>63</v>
      </c>
      <c r="C219" s="17">
        <v>19</v>
      </c>
      <c r="D219" s="17" t="s">
        <v>27</v>
      </c>
      <c r="E219">
        <v>1</v>
      </c>
    </row>
    <row r="220" spans="1:5" ht="15.75" customHeight="1">
      <c r="A220" s="17">
        <v>42</v>
      </c>
      <c r="B220" s="17">
        <v>62</v>
      </c>
      <c r="C220" s="17">
        <v>20</v>
      </c>
      <c r="D220" s="17" t="s">
        <v>27</v>
      </c>
      <c r="E220">
        <v>1</v>
      </c>
    </row>
    <row r="221" spans="1:5" ht="15.75" customHeight="1">
      <c r="A221" s="17">
        <v>55</v>
      </c>
      <c r="B221" s="17">
        <v>69</v>
      </c>
      <c r="C221" s="17">
        <v>22</v>
      </c>
      <c r="D221" s="17" t="s">
        <v>27</v>
      </c>
      <c r="E221">
        <v>1</v>
      </c>
    </row>
    <row r="222" spans="1:5" ht="15.75" customHeight="1">
      <c r="A222" s="17">
        <v>64</v>
      </c>
      <c r="B222" s="17">
        <v>65</v>
      </c>
      <c r="C222" s="17">
        <v>22</v>
      </c>
      <c r="D222" s="17" t="s">
        <v>27</v>
      </c>
      <c r="E222">
        <v>1</v>
      </c>
    </row>
    <row r="223" spans="1:5" ht="15.75" customHeight="1">
      <c r="A223" s="17">
        <v>60</v>
      </c>
      <c r="B223" s="17">
        <v>61</v>
      </c>
      <c r="C223" s="17">
        <v>25</v>
      </c>
      <c r="D223" s="17" t="s">
        <v>27</v>
      </c>
      <c r="E223">
        <v>1</v>
      </c>
    </row>
    <row r="224" spans="1:5" ht="15.75" customHeight="1">
      <c r="A224" s="17">
        <v>63</v>
      </c>
      <c r="B224" s="17">
        <v>61</v>
      </c>
      <c r="C224" s="17">
        <v>28</v>
      </c>
      <c r="D224" s="17" t="s">
        <v>27</v>
      </c>
      <c r="E224">
        <v>1</v>
      </c>
    </row>
    <row r="225" spans="1:5" ht="15.75" customHeight="1">
      <c r="A225" s="17">
        <v>34</v>
      </c>
      <c r="B225" s="17">
        <v>58</v>
      </c>
      <c r="C225" s="17">
        <v>30</v>
      </c>
      <c r="D225" s="17" t="s">
        <v>27</v>
      </c>
      <c r="E225">
        <v>1</v>
      </c>
    </row>
    <row r="226" spans="1:5" ht="15.75" customHeight="1">
      <c r="A226" s="17">
        <v>54</v>
      </c>
      <c r="B226" s="17">
        <v>67</v>
      </c>
      <c r="C226" s="17">
        <v>46</v>
      </c>
      <c r="D226" s="17" t="s">
        <v>27</v>
      </c>
      <c r="E226">
        <v>1</v>
      </c>
    </row>
    <row r="227" spans="1:5" ht="15.75" customHeight="1">
      <c r="A227" s="17">
        <v>34</v>
      </c>
      <c r="B227" s="17">
        <v>59</v>
      </c>
      <c r="C227" s="17">
        <v>0</v>
      </c>
      <c r="D227" s="17" t="s">
        <v>24</v>
      </c>
      <c r="E227">
        <v>1</v>
      </c>
    </row>
    <row r="228" spans="1:5" ht="15.75" customHeight="1">
      <c r="A228" s="17">
        <v>39</v>
      </c>
      <c r="B228" s="17">
        <v>66</v>
      </c>
      <c r="C228" s="17">
        <v>0</v>
      </c>
      <c r="D228" s="17" t="s">
        <v>24</v>
      </c>
      <c r="E228">
        <v>1</v>
      </c>
    </row>
    <row r="229" spans="1:5" ht="15.75" customHeight="1">
      <c r="A229" s="17">
        <v>41</v>
      </c>
      <c r="B229" s="17">
        <v>64</v>
      </c>
      <c r="C229" s="17">
        <v>0</v>
      </c>
      <c r="D229" s="17" t="s">
        <v>24</v>
      </c>
      <c r="E229">
        <v>1</v>
      </c>
    </row>
    <row r="230" spans="1:5" ht="15.75" customHeight="1">
      <c r="A230" s="17">
        <v>41</v>
      </c>
      <c r="B230" s="17">
        <v>67</v>
      </c>
      <c r="C230" s="17">
        <v>0</v>
      </c>
      <c r="D230" s="17" t="s">
        <v>24</v>
      </c>
      <c r="E230">
        <v>1</v>
      </c>
    </row>
    <row r="231" spans="1:5" ht="15.75" customHeight="1">
      <c r="A231" s="17">
        <v>42</v>
      </c>
      <c r="B231" s="17">
        <v>59</v>
      </c>
      <c r="C231" s="17">
        <v>0</v>
      </c>
      <c r="D231" s="17" t="s">
        <v>24</v>
      </c>
      <c r="E231">
        <v>1</v>
      </c>
    </row>
    <row r="232" spans="1:5" ht="15.75" customHeight="1">
      <c r="A232" s="17">
        <v>43</v>
      </c>
      <c r="B232" s="17">
        <v>64</v>
      </c>
      <c r="C232" s="17">
        <v>0</v>
      </c>
      <c r="D232" s="17" t="s">
        <v>24</v>
      </c>
      <c r="E232">
        <v>1</v>
      </c>
    </row>
    <row r="233" spans="1:5" ht="15.75" customHeight="1">
      <c r="A233" s="17">
        <v>43</v>
      </c>
      <c r="B233" s="17">
        <v>64</v>
      </c>
      <c r="C233" s="17">
        <v>0</v>
      </c>
      <c r="D233" s="17" t="s">
        <v>24</v>
      </c>
      <c r="E233">
        <v>1</v>
      </c>
    </row>
    <row r="234" spans="1:5" ht="15.75" customHeight="1">
      <c r="A234" s="17">
        <v>45</v>
      </c>
      <c r="B234" s="17">
        <v>66</v>
      </c>
      <c r="C234" s="17">
        <v>0</v>
      </c>
      <c r="D234" s="17" t="s">
        <v>24</v>
      </c>
      <c r="E234">
        <v>1</v>
      </c>
    </row>
    <row r="235" spans="1:5" ht="15.75" customHeight="1">
      <c r="A235" s="17">
        <v>47</v>
      </c>
      <c r="B235" s="17">
        <v>62</v>
      </c>
      <c r="C235" s="17">
        <v>0</v>
      </c>
      <c r="D235" s="17" t="s">
        <v>24</v>
      </c>
      <c r="E235">
        <v>1</v>
      </c>
    </row>
    <row r="236" spans="1:5" ht="15.75" customHeight="1">
      <c r="A236" s="17">
        <v>47</v>
      </c>
      <c r="B236" s="17">
        <v>65</v>
      </c>
      <c r="C236" s="17">
        <v>0</v>
      </c>
      <c r="D236" s="17" t="s">
        <v>24</v>
      </c>
      <c r="E236">
        <v>1</v>
      </c>
    </row>
    <row r="237" spans="1:5" ht="15.75" customHeight="1">
      <c r="A237" s="17">
        <v>49</v>
      </c>
      <c r="B237" s="17">
        <v>63</v>
      </c>
      <c r="C237" s="17">
        <v>0</v>
      </c>
      <c r="D237" s="17" t="s">
        <v>24</v>
      </c>
      <c r="E237">
        <v>1</v>
      </c>
    </row>
    <row r="238" spans="1:5" ht="15.75" customHeight="1">
      <c r="A238" s="17">
        <v>50</v>
      </c>
      <c r="B238" s="17">
        <v>64</v>
      </c>
      <c r="C238" s="17">
        <v>0</v>
      </c>
      <c r="D238" s="17" t="s">
        <v>24</v>
      </c>
      <c r="E238">
        <v>1</v>
      </c>
    </row>
    <row r="239" spans="1:5" ht="15.75" customHeight="1">
      <c r="A239" s="17">
        <v>60</v>
      </c>
      <c r="B239" s="17">
        <v>65</v>
      </c>
      <c r="C239" s="17">
        <v>0</v>
      </c>
      <c r="D239" s="17" t="s">
        <v>24</v>
      </c>
      <c r="E239">
        <v>1</v>
      </c>
    </row>
    <row r="240" spans="1:5" ht="15.75" customHeight="1">
      <c r="A240" s="17">
        <v>61</v>
      </c>
      <c r="B240" s="17">
        <v>65</v>
      </c>
      <c r="C240" s="17">
        <v>0</v>
      </c>
      <c r="D240" s="17" t="s">
        <v>24</v>
      </c>
      <c r="E240">
        <v>1</v>
      </c>
    </row>
    <row r="241" spans="1:5" ht="15.75" customHeight="1">
      <c r="A241" s="17">
        <v>62</v>
      </c>
      <c r="B241" s="17">
        <v>58</v>
      </c>
      <c r="C241" s="17">
        <v>0</v>
      </c>
      <c r="D241" s="17" t="s">
        <v>24</v>
      </c>
      <c r="E241">
        <v>1</v>
      </c>
    </row>
    <row r="242" spans="1:5" ht="15.75" customHeight="1">
      <c r="A242" s="17">
        <v>65</v>
      </c>
      <c r="B242" s="17">
        <v>58</v>
      </c>
      <c r="C242" s="17">
        <v>0</v>
      </c>
      <c r="D242" s="17" t="s">
        <v>24</v>
      </c>
      <c r="E242">
        <v>1</v>
      </c>
    </row>
    <row r="243" spans="1:5" ht="15.75" customHeight="1">
      <c r="A243" s="17">
        <v>66</v>
      </c>
      <c r="B243" s="17">
        <v>58</v>
      </c>
      <c r="C243" s="17">
        <v>0</v>
      </c>
      <c r="D243" s="17" t="s">
        <v>24</v>
      </c>
      <c r="E243">
        <v>1</v>
      </c>
    </row>
    <row r="244" spans="1:5" ht="15.75" customHeight="1">
      <c r="A244" s="17">
        <v>70</v>
      </c>
      <c r="B244" s="17">
        <v>58</v>
      </c>
      <c r="C244" s="17">
        <v>0</v>
      </c>
      <c r="D244" s="17" t="s">
        <v>24</v>
      </c>
      <c r="E244">
        <v>1</v>
      </c>
    </row>
    <row r="245" spans="1:5" ht="15.75" customHeight="1">
      <c r="A245" s="17">
        <v>72</v>
      </c>
      <c r="B245" s="17">
        <v>63</v>
      </c>
      <c r="C245" s="17">
        <v>0</v>
      </c>
      <c r="D245" s="17" t="s">
        <v>24</v>
      </c>
      <c r="E245">
        <v>1</v>
      </c>
    </row>
    <row r="246" spans="1:5" ht="15.75" customHeight="1">
      <c r="A246" s="17">
        <v>42</v>
      </c>
      <c r="B246" s="17">
        <v>69</v>
      </c>
      <c r="C246" s="17">
        <v>1</v>
      </c>
      <c r="D246" s="17" t="s">
        <v>24</v>
      </c>
      <c r="E246">
        <v>1</v>
      </c>
    </row>
    <row r="247" spans="1:5" ht="15.75" customHeight="1">
      <c r="A247" s="17">
        <v>45</v>
      </c>
      <c r="B247" s="17">
        <v>67</v>
      </c>
      <c r="C247" s="17">
        <v>1</v>
      </c>
      <c r="D247" s="17" t="s">
        <v>24</v>
      </c>
      <c r="E247">
        <v>1</v>
      </c>
    </row>
    <row r="248" spans="1:5" ht="15.75" customHeight="1">
      <c r="A248" s="17">
        <v>53</v>
      </c>
      <c r="B248" s="17">
        <v>65</v>
      </c>
      <c r="C248" s="17">
        <v>1</v>
      </c>
      <c r="D248" s="17" t="s">
        <v>24</v>
      </c>
      <c r="E248">
        <v>1</v>
      </c>
    </row>
    <row r="249" spans="1:5" ht="15.75" customHeight="1">
      <c r="A249" s="17">
        <v>57</v>
      </c>
      <c r="B249" s="17">
        <v>64</v>
      </c>
      <c r="C249" s="17">
        <v>1</v>
      </c>
      <c r="D249" s="17" t="s">
        <v>24</v>
      </c>
      <c r="E249">
        <v>1</v>
      </c>
    </row>
    <row r="250" spans="1:5" ht="15.75" customHeight="1">
      <c r="A250" s="17">
        <v>61</v>
      </c>
      <c r="B250" s="17">
        <v>68</v>
      </c>
      <c r="C250" s="17">
        <v>1</v>
      </c>
      <c r="D250" s="17" t="s">
        <v>24</v>
      </c>
      <c r="E250">
        <v>1</v>
      </c>
    </row>
    <row r="251" spans="1:5" ht="15.75" customHeight="1">
      <c r="A251" s="17">
        <v>63</v>
      </c>
      <c r="B251" s="17">
        <v>60</v>
      </c>
      <c r="C251" s="17">
        <v>1</v>
      </c>
      <c r="D251" s="17" t="s">
        <v>24</v>
      </c>
      <c r="E251">
        <v>1</v>
      </c>
    </row>
    <row r="252" spans="1:5" ht="15.75" customHeight="1">
      <c r="A252" s="17">
        <v>67</v>
      </c>
      <c r="B252" s="17">
        <v>63</v>
      </c>
      <c r="C252" s="17">
        <v>1</v>
      </c>
      <c r="D252" s="17" t="s">
        <v>24</v>
      </c>
      <c r="E252">
        <v>1</v>
      </c>
    </row>
    <row r="253" spans="1:5" ht="15.75" customHeight="1">
      <c r="A253" s="17">
        <v>78</v>
      </c>
      <c r="B253" s="17">
        <v>65</v>
      </c>
      <c r="C253" s="17">
        <v>1</v>
      </c>
      <c r="D253" s="17" t="s">
        <v>24</v>
      </c>
      <c r="E253">
        <v>1</v>
      </c>
    </row>
    <row r="254" spans="1:5" ht="15.75" customHeight="1">
      <c r="A254" s="17">
        <v>43</v>
      </c>
      <c r="B254" s="17">
        <v>59</v>
      </c>
      <c r="C254" s="17">
        <v>2</v>
      </c>
      <c r="D254" s="17" t="s">
        <v>24</v>
      </c>
      <c r="E254">
        <v>1</v>
      </c>
    </row>
    <row r="255" spans="1:5" ht="15.75" customHeight="1">
      <c r="A255" s="17">
        <v>46</v>
      </c>
      <c r="B255" s="17">
        <v>58</v>
      </c>
      <c r="C255" s="17">
        <v>2</v>
      </c>
      <c r="D255" s="17" t="s">
        <v>24</v>
      </c>
      <c r="E255">
        <v>1</v>
      </c>
    </row>
    <row r="256" spans="1:5" ht="15.75" customHeight="1">
      <c r="A256" s="17">
        <v>52</v>
      </c>
      <c r="B256" s="17">
        <v>59</v>
      </c>
      <c r="C256" s="17">
        <v>2</v>
      </c>
      <c r="D256" s="17" t="s">
        <v>24</v>
      </c>
      <c r="E256">
        <v>1</v>
      </c>
    </row>
    <row r="257" spans="1:5" ht="15.75" customHeight="1">
      <c r="A257" s="17">
        <v>65</v>
      </c>
      <c r="B257" s="17">
        <v>61</v>
      </c>
      <c r="C257" s="17">
        <v>2</v>
      </c>
      <c r="D257" s="17" t="s">
        <v>24</v>
      </c>
      <c r="E257">
        <v>1</v>
      </c>
    </row>
    <row r="258" spans="1:5" ht="15.75" customHeight="1">
      <c r="A258" s="17">
        <v>83</v>
      </c>
      <c r="B258" s="17">
        <v>58</v>
      </c>
      <c r="C258" s="17">
        <v>2</v>
      </c>
      <c r="D258" s="17" t="s">
        <v>24</v>
      </c>
      <c r="E258">
        <v>1</v>
      </c>
    </row>
    <row r="259" spans="1:5" ht="15.75" customHeight="1">
      <c r="A259" s="17">
        <v>46</v>
      </c>
      <c r="B259" s="17">
        <v>69</v>
      </c>
      <c r="C259" s="17">
        <v>3</v>
      </c>
      <c r="D259" s="17" t="s">
        <v>24</v>
      </c>
      <c r="E259">
        <v>1</v>
      </c>
    </row>
    <row r="260" spans="1:5" ht="15.75" customHeight="1">
      <c r="A260" s="17">
        <v>51</v>
      </c>
      <c r="B260" s="17">
        <v>59</v>
      </c>
      <c r="C260" s="17">
        <v>3</v>
      </c>
      <c r="D260" s="17" t="s">
        <v>24</v>
      </c>
      <c r="E260">
        <v>1</v>
      </c>
    </row>
    <row r="261" spans="1:5" ht="15.75" customHeight="1">
      <c r="A261" s="17">
        <v>52</v>
      </c>
      <c r="B261" s="17">
        <v>69</v>
      </c>
      <c r="C261" s="17">
        <v>3</v>
      </c>
      <c r="D261" s="17" t="s">
        <v>24</v>
      </c>
      <c r="E261">
        <v>1</v>
      </c>
    </row>
    <row r="262" spans="1:5" ht="15.75" customHeight="1">
      <c r="A262" s="17">
        <v>52</v>
      </c>
      <c r="B262" s="17">
        <v>62</v>
      </c>
      <c r="C262" s="17">
        <v>3</v>
      </c>
      <c r="D262" s="17" t="s">
        <v>24</v>
      </c>
      <c r="E262">
        <v>1</v>
      </c>
    </row>
    <row r="263" spans="1:5" ht="15.75" customHeight="1">
      <c r="A263" s="17">
        <v>53</v>
      </c>
      <c r="B263" s="17">
        <v>59</v>
      </c>
      <c r="C263" s="17">
        <v>3</v>
      </c>
      <c r="D263" s="17" t="s">
        <v>24</v>
      </c>
      <c r="E263">
        <v>1</v>
      </c>
    </row>
    <row r="264" spans="1:5" ht="15.75" customHeight="1">
      <c r="A264" s="17">
        <v>56</v>
      </c>
      <c r="B264" s="17">
        <v>66</v>
      </c>
      <c r="C264" s="17">
        <v>3</v>
      </c>
      <c r="D264" s="17" t="s">
        <v>24</v>
      </c>
      <c r="E264">
        <v>1</v>
      </c>
    </row>
    <row r="265" spans="1:5" ht="15.75" customHeight="1">
      <c r="A265" s="17">
        <v>74</v>
      </c>
      <c r="B265" s="17">
        <v>65</v>
      </c>
      <c r="C265" s="17">
        <v>3</v>
      </c>
      <c r="D265" s="17" t="s">
        <v>24</v>
      </c>
      <c r="E265">
        <v>1</v>
      </c>
    </row>
    <row r="266" spans="1:5" ht="15.75" customHeight="1">
      <c r="A266" s="17">
        <v>52</v>
      </c>
      <c r="B266" s="17">
        <v>66</v>
      </c>
      <c r="C266" s="17">
        <v>4</v>
      </c>
      <c r="D266" s="17" t="s">
        <v>24</v>
      </c>
      <c r="E266">
        <v>1</v>
      </c>
    </row>
    <row r="267" spans="1:5" ht="15.75" customHeight="1">
      <c r="A267" s="17">
        <v>53</v>
      </c>
      <c r="B267" s="17">
        <v>58</v>
      </c>
      <c r="C267" s="17">
        <v>4</v>
      </c>
      <c r="D267" s="17" t="s">
        <v>24</v>
      </c>
      <c r="E267">
        <v>1</v>
      </c>
    </row>
    <row r="268" spans="1:5" ht="15.75" customHeight="1">
      <c r="A268" s="17">
        <v>70</v>
      </c>
      <c r="B268" s="17">
        <v>58</v>
      </c>
      <c r="C268" s="17">
        <v>4</v>
      </c>
      <c r="D268" s="17" t="s">
        <v>24</v>
      </c>
      <c r="E268">
        <v>1</v>
      </c>
    </row>
    <row r="269" spans="1:5" ht="15.75" customHeight="1">
      <c r="A269" s="17">
        <v>46</v>
      </c>
      <c r="B269" s="17">
        <v>62</v>
      </c>
      <c r="C269" s="17">
        <v>5</v>
      </c>
      <c r="D269" s="17" t="s">
        <v>24</v>
      </c>
      <c r="E269">
        <v>1</v>
      </c>
    </row>
    <row r="270" spans="1:5" ht="15.75" customHeight="1">
      <c r="A270" s="17">
        <v>54</v>
      </c>
      <c r="B270" s="17">
        <v>65</v>
      </c>
      <c r="C270" s="17">
        <v>5</v>
      </c>
      <c r="D270" s="17" t="s">
        <v>24</v>
      </c>
      <c r="E270">
        <v>1</v>
      </c>
    </row>
    <row r="271" spans="1:5" ht="15.75" customHeight="1">
      <c r="A271" s="17">
        <v>57</v>
      </c>
      <c r="B271" s="17">
        <v>61</v>
      </c>
      <c r="C271" s="17">
        <v>5</v>
      </c>
      <c r="D271" s="17" t="s">
        <v>24</v>
      </c>
      <c r="E271">
        <v>1</v>
      </c>
    </row>
    <row r="272" spans="1:5" ht="15.75" customHeight="1">
      <c r="A272" s="17">
        <v>61</v>
      </c>
      <c r="B272" s="17">
        <v>62</v>
      </c>
      <c r="C272" s="17">
        <v>5</v>
      </c>
      <c r="D272" s="17" t="s">
        <v>24</v>
      </c>
      <c r="E272">
        <v>1</v>
      </c>
    </row>
    <row r="273" spans="1:5" ht="15.75" customHeight="1">
      <c r="A273" s="17">
        <v>44</v>
      </c>
      <c r="B273" s="17">
        <v>64</v>
      </c>
      <c r="C273" s="17">
        <v>6</v>
      </c>
      <c r="D273" s="17" t="s">
        <v>24</v>
      </c>
      <c r="E273">
        <v>1</v>
      </c>
    </row>
    <row r="274" spans="1:5" ht="15.75" customHeight="1">
      <c r="A274" s="17">
        <v>45</v>
      </c>
      <c r="B274" s="17">
        <v>65</v>
      </c>
      <c r="C274" s="17">
        <v>6</v>
      </c>
      <c r="D274" s="17" t="s">
        <v>24</v>
      </c>
      <c r="E274">
        <v>1</v>
      </c>
    </row>
    <row r="275" spans="1:5" ht="15.75" customHeight="1">
      <c r="A275" s="17">
        <v>55</v>
      </c>
      <c r="B275" s="17">
        <v>63</v>
      </c>
      <c r="C275" s="17">
        <v>6</v>
      </c>
      <c r="D275" s="17" t="s">
        <v>24</v>
      </c>
      <c r="E275">
        <v>1</v>
      </c>
    </row>
    <row r="276" spans="1:5" ht="15.75" customHeight="1">
      <c r="A276" s="17">
        <v>48</v>
      </c>
      <c r="B276" s="17">
        <v>67</v>
      </c>
      <c r="C276" s="17">
        <v>7</v>
      </c>
      <c r="D276" s="17" t="s">
        <v>24</v>
      </c>
      <c r="E276">
        <v>1</v>
      </c>
    </row>
    <row r="277" spans="1:5" ht="15.75" customHeight="1">
      <c r="A277" s="17">
        <v>54</v>
      </c>
      <c r="B277" s="17">
        <v>68</v>
      </c>
      <c r="C277" s="17">
        <v>7</v>
      </c>
      <c r="D277" s="17" t="s">
        <v>24</v>
      </c>
      <c r="E277">
        <v>1</v>
      </c>
    </row>
    <row r="278" spans="1:5" ht="15.75" customHeight="1">
      <c r="A278" s="17">
        <v>67</v>
      </c>
      <c r="B278" s="17">
        <v>64</v>
      </c>
      <c r="C278" s="17">
        <v>8</v>
      </c>
      <c r="D278" s="17" t="s">
        <v>24</v>
      </c>
      <c r="E278">
        <v>1</v>
      </c>
    </row>
    <row r="279" spans="1:5" ht="15.75" customHeight="1">
      <c r="A279" s="17">
        <v>69</v>
      </c>
      <c r="B279" s="17">
        <v>67</v>
      </c>
      <c r="C279" s="17">
        <v>8</v>
      </c>
      <c r="D279" s="17" t="s">
        <v>24</v>
      </c>
      <c r="E279">
        <v>1</v>
      </c>
    </row>
    <row r="280" spans="1:5" ht="15.75" customHeight="1">
      <c r="A280" s="17">
        <v>34</v>
      </c>
      <c r="B280" s="17">
        <v>66</v>
      </c>
      <c r="C280" s="17">
        <v>9</v>
      </c>
      <c r="D280" s="17" t="s">
        <v>24</v>
      </c>
      <c r="E280">
        <v>1</v>
      </c>
    </row>
    <row r="281" spans="1:5" ht="15.75" customHeight="1">
      <c r="A281" s="17">
        <v>44</v>
      </c>
      <c r="B281" s="17">
        <v>58</v>
      </c>
      <c r="C281" s="17">
        <v>9</v>
      </c>
      <c r="D281" s="17" t="s">
        <v>24</v>
      </c>
      <c r="E281">
        <v>1</v>
      </c>
    </row>
    <row r="282" spans="1:5" ht="15.75" customHeight="1">
      <c r="A282" s="17">
        <v>53</v>
      </c>
      <c r="B282" s="17">
        <v>60</v>
      </c>
      <c r="C282" s="17">
        <v>9</v>
      </c>
      <c r="D282" s="17" t="s">
        <v>24</v>
      </c>
      <c r="E282">
        <v>1</v>
      </c>
    </row>
    <row r="283" spans="1:5" ht="15.75" customHeight="1">
      <c r="A283" s="17">
        <v>56</v>
      </c>
      <c r="B283" s="17">
        <v>65</v>
      </c>
      <c r="C283" s="17">
        <v>9</v>
      </c>
      <c r="D283" s="17" t="s">
        <v>24</v>
      </c>
      <c r="E283">
        <v>1</v>
      </c>
    </row>
    <row r="284" spans="1:5" ht="15.75" customHeight="1">
      <c r="A284" s="17">
        <v>49</v>
      </c>
      <c r="B284" s="17">
        <v>64</v>
      </c>
      <c r="C284" s="17">
        <v>10</v>
      </c>
      <c r="D284" s="17" t="s">
        <v>24</v>
      </c>
      <c r="E284">
        <v>1</v>
      </c>
    </row>
    <row r="285" spans="1:5" ht="15.75" customHeight="1">
      <c r="A285" s="17">
        <v>48</v>
      </c>
      <c r="B285" s="17">
        <v>58</v>
      </c>
      <c r="C285" s="17">
        <v>11</v>
      </c>
      <c r="D285" s="17" t="s">
        <v>24</v>
      </c>
      <c r="E285">
        <v>1</v>
      </c>
    </row>
    <row r="286" spans="1:5" ht="15.75" customHeight="1">
      <c r="A286" s="17">
        <v>48</v>
      </c>
      <c r="B286" s="17">
        <v>58</v>
      </c>
      <c r="C286" s="17">
        <v>11</v>
      </c>
      <c r="D286" s="17" t="s">
        <v>24</v>
      </c>
      <c r="E286">
        <v>1</v>
      </c>
    </row>
    <row r="287" spans="1:5" ht="15.75" customHeight="1">
      <c r="A287" s="17">
        <v>54</v>
      </c>
      <c r="B287" s="17">
        <v>60</v>
      </c>
      <c r="C287" s="17">
        <v>11</v>
      </c>
      <c r="D287" s="17" t="s">
        <v>24</v>
      </c>
      <c r="E287">
        <v>1</v>
      </c>
    </row>
    <row r="288" spans="1:5" ht="15.75" customHeight="1">
      <c r="A288" s="17">
        <v>53</v>
      </c>
      <c r="B288" s="17">
        <v>65</v>
      </c>
      <c r="C288" s="17">
        <v>12</v>
      </c>
      <c r="D288" s="17" t="s">
        <v>24</v>
      </c>
      <c r="E288">
        <v>1</v>
      </c>
    </row>
    <row r="289" spans="1:5" ht="15.75" customHeight="1">
      <c r="A289" s="17">
        <v>50</v>
      </c>
      <c r="B289" s="17">
        <v>63</v>
      </c>
      <c r="C289" s="17">
        <v>13</v>
      </c>
      <c r="D289" s="17" t="s">
        <v>24</v>
      </c>
      <c r="E289">
        <v>1</v>
      </c>
    </row>
    <row r="290" spans="1:5" ht="15.75" customHeight="1">
      <c r="A290" s="17">
        <v>51</v>
      </c>
      <c r="B290" s="17">
        <v>59</v>
      </c>
      <c r="C290" s="17">
        <v>13</v>
      </c>
      <c r="D290" s="17" t="s">
        <v>24</v>
      </c>
      <c r="E290">
        <v>1</v>
      </c>
    </row>
    <row r="291" spans="1:5" ht="15.75" customHeight="1">
      <c r="A291" s="17">
        <v>62</v>
      </c>
      <c r="B291" s="17">
        <v>59</v>
      </c>
      <c r="C291" s="17">
        <v>13</v>
      </c>
      <c r="D291" s="17" t="s">
        <v>24</v>
      </c>
      <c r="E291">
        <v>1</v>
      </c>
    </row>
    <row r="292" spans="1:5" ht="15.75" customHeight="1">
      <c r="A292" s="17">
        <v>66</v>
      </c>
      <c r="B292" s="17">
        <v>61</v>
      </c>
      <c r="C292" s="17">
        <v>13</v>
      </c>
      <c r="D292" s="17" t="s">
        <v>24</v>
      </c>
      <c r="E292">
        <v>1</v>
      </c>
    </row>
    <row r="293" spans="1:5" ht="15.75" customHeight="1">
      <c r="A293" s="17">
        <v>57</v>
      </c>
      <c r="B293" s="17">
        <v>62</v>
      </c>
      <c r="C293" s="17">
        <v>14</v>
      </c>
      <c r="D293" s="17" t="s">
        <v>24</v>
      </c>
      <c r="E293">
        <v>1</v>
      </c>
    </row>
    <row r="294" spans="1:5" ht="15.75" customHeight="1">
      <c r="A294" s="17">
        <v>55</v>
      </c>
      <c r="B294" s="17">
        <v>68</v>
      </c>
      <c r="C294" s="17">
        <v>15</v>
      </c>
      <c r="D294" s="17" t="s">
        <v>24</v>
      </c>
      <c r="E294">
        <v>1</v>
      </c>
    </row>
    <row r="295" spans="1:5" ht="15.75" customHeight="1">
      <c r="A295" s="17">
        <v>65</v>
      </c>
      <c r="B295" s="17">
        <v>66</v>
      </c>
      <c r="C295" s="17">
        <v>15</v>
      </c>
      <c r="D295" s="17" t="s">
        <v>24</v>
      </c>
      <c r="E295">
        <v>1</v>
      </c>
    </row>
    <row r="296" spans="1:5" ht="15.75" customHeight="1">
      <c r="A296" s="17">
        <v>60</v>
      </c>
      <c r="B296" s="17">
        <v>59</v>
      </c>
      <c r="C296" s="17">
        <v>17</v>
      </c>
      <c r="D296" s="17" t="s">
        <v>24</v>
      </c>
      <c r="E296">
        <v>1</v>
      </c>
    </row>
    <row r="297" spans="1:5" ht="15.75" customHeight="1">
      <c r="A297" s="17">
        <v>44</v>
      </c>
      <c r="B297" s="17">
        <v>63</v>
      </c>
      <c r="C297" s="17">
        <v>19</v>
      </c>
      <c r="D297" s="17" t="s">
        <v>24</v>
      </c>
      <c r="E297">
        <v>1</v>
      </c>
    </row>
    <row r="298" spans="1:5" ht="15.75" customHeight="1">
      <c r="A298" s="17">
        <v>62</v>
      </c>
      <c r="B298" s="17">
        <v>65</v>
      </c>
      <c r="C298" s="17">
        <v>19</v>
      </c>
      <c r="D298" s="17" t="s">
        <v>24</v>
      </c>
      <c r="E298">
        <v>1</v>
      </c>
    </row>
    <row r="299" spans="1:5" ht="15.75" customHeight="1">
      <c r="A299" s="17">
        <v>46</v>
      </c>
      <c r="B299" s="17">
        <v>65</v>
      </c>
      <c r="C299" s="17">
        <v>20</v>
      </c>
      <c r="D299" s="17" t="s">
        <v>24</v>
      </c>
      <c r="E299">
        <v>1</v>
      </c>
    </row>
    <row r="300" spans="1:5" ht="15.75" customHeight="1">
      <c r="A300" s="17">
        <v>38</v>
      </c>
      <c r="B300" s="17">
        <v>69</v>
      </c>
      <c r="C300" s="17">
        <v>21</v>
      </c>
      <c r="D300" s="17" t="s">
        <v>24</v>
      </c>
      <c r="E300">
        <v>1</v>
      </c>
    </row>
    <row r="301" spans="1:5" ht="15.75" customHeight="1">
      <c r="A301" s="17">
        <v>65</v>
      </c>
      <c r="B301" s="17">
        <v>62</v>
      </c>
      <c r="C301" s="17">
        <v>22</v>
      </c>
      <c r="D301" s="17" t="s">
        <v>24</v>
      </c>
      <c r="E301">
        <v>1</v>
      </c>
    </row>
    <row r="302" spans="1:5" ht="15.75" customHeight="1">
      <c r="A302" s="17">
        <v>41</v>
      </c>
      <c r="B302" s="17">
        <v>60</v>
      </c>
      <c r="C302" s="17">
        <v>23</v>
      </c>
      <c r="D302" s="17" t="s">
        <v>24</v>
      </c>
      <c r="E302">
        <v>1</v>
      </c>
    </row>
    <row r="303" spans="1:5" ht="15.75" customHeight="1">
      <c r="A303" s="17">
        <v>47</v>
      </c>
      <c r="B303" s="17">
        <v>63</v>
      </c>
      <c r="C303" s="17">
        <v>23</v>
      </c>
      <c r="D303" s="17" t="s">
        <v>24</v>
      </c>
      <c r="E303">
        <v>1</v>
      </c>
    </row>
    <row r="304" spans="1:5" ht="15.75" customHeight="1">
      <c r="A304" s="17">
        <v>54</v>
      </c>
      <c r="B304" s="17">
        <v>65</v>
      </c>
      <c r="C304" s="17">
        <v>23</v>
      </c>
      <c r="D304" s="17" t="s">
        <v>24</v>
      </c>
      <c r="E304">
        <v>1</v>
      </c>
    </row>
    <row r="305" spans="1:5" ht="15.75" customHeight="1">
      <c r="A305" s="17">
        <v>53</v>
      </c>
      <c r="B305" s="17">
        <v>63</v>
      </c>
      <c r="C305" s="17">
        <v>24</v>
      </c>
      <c r="D305" s="17" t="s">
        <v>24</v>
      </c>
      <c r="E305">
        <v>1</v>
      </c>
    </row>
    <row r="306" spans="1:5" ht="15.75" customHeight="1">
      <c r="A306" s="17">
        <v>59</v>
      </c>
      <c r="B306" s="17">
        <v>62</v>
      </c>
      <c r="C306" s="17">
        <v>35</v>
      </c>
      <c r="D306" s="17" t="s">
        <v>24</v>
      </c>
      <c r="E306">
        <v>1</v>
      </c>
    </row>
    <row r="307" spans="1:5" ht="15.75" customHeight="1">
      <c r="A307" s="17">
        <v>43</v>
      </c>
      <c r="B307" s="17">
        <v>58</v>
      </c>
      <c r="C307" s="17">
        <v>52</v>
      </c>
      <c r="D307" s="17" t="s">
        <v>24</v>
      </c>
      <c r="E307">
        <v>1</v>
      </c>
    </row>
    <row r="308" spans="1:5" ht="15.75" customHeight="1"/>
    <row r="309" spans="1:5" ht="15.75" customHeight="1"/>
    <row r="310" spans="1:5" ht="15.75" customHeight="1"/>
    <row r="311" spans="1:5" ht="15.75" customHeight="1"/>
    <row r="312" spans="1:5" ht="15.75" customHeight="1"/>
    <row r="313" spans="1:5" ht="15.75" customHeight="1"/>
    <row r="314" spans="1:5" ht="15.75" customHeight="1"/>
    <row r="315" spans="1:5" ht="15.75" customHeight="1"/>
    <row r="316" spans="1:5" ht="15.75" customHeight="1"/>
    <row r="317" spans="1:5" ht="15.75" customHeight="1"/>
    <row r="318" spans="1:5" ht="15.75" customHeight="1"/>
    <row r="319" spans="1:5" ht="15.75" customHeight="1"/>
    <row r="320" spans="1: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Nodes_Chi_Squared</vt:lpstr>
      <vt:lpstr>Nodes_Analysis</vt:lpstr>
      <vt:lpstr>Years_Tests</vt:lpstr>
      <vt:lpstr>Ages_Tests</vt:lpstr>
      <vt:lpstr>Nodes_Tests</vt:lpstr>
      <vt:lpstr>Age_Chi_Squared</vt:lpstr>
      <vt:lpstr>Data and Stats</vt:lpstr>
      <vt:lpstr>Ages_Tests!ExternalData_1</vt:lpstr>
      <vt:lpstr>'Data and Stats'!ExternalData_1</vt:lpstr>
      <vt:lpstr>Nodes_Chi_Squared!ExternalData_1</vt:lpstr>
      <vt:lpstr>Nodes_Tests!ExternalData_1</vt:lpstr>
      <vt:lpstr>Years_Tests!ExternalData_1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Palmer</cp:lastModifiedBy>
  <dcterms:created xsi:type="dcterms:W3CDTF">2020-01-23T18:57:52Z</dcterms:created>
  <dcterms:modified xsi:type="dcterms:W3CDTF">2020-01-27T00:10:20Z</dcterms:modified>
</cp:coreProperties>
</file>