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parendo/Documents/Hub_Literature_Data/Lodders_2003/"/>
    </mc:Choice>
  </mc:AlternateContent>
  <xr:revisionPtr revIDLastSave="0" documentId="13_ncr:1_{8A81E189-0162-A04B-9576-29D2D2C23A87}" xr6:coauthVersionLast="47" xr6:coauthVersionMax="47" xr10:uidLastSave="{00000000-0000-0000-0000-000000000000}"/>
  <bookViews>
    <workbookView xWindow="0" yWindow="740" windowWidth="29400" windowHeight="17280" activeTab="3" xr2:uid="{00000000-000D-0000-FFFF-FFFF00000000}"/>
  </bookViews>
  <sheets>
    <sheet name="tabula-Lodders_2003" sheetId="1" r:id="rId1"/>
    <sheet name="tabula-Lodders_2003 (2)" sheetId="2" r:id="rId2"/>
    <sheet name="Lodders_2003_Table6" sheetId="3" r:id="rId3"/>
    <sheet name="Lodders_2003_Table6_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4" l="1"/>
  <c r="C17" i="4"/>
  <c r="D17" i="4" s="1"/>
  <c r="D16" i="4"/>
  <c r="C15" i="4"/>
  <c r="C13" i="4"/>
  <c r="D13" i="4" s="1"/>
  <c r="C11" i="4"/>
  <c r="D11" i="4" s="1"/>
  <c r="C9" i="4"/>
  <c r="C8" i="4"/>
  <c r="D8" i="4" s="1"/>
  <c r="C7" i="4"/>
  <c r="D47" i="4" s="1"/>
  <c r="C3" i="4"/>
  <c r="C2" i="4"/>
  <c r="D84" i="4" s="1"/>
  <c r="C19" i="3"/>
  <c r="D19" i="3" s="1"/>
  <c r="C17" i="3"/>
  <c r="D17" i="3" s="1"/>
  <c r="C15" i="3"/>
  <c r="D15" i="3" s="1"/>
  <c r="C13" i="3"/>
  <c r="D13" i="3" s="1"/>
  <c r="C11" i="3"/>
  <c r="D11" i="3" s="1"/>
  <c r="C9" i="3"/>
  <c r="D9" i="3" s="1"/>
  <c r="C8" i="3"/>
  <c r="D8" i="3" s="1"/>
  <c r="C7" i="3"/>
  <c r="D7" i="3" s="1"/>
  <c r="C3" i="3"/>
  <c r="D3" i="3" s="1"/>
  <c r="C2" i="3"/>
  <c r="D6" i="3" s="1"/>
  <c r="R19" i="2"/>
  <c r="R17" i="2"/>
  <c r="R15" i="2"/>
  <c r="R13" i="2"/>
  <c r="R11" i="2"/>
  <c r="R9" i="2"/>
  <c r="R3" i="2"/>
  <c r="R2" i="2"/>
  <c r="R7" i="2"/>
  <c r="R8" i="2"/>
  <c r="D54" i="4" l="1"/>
  <c r="D31" i="4"/>
  <c r="D39" i="4"/>
  <c r="D71" i="4"/>
  <c r="D79" i="4"/>
  <c r="D5" i="4"/>
  <c r="D10" i="4"/>
  <c r="D15" i="4"/>
  <c r="D21" i="4"/>
  <c r="D29" i="4"/>
  <c r="D37" i="4"/>
  <c r="D45" i="4"/>
  <c r="D53" i="4"/>
  <c r="D61" i="4"/>
  <c r="D69" i="4"/>
  <c r="D77" i="4"/>
  <c r="D6" i="4"/>
  <c r="D22" i="4"/>
  <c r="D46" i="4"/>
  <c r="D62" i="4"/>
  <c r="D63" i="4"/>
  <c r="D7" i="4"/>
  <c r="D24" i="4"/>
  <c r="D32" i="4"/>
  <c r="D40" i="4"/>
  <c r="D48" i="4"/>
  <c r="D72" i="4"/>
  <c r="D80" i="4"/>
  <c r="D33" i="4"/>
  <c r="D57" i="4"/>
  <c r="D81" i="4"/>
  <c r="D26" i="4"/>
  <c r="D34" i="4"/>
  <c r="D42" i="4"/>
  <c r="D50" i="4"/>
  <c r="D58" i="4"/>
  <c r="D66" i="4"/>
  <c r="D74" i="4"/>
  <c r="D82" i="4"/>
  <c r="D30" i="4"/>
  <c r="D78" i="4"/>
  <c r="D23" i="4"/>
  <c r="D55" i="4"/>
  <c r="D12" i="4"/>
  <c r="D56" i="4"/>
  <c r="D41" i="4"/>
  <c r="D49" i="4"/>
  <c r="D73" i="4"/>
  <c r="D3" i="4"/>
  <c r="D14" i="4"/>
  <c r="D19" i="4"/>
  <c r="D27" i="4"/>
  <c r="D35" i="4"/>
  <c r="D43" i="4"/>
  <c r="D51" i="4"/>
  <c r="D59" i="4"/>
  <c r="D67" i="4"/>
  <c r="D75" i="4"/>
  <c r="D83" i="4"/>
  <c r="D38" i="4"/>
  <c r="D70" i="4"/>
  <c r="D64" i="4"/>
  <c r="D2" i="4"/>
  <c r="D18" i="4"/>
  <c r="D25" i="4"/>
  <c r="D65" i="4"/>
  <c r="D4" i="4"/>
  <c r="D9" i="4"/>
  <c r="D20" i="4"/>
  <c r="D28" i="4"/>
  <c r="D36" i="4"/>
  <c r="D44" i="4"/>
  <c r="D52" i="4"/>
  <c r="D60" i="4"/>
  <c r="D68" i="4"/>
  <c r="D76" i="4"/>
  <c r="D2" i="3"/>
  <c r="D77" i="3"/>
  <c r="D69" i="3"/>
  <c r="D61" i="3"/>
  <c r="D53" i="3"/>
  <c r="D45" i="3"/>
  <c r="D37" i="3"/>
  <c r="D29" i="3"/>
  <c r="D21" i="3"/>
  <c r="D5" i="3"/>
  <c r="D84" i="3"/>
  <c r="D76" i="3"/>
  <c r="D68" i="3"/>
  <c r="D60" i="3"/>
  <c r="D52" i="3"/>
  <c r="D44" i="3"/>
  <c r="D36" i="3"/>
  <c r="D28" i="3"/>
  <c r="D20" i="3"/>
  <c r="D12" i="3"/>
  <c r="D4" i="3"/>
  <c r="D83" i="3"/>
  <c r="D75" i="3"/>
  <c r="D67" i="3"/>
  <c r="D59" i="3"/>
  <c r="D51" i="3"/>
  <c r="D43" i="3"/>
  <c r="D35" i="3"/>
  <c r="D27" i="3"/>
  <c r="D82" i="3"/>
  <c r="D74" i="3"/>
  <c r="D66" i="3"/>
  <c r="D58" i="3"/>
  <c r="D50" i="3"/>
  <c r="D42" i="3"/>
  <c r="D34" i="3"/>
  <c r="D26" i="3"/>
  <c r="D18" i="3"/>
  <c r="D10" i="3"/>
  <c r="D81" i="3"/>
  <c r="D73" i="3"/>
  <c r="D65" i="3"/>
  <c r="D57" i="3"/>
  <c r="D49" i="3"/>
  <c r="D41" i="3"/>
  <c r="D33" i="3"/>
  <c r="D25" i="3"/>
  <c r="D80" i="3"/>
  <c r="D72" i="3"/>
  <c r="D64" i="3"/>
  <c r="D56" i="3"/>
  <c r="D48" i="3"/>
  <c r="D40" i="3"/>
  <c r="D32" i="3"/>
  <c r="D24" i="3"/>
  <c r="D16" i="3"/>
  <c r="D79" i="3"/>
  <c r="D71" i="3"/>
  <c r="D63" i="3"/>
  <c r="D55" i="3"/>
  <c r="D47" i="3"/>
  <c r="D39" i="3"/>
  <c r="D31" i="3"/>
  <c r="D23" i="3"/>
  <c r="D78" i="3"/>
  <c r="D70" i="3"/>
  <c r="D62" i="3"/>
  <c r="D54" i="3"/>
  <c r="D46" i="3"/>
  <c r="D38" i="3"/>
  <c r="D30" i="3"/>
  <c r="D22" i="3"/>
  <c r="D14" i="3"/>
</calcChain>
</file>

<file path=xl/sharedStrings.xml><?xml version="1.0" encoding="utf-8"?>
<sst xmlns="http://schemas.openxmlformats.org/spreadsheetml/2006/main" count="574" uniqueCount="215">
  <si>
    <t>Element</t>
  </si>
  <si>
    <t>A</t>
  </si>
  <si>
    <t>Atom%</t>
  </si>
  <si>
    <t>Abundance</t>
  </si>
  <si>
    <t>1 H..............</t>
  </si>
  <si>
    <t>2.431 1010</t>
  </si>
  <si>
    <t>21 Sc ...........</t>
  </si>
  <si>
    <t>37 Rb ..........</t>
  </si>
  <si>
    <t>4.716 105</t>
  </si>
  <si>
    <t>22 Ti............</t>
  </si>
  <si>
    <t>87.*</t>
  </si>
  <si>
    <t>2He ............</t>
  </si>
  <si>
    <t>3.889 105</t>
  </si>
  <si>
    <t>2.343 109</t>
  </si>
  <si>
    <t>38 Sr............</t>
  </si>
  <si>
    <t>3 Li .............</t>
  </si>
  <si>
    <t>23 V ............</t>
  </si>
  <si>
    <t>4 Be.............</t>
  </si>
  <si>
    <t>5 B ..............</t>
  </si>
  <si>
    <t>24 Cr ...........</t>
  </si>
  <si>
    <t>39 Y ............</t>
  </si>
  <si>
    <t>40 Zr ...........</t>
  </si>
  <si>
    <t>6 C ..............</t>
  </si>
  <si>
    <t>7.001 106</t>
  </si>
  <si>
    <t>7.079 106</t>
  </si>
  <si>
    <t>25Mn .........</t>
  </si>
  <si>
    <t>7N..............</t>
  </si>
  <si>
    <t>1.943 106</t>
  </si>
  <si>
    <t>26 Fe ...........</t>
  </si>
  <si>
    <t>41Nb..........</t>
  </si>
  <si>
    <t>1.950 106</t>
  </si>
  <si>
    <t>42Mo .........</t>
  </si>
  <si>
    <t>8 O ..............</t>
  </si>
  <si>
    <t>1.410 107</t>
  </si>
  <si>
    <t>27 Co ..........</t>
  </si>
  <si>
    <t>1.413 107</t>
  </si>
  <si>
    <t>28Ni ...........</t>
  </si>
  <si>
    <t>9 F ..............</t>
  </si>
  <si>
    <t>10 Ne ..........</t>
  </si>
  <si>
    <t>1.996 106</t>
  </si>
  <si>
    <t>1.468 105</t>
  </si>
  <si>
    <t>44 Ru ..........</t>
  </si>
  <si>
    <t>2.148 106</t>
  </si>
  <si>
    <t>11 Na ..........</t>
  </si>
  <si>
    <t>29 Cu ..........</t>
  </si>
  <si>
    <t>12Mg..........</t>
  </si>
  <si>
    <t>8.057 105</t>
  </si>
  <si>
    <t>1.020 105</t>
  </si>
  <si>
    <t>1.123 105</t>
  </si>
  <si>
    <t>30 Zn...........</t>
  </si>
  <si>
    <t>1.020 106</t>
  </si>
  <si>
    <t>13 Al ...........</t>
  </si>
  <si>
    <t>14 Si ............</t>
  </si>
  <si>
    <t>9.2230 105</t>
  </si>
  <si>
    <t>45 Rh ..........</t>
  </si>
  <si>
    <t>46 Pd...........</t>
  </si>
  <si>
    <t>1.000 106</t>
  </si>
  <si>
    <t>31Ga ..........</t>
  </si>
  <si>
    <t>15 P.............</t>
  </si>
  <si>
    <t>16 S .............</t>
  </si>
  <si>
    <t>4.227 105</t>
  </si>
  <si>
    <t>32Ge ..........</t>
  </si>
  <si>
    <t>47 Ag ..........</t>
  </si>
  <si>
    <t>4.449 105</t>
  </si>
  <si>
    <t>17 Cl ...........</t>
  </si>
  <si>
    <t>48 Cd ..........</t>
  </si>
  <si>
    <t>33As...........</t>
  </si>
  <si>
    <t>18 Ar...........</t>
  </si>
  <si>
    <t>34 Se ...........</t>
  </si>
  <si>
    <t>19 K............</t>
  </si>
  <si>
    <t>40.*</t>
  </si>
  <si>
    <t>35 Br ...........</t>
  </si>
  <si>
    <t>49 In............</t>
  </si>
  <si>
    <t>20 Ca...........</t>
  </si>
  <si>
    <t>36Kr...........</t>
  </si>
  <si>
    <t>50 Sn...........</t>
  </si>
  <si>
    <t>73 Ta...........</t>
  </si>
  <si>
    <t>62 Sm..........</t>
  </si>
  <si>
    <t>74W ...........</t>
  </si>
  <si>
    <t>147*</t>
  </si>
  <si>
    <t>75Re...........</t>
  </si>
  <si>
    <t>51 Sb...........</t>
  </si>
  <si>
    <t>63 Eu...........</t>
  </si>
  <si>
    <t>187.*</t>
  </si>
  <si>
    <t>76Os...........</t>
  </si>
  <si>
    <t>52 Te ...........</t>
  </si>
  <si>
    <t>64Gd..........</t>
  </si>
  <si>
    <t>186.*</t>
  </si>
  <si>
    <t>65 Tb...........</t>
  </si>
  <si>
    <t>53 I..............</t>
  </si>
  <si>
    <t>66Dy ..........</t>
  </si>
  <si>
    <t>77 Ir ............</t>
  </si>
  <si>
    <t>54 Xe...........</t>
  </si>
  <si>
    <t>78 Pt............</t>
  </si>
  <si>
    <t>190*.</t>
  </si>
  <si>
    <t>67Ho..........</t>
  </si>
  <si>
    <t>68 Er ...........</t>
  </si>
  <si>
    <t>55 Cs ...........</t>
  </si>
  <si>
    <t>79Au ..........</t>
  </si>
  <si>
    <t>56 Ba...........</t>
  </si>
  <si>
    <t>80Hg ..........</t>
  </si>
  <si>
    <t>69 Tm..........</t>
  </si>
  <si>
    <t>70 Yb ..........</t>
  </si>
  <si>
    <t>57 La...........</t>
  </si>
  <si>
    <t>81 Tl............</t>
  </si>
  <si>
    <t>138*</t>
  </si>
  <si>
    <t>82 Pb...........</t>
  </si>
  <si>
    <t>58 Ce...........</t>
  </si>
  <si>
    <t>71 Lu...........</t>
  </si>
  <si>
    <t>206*.</t>
  </si>
  <si>
    <t>176*</t>
  </si>
  <si>
    <t>207*.</t>
  </si>
  <si>
    <t>72Hf...........</t>
  </si>
  <si>
    <t>208.*</t>
  </si>
  <si>
    <t>59 Pr ...........</t>
  </si>
  <si>
    <t>60 Nd..........</t>
  </si>
  <si>
    <t>83 Bi............</t>
  </si>
  <si>
    <t>90 Th...........</t>
  </si>
  <si>
    <t>143*</t>
  </si>
  <si>
    <t>232.*</t>
  </si>
  <si>
    <t>92U ............</t>
  </si>
  <si>
    <t>235*.</t>
  </si>
  <si>
    <t>238.*</t>
  </si>
  <si>
    <t>H</t>
  </si>
  <si>
    <t>He</t>
  </si>
  <si>
    <t>Li</t>
  </si>
  <si>
    <t>Be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</si>
  <si>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</si>
  <si>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</si>
  <si>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</si>
  <si>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</si>
  <si>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</si>
  <si>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</si>
  <si>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</si>
  <si>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</si>
  <si>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</si>
  <si>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</si>
  <si>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</si>
  <si>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</si>
  <si>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</si>
  <si>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</si>
  <si>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</si>
  <si>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</si>
  <si>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</si>
  <si>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</si>
  <si>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</si>
  <si>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</si>
  <si>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</si>
  <si>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</si>
  <si>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</si>
  <si>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</si>
  <si>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</si>
  <si>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</si>
  <si>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</si>
  <si>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</si>
  <si>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</si>
  <si>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</si>
  <si>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</si>
  <si>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</si>
  <si>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</si>
  <si>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</si>
  <si>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</si>
  <si>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</si>
  <si>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</si>
  <si>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</si>
  <si>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</si>
  <si>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</si>
  <si>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</si>
  <si>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</si>
  <si>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</si>
  <si>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</si>
  <si>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</si>
  <si>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</si>
  <si>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</si>
  <si>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</si>
  <si>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</si>
  <si>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</si>
  <si>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</si>
  <si>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</si>
  <si>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</si>
  <si>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</si>
  <si>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</si>
  <si>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</si>
  <si>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</si>
  <si>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</si>
  <si>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</si>
  <si>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</si>
  <si>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</si>
  <si>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</si>
  <si>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</si>
  <si>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</si>
  <si>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</si>
  <si>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</si>
  <si>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</si>
  <si>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</si>
  <si>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</si>
  <si>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</si>
  <si>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</si>
  <si>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</si>
  <si>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</si>
  <si>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</si>
  <si>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</si>
  <si>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</si>
  <si>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MoleFraction</t>
  </si>
  <si>
    <t>AtomNum</t>
  </si>
  <si>
    <t>logical_H_He</t>
  </si>
  <si>
    <t>logical_CMAS</t>
  </si>
  <si>
    <t>logical_REE</t>
  </si>
  <si>
    <t>B</t>
  </si>
  <si>
    <t>S</t>
  </si>
  <si>
    <t>I</t>
  </si>
  <si>
    <t>https://en.wikipedia.org/wiki/Standard_atomic_weight#cite_note-24</t>
  </si>
  <si>
    <t>in turn from from https://doi.org/10.1515/pac-2019-0603</t>
  </si>
  <si>
    <t>MolarMass</t>
  </si>
  <si>
    <t xml:space="preserve">Molar/AtomicMasses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</si>
</sst>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202122"/>
      <name val="Calibri"/>
      <family val="2"/>
    </font>
    <font>
      <sz val="12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workbookViewId="0">
      <selection activeCell="A110" sqref="A110:XFD1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>
        <v>1</v>
      </c>
      <c r="C2">
        <v>99.998059999999995</v>
      </c>
      <c r="D2" t="s">
        <v>5</v>
      </c>
      <c r="E2" t="s">
        <v>6</v>
      </c>
      <c r="F2">
        <v>45</v>
      </c>
      <c r="G2">
        <v>100</v>
      </c>
      <c r="H2">
        <v>34.200000000000003</v>
      </c>
      <c r="I2" t="s">
        <v>7</v>
      </c>
      <c r="J2">
        <v>85</v>
      </c>
      <c r="K2">
        <v>72.165400000000005</v>
      </c>
      <c r="L2">
        <v>4.7430000000000003</v>
      </c>
    </row>
    <row r="3" spans="1:12" x14ac:dyDescent="0.2">
      <c r="B3">
        <v>2</v>
      </c>
      <c r="C3">
        <v>1.9400000000000001E-3</v>
      </c>
      <c r="D3" t="s">
        <v>8</v>
      </c>
      <c r="E3" t="s">
        <v>9</v>
      </c>
      <c r="F3">
        <v>46</v>
      </c>
      <c r="G3">
        <v>8.2490000000000006</v>
      </c>
      <c r="H3">
        <v>200</v>
      </c>
      <c r="J3">
        <v>87</v>
      </c>
      <c r="K3">
        <v>27.834599999999998</v>
      </c>
      <c r="L3">
        <v>1.829</v>
      </c>
    </row>
    <row r="4" spans="1:12" x14ac:dyDescent="0.2">
      <c r="C4">
        <v>100</v>
      </c>
      <c r="D4" t="s">
        <v>5</v>
      </c>
      <c r="F4">
        <v>47</v>
      </c>
      <c r="G4">
        <v>7.4370000000000003</v>
      </c>
      <c r="H4">
        <v>180</v>
      </c>
      <c r="J4" t="s">
        <v>10</v>
      </c>
      <c r="L4">
        <v>1.9510000000000001</v>
      </c>
    </row>
    <row r="5" spans="1:12" x14ac:dyDescent="0.2">
      <c r="A5" t="s">
        <v>11</v>
      </c>
      <c r="B5">
        <v>3</v>
      </c>
      <c r="C5">
        <v>1.6597000000000001E-2</v>
      </c>
      <c r="D5" t="s">
        <v>12</v>
      </c>
      <c r="F5">
        <v>48</v>
      </c>
      <c r="G5">
        <v>73.72</v>
      </c>
      <c r="H5">
        <v>1785</v>
      </c>
      <c r="K5">
        <v>100</v>
      </c>
      <c r="L5">
        <v>6.5720000000000001</v>
      </c>
    </row>
    <row r="6" spans="1:12" x14ac:dyDescent="0.2">
      <c r="B6">
        <v>4</v>
      </c>
      <c r="C6">
        <v>99.983402999999996</v>
      </c>
      <c r="D6" t="s">
        <v>13</v>
      </c>
      <c r="F6">
        <v>49</v>
      </c>
      <c r="G6">
        <v>5.4089999999999998</v>
      </c>
      <c r="H6">
        <v>131</v>
      </c>
      <c r="I6" t="s">
        <v>14</v>
      </c>
      <c r="J6">
        <v>84</v>
      </c>
      <c r="K6">
        <v>0.55510000000000004</v>
      </c>
      <c r="L6">
        <v>0.13124</v>
      </c>
    </row>
    <row r="7" spans="1:12" x14ac:dyDescent="0.2">
      <c r="C7">
        <v>100</v>
      </c>
      <c r="D7" t="s">
        <v>13</v>
      </c>
      <c r="F7">
        <v>50</v>
      </c>
      <c r="G7">
        <v>5.1849999999999996</v>
      </c>
      <c r="H7">
        <v>126</v>
      </c>
      <c r="J7">
        <v>86</v>
      </c>
      <c r="K7">
        <v>9.8168000000000006</v>
      </c>
      <c r="L7">
        <v>2.3206899999999999</v>
      </c>
    </row>
    <row r="8" spans="1:12" x14ac:dyDescent="0.2">
      <c r="A8" t="s">
        <v>15</v>
      </c>
      <c r="B8">
        <v>6</v>
      </c>
      <c r="C8">
        <v>7.5890000000000004</v>
      </c>
      <c r="D8">
        <v>4.21</v>
      </c>
      <c r="G8">
        <v>100</v>
      </c>
      <c r="H8">
        <v>2422</v>
      </c>
      <c r="J8">
        <v>87</v>
      </c>
      <c r="K8">
        <v>7.3771000000000004</v>
      </c>
      <c r="L8">
        <v>1.7439</v>
      </c>
    </row>
    <row r="9" spans="1:12" x14ac:dyDescent="0.2">
      <c r="B9">
        <v>7</v>
      </c>
      <c r="C9">
        <v>92.411000000000001</v>
      </c>
      <c r="D9">
        <v>51.26</v>
      </c>
      <c r="E9" t="s">
        <v>16</v>
      </c>
      <c r="F9">
        <v>50</v>
      </c>
      <c r="G9">
        <v>0.24970000000000001</v>
      </c>
      <c r="H9">
        <v>0.72</v>
      </c>
      <c r="J9" t="s">
        <v>10</v>
      </c>
      <c r="L9">
        <v>1.62181</v>
      </c>
    </row>
    <row r="10" spans="1:12" x14ac:dyDescent="0.2">
      <c r="C10">
        <v>100</v>
      </c>
      <c r="D10">
        <v>55.47</v>
      </c>
      <c r="F10">
        <v>51</v>
      </c>
      <c r="G10">
        <v>99.750299999999996</v>
      </c>
      <c r="H10">
        <v>287.68</v>
      </c>
      <c r="J10">
        <v>88</v>
      </c>
      <c r="K10">
        <v>82.251000000000005</v>
      </c>
      <c r="L10">
        <v>19.444099999999999</v>
      </c>
    </row>
    <row r="11" spans="1:12" x14ac:dyDescent="0.2">
      <c r="A11" t="s">
        <v>17</v>
      </c>
      <c r="B11">
        <v>9</v>
      </c>
      <c r="C11">
        <v>100</v>
      </c>
      <c r="D11">
        <v>0.73740000000000006</v>
      </c>
      <c r="G11">
        <v>100</v>
      </c>
      <c r="H11">
        <v>288.39999999999998</v>
      </c>
      <c r="K11">
        <v>100</v>
      </c>
      <c r="L11">
        <v>23.64</v>
      </c>
    </row>
    <row r="12" spans="1:12" x14ac:dyDescent="0.2">
      <c r="A12" t="s">
        <v>18</v>
      </c>
      <c r="B12">
        <v>10</v>
      </c>
      <c r="C12">
        <v>19.82</v>
      </c>
      <c r="D12">
        <v>3.4329999999999998</v>
      </c>
      <c r="E12" t="s">
        <v>19</v>
      </c>
      <c r="F12">
        <v>50</v>
      </c>
      <c r="G12">
        <v>4.3452000000000002</v>
      </c>
      <c r="H12">
        <v>559</v>
      </c>
      <c r="I12" t="s">
        <v>20</v>
      </c>
      <c r="J12">
        <v>89</v>
      </c>
      <c r="K12">
        <v>100</v>
      </c>
      <c r="L12">
        <v>4.6079999999999997</v>
      </c>
    </row>
    <row r="13" spans="1:12" x14ac:dyDescent="0.2">
      <c r="B13">
        <v>11</v>
      </c>
      <c r="C13">
        <v>80.180000000000007</v>
      </c>
      <c r="D13">
        <v>13.887</v>
      </c>
      <c r="F13">
        <v>52</v>
      </c>
      <c r="G13">
        <v>83.789500000000004</v>
      </c>
      <c r="H13">
        <v>10775</v>
      </c>
      <c r="I13" t="s">
        <v>21</v>
      </c>
      <c r="J13">
        <v>90</v>
      </c>
      <c r="K13">
        <v>51.451999999999998</v>
      </c>
      <c r="L13">
        <v>5.83</v>
      </c>
    </row>
    <row r="14" spans="1:12" x14ac:dyDescent="0.2">
      <c r="C14">
        <v>100</v>
      </c>
      <c r="D14">
        <v>17.32</v>
      </c>
      <c r="F14">
        <v>53</v>
      </c>
      <c r="G14">
        <v>9.5006000000000004</v>
      </c>
      <c r="H14">
        <v>1222</v>
      </c>
      <c r="J14">
        <v>91</v>
      </c>
      <c r="K14">
        <v>11.223000000000001</v>
      </c>
      <c r="L14">
        <v>1.272</v>
      </c>
    </row>
    <row r="15" spans="1:12" x14ac:dyDescent="0.2">
      <c r="A15" t="s">
        <v>22</v>
      </c>
      <c r="B15">
        <v>12</v>
      </c>
      <c r="C15">
        <v>98.892200000000003</v>
      </c>
      <c r="D15" t="s">
        <v>23</v>
      </c>
      <c r="F15">
        <v>54</v>
      </c>
      <c r="G15">
        <v>2.3647</v>
      </c>
      <c r="H15">
        <v>304</v>
      </c>
      <c r="J15">
        <v>92</v>
      </c>
      <c r="K15">
        <v>17.146000000000001</v>
      </c>
      <c r="L15">
        <v>1.9430000000000001</v>
      </c>
    </row>
    <row r="16" spans="1:12" x14ac:dyDescent="0.2">
      <c r="B16">
        <v>13</v>
      </c>
      <c r="C16">
        <v>1.1077999999999999</v>
      </c>
      <c r="D16">
        <v>78420</v>
      </c>
      <c r="G16">
        <v>100</v>
      </c>
      <c r="H16">
        <v>12860</v>
      </c>
      <c r="J16">
        <v>94</v>
      </c>
      <c r="K16">
        <v>17.38</v>
      </c>
      <c r="L16">
        <v>1.9690000000000001</v>
      </c>
    </row>
    <row r="17" spans="1:12" x14ac:dyDescent="0.2">
      <c r="C17">
        <v>100</v>
      </c>
      <c r="D17" t="s">
        <v>24</v>
      </c>
      <c r="E17" t="s">
        <v>25</v>
      </c>
      <c r="F17">
        <v>55</v>
      </c>
      <c r="G17">
        <v>100</v>
      </c>
      <c r="H17">
        <v>9168</v>
      </c>
      <c r="J17">
        <v>96</v>
      </c>
      <c r="K17">
        <v>2.7989999999999999</v>
      </c>
      <c r="L17">
        <v>0.317</v>
      </c>
    </row>
    <row r="18" spans="1:12" x14ac:dyDescent="0.2">
      <c r="A18" t="s">
        <v>26</v>
      </c>
      <c r="B18">
        <v>14</v>
      </c>
      <c r="C18">
        <v>99.633700000000005</v>
      </c>
      <c r="D18" t="s">
        <v>27</v>
      </c>
      <c r="E18" t="s">
        <v>28</v>
      </c>
      <c r="F18">
        <v>54</v>
      </c>
      <c r="G18">
        <v>5.8449999999999998</v>
      </c>
      <c r="H18">
        <v>48980</v>
      </c>
      <c r="K18">
        <v>100</v>
      </c>
      <c r="L18">
        <v>11.33</v>
      </c>
    </row>
    <row r="19" spans="1:12" x14ac:dyDescent="0.2">
      <c r="B19">
        <v>15</v>
      </c>
      <c r="C19">
        <v>0.36630000000000001</v>
      </c>
      <c r="D19">
        <v>7143</v>
      </c>
      <c r="F19">
        <v>56</v>
      </c>
      <c r="G19">
        <v>91.754000000000005</v>
      </c>
      <c r="H19" s="1">
        <v>768900</v>
      </c>
      <c r="I19" t="s">
        <v>29</v>
      </c>
      <c r="J19">
        <v>93</v>
      </c>
      <c r="K19">
        <v>100</v>
      </c>
      <c r="L19">
        <v>0.75539999999999996</v>
      </c>
    </row>
    <row r="20" spans="1:12" x14ac:dyDescent="0.2">
      <c r="C20">
        <v>100</v>
      </c>
      <c r="D20" t="s">
        <v>30</v>
      </c>
      <c r="F20">
        <v>57</v>
      </c>
      <c r="G20">
        <v>2.1190000000000002</v>
      </c>
      <c r="H20">
        <v>17760</v>
      </c>
      <c r="I20" t="s">
        <v>31</v>
      </c>
      <c r="J20">
        <v>92</v>
      </c>
      <c r="K20">
        <v>14.8362</v>
      </c>
      <c r="L20">
        <v>0.38600000000000001</v>
      </c>
    </row>
    <row r="21" spans="1:12" x14ac:dyDescent="0.2">
      <c r="A21" t="s">
        <v>32</v>
      </c>
      <c r="B21">
        <v>16</v>
      </c>
      <c r="C21">
        <v>99.762799999999999</v>
      </c>
      <c r="D21" t="s">
        <v>33</v>
      </c>
      <c r="F21">
        <v>58</v>
      </c>
      <c r="G21">
        <v>0.28199999999999997</v>
      </c>
      <c r="H21">
        <v>2360</v>
      </c>
      <c r="J21">
        <v>94</v>
      </c>
      <c r="K21">
        <v>9.2466000000000008</v>
      </c>
      <c r="L21">
        <v>0.24099999999999999</v>
      </c>
    </row>
    <row r="22" spans="1:12" x14ac:dyDescent="0.2">
      <c r="B22">
        <v>17</v>
      </c>
      <c r="C22">
        <v>3.7199999999999997E-2</v>
      </c>
      <c r="D22">
        <v>5260</v>
      </c>
      <c r="G22">
        <v>100</v>
      </c>
      <c r="H22" s="1">
        <v>838000</v>
      </c>
      <c r="J22">
        <v>95</v>
      </c>
      <c r="K22">
        <v>15.9201</v>
      </c>
      <c r="L22">
        <v>0.41399999999999998</v>
      </c>
    </row>
    <row r="23" spans="1:12" x14ac:dyDescent="0.2">
      <c r="B23">
        <v>18</v>
      </c>
      <c r="C23">
        <v>0.20004</v>
      </c>
      <c r="D23">
        <v>28270</v>
      </c>
      <c r="E23" t="s">
        <v>34</v>
      </c>
      <c r="F23">
        <v>59</v>
      </c>
      <c r="G23">
        <v>100</v>
      </c>
      <c r="H23">
        <v>2323</v>
      </c>
      <c r="J23">
        <v>96</v>
      </c>
      <c r="K23">
        <v>16.675599999999999</v>
      </c>
      <c r="L23">
        <v>0.434</v>
      </c>
    </row>
    <row r="24" spans="1:12" x14ac:dyDescent="0.2">
      <c r="C24">
        <v>100</v>
      </c>
      <c r="D24" t="s">
        <v>35</v>
      </c>
      <c r="E24" t="s">
        <v>36</v>
      </c>
      <c r="F24">
        <v>58</v>
      </c>
      <c r="G24">
        <v>68.076899999999995</v>
      </c>
      <c r="H24">
        <v>32541</v>
      </c>
      <c r="J24">
        <v>97</v>
      </c>
      <c r="K24">
        <v>9.5550999999999995</v>
      </c>
      <c r="L24">
        <v>0.249</v>
      </c>
    </row>
    <row r="25" spans="1:12" x14ac:dyDescent="0.2">
      <c r="A25" t="s">
        <v>37</v>
      </c>
      <c r="B25">
        <v>19</v>
      </c>
      <c r="C25">
        <v>100</v>
      </c>
      <c r="D25">
        <v>841.1</v>
      </c>
      <c r="F25">
        <v>60</v>
      </c>
      <c r="G25">
        <v>26.223099999999999</v>
      </c>
      <c r="H25">
        <v>12532</v>
      </c>
      <c r="J25">
        <v>98</v>
      </c>
      <c r="K25">
        <v>24.132899999999999</v>
      </c>
      <c r="L25">
        <v>0.628</v>
      </c>
    </row>
    <row r="26" spans="1:12" x14ac:dyDescent="0.2">
      <c r="A26" t="s">
        <v>38</v>
      </c>
      <c r="B26">
        <v>20</v>
      </c>
      <c r="C26">
        <v>92.943100000000001</v>
      </c>
      <c r="D26" t="s">
        <v>39</v>
      </c>
      <c r="F26">
        <v>61</v>
      </c>
      <c r="G26">
        <v>1.1398999999999999</v>
      </c>
      <c r="H26">
        <v>545</v>
      </c>
      <c r="J26">
        <v>100</v>
      </c>
      <c r="K26">
        <v>9.6334999999999997</v>
      </c>
      <c r="L26">
        <v>0.251</v>
      </c>
    </row>
    <row r="27" spans="1:12" x14ac:dyDescent="0.2">
      <c r="B27">
        <v>21</v>
      </c>
      <c r="C27">
        <v>0.2228</v>
      </c>
      <c r="D27">
        <v>4786</v>
      </c>
      <c r="F27">
        <v>62</v>
      </c>
      <c r="G27">
        <v>3.6345000000000001</v>
      </c>
      <c r="H27">
        <v>1737</v>
      </c>
      <c r="K27">
        <v>100</v>
      </c>
      <c r="L27">
        <v>2.601</v>
      </c>
    </row>
    <row r="28" spans="1:12" x14ac:dyDescent="0.2">
      <c r="B28">
        <v>22</v>
      </c>
      <c r="C28">
        <v>6.8341000000000003</v>
      </c>
      <c r="D28" t="s">
        <v>40</v>
      </c>
      <c r="F28">
        <v>64</v>
      </c>
      <c r="G28">
        <v>0.92559999999999998</v>
      </c>
      <c r="H28">
        <v>442</v>
      </c>
      <c r="I28" t="s">
        <v>41</v>
      </c>
      <c r="J28">
        <v>96</v>
      </c>
      <c r="K28">
        <v>5.5419999999999998</v>
      </c>
      <c r="L28">
        <v>0.1053</v>
      </c>
    </row>
    <row r="29" spans="1:12" x14ac:dyDescent="0.2">
      <c r="C29">
        <v>100</v>
      </c>
      <c r="D29" t="s">
        <v>42</v>
      </c>
      <c r="G29">
        <v>100</v>
      </c>
      <c r="H29">
        <v>47800</v>
      </c>
      <c r="J29">
        <v>98</v>
      </c>
      <c r="K29">
        <v>1.8688</v>
      </c>
      <c r="L29">
        <v>3.5499999999999997E-2</v>
      </c>
    </row>
    <row r="30" spans="1:12" x14ac:dyDescent="0.2">
      <c r="A30" t="s">
        <v>43</v>
      </c>
      <c r="B30">
        <v>23</v>
      </c>
      <c r="C30">
        <v>100</v>
      </c>
      <c r="D30">
        <v>57510</v>
      </c>
      <c r="E30" t="s">
        <v>44</v>
      </c>
      <c r="F30">
        <v>63</v>
      </c>
      <c r="G30">
        <v>69.174000000000007</v>
      </c>
      <c r="H30">
        <v>364.5</v>
      </c>
      <c r="J30">
        <v>99</v>
      </c>
      <c r="K30">
        <v>12.757899999999999</v>
      </c>
      <c r="L30">
        <v>0.24199999999999999</v>
      </c>
    </row>
    <row r="31" spans="1:12" x14ac:dyDescent="0.2">
      <c r="A31" t="s">
        <v>45</v>
      </c>
      <c r="B31">
        <v>24</v>
      </c>
      <c r="C31">
        <v>78.992000000000004</v>
      </c>
      <c r="D31" t="s">
        <v>46</v>
      </c>
      <c r="F31">
        <v>65</v>
      </c>
      <c r="G31">
        <v>30.826000000000001</v>
      </c>
      <c r="H31">
        <v>162.5</v>
      </c>
      <c r="J31">
        <v>100</v>
      </c>
      <c r="K31">
        <v>12.5985</v>
      </c>
      <c r="L31">
        <v>0.23899999999999999</v>
      </c>
    </row>
    <row r="32" spans="1:12" x14ac:dyDescent="0.2">
      <c r="B32">
        <v>25</v>
      </c>
      <c r="C32">
        <v>10.003</v>
      </c>
      <c r="D32" t="s">
        <v>47</v>
      </c>
      <c r="G32">
        <v>100</v>
      </c>
      <c r="H32">
        <v>527</v>
      </c>
      <c r="J32">
        <v>101</v>
      </c>
      <c r="K32">
        <v>17.059999999999999</v>
      </c>
      <c r="L32">
        <v>0.32400000000000001</v>
      </c>
    </row>
    <row r="33" spans="1:12" x14ac:dyDescent="0.2">
      <c r="B33">
        <v>26</v>
      </c>
      <c r="C33">
        <v>11.005000000000001</v>
      </c>
      <c r="D33" t="s">
        <v>48</v>
      </c>
      <c r="E33" t="s">
        <v>49</v>
      </c>
      <c r="F33">
        <v>64</v>
      </c>
      <c r="G33">
        <v>48.63</v>
      </c>
      <c r="H33">
        <v>596</v>
      </c>
      <c r="J33">
        <v>102</v>
      </c>
      <c r="K33">
        <v>31.5519</v>
      </c>
      <c r="L33">
        <v>0.59899999999999998</v>
      </c>
    </row>
    <row r="34" spans="1:12" x14ac:dyDescent="0.2">
      <c r="C34">
        <v>100</v>
      </c>
      <c r="D34" t="s">
        <v>50</v>
      </c>
      <c r="F34">
        <v>66</v>
      </c>
      <c r="G34">
        <v>27.9</v>
      </c>
      <c r="H34">
        <v>342</v>
      </c>
      <c r="J34">
        <v>104</v>
      </c>
      <c r="K34">
        <v>18.620999999999999</v>
      </c>
      <c r="L34">
        <v>0.35399999999999998</v>
      </c>
    </row>
    <row r="35" spans="1:12" x14ac:dyDescent="0.2">
      <c r="A35" t="s">
        <v>51</v>
      </c>
      <c r="B35">
        <v>27</v>
      </c>
      <c r="C35">
        <v>100</v>
      </c>
      <c r="D35">
        <v>84100</v>
      </c>
      <c r="F35">
        <v>67</v>
      </c>
      <c r="G35">
        <v>4.0999999999999996</v>
      </c>
      <c r="H35">
        <v>50.3</v>
      </c>
      <c r="K35">
        <v>100</v>
      </c>
      <c r="L35">
        <v>1.9</v>
      </c>
    </row>
    <row r="36" spans="1:12" x14ac:dyDescent="0.2">
      <c r="A36" t="s">
        <v>52</v>
      </c>
      <c r="B36">
        <v>28</v>
      </c>
      <c r="C36">
        <v>92.229680000000002</v>
      </c>
      <c r="D36" t="s">
        <v>53</v>
      </c>
      <c r="F36">
        <v>68</v>
      </c>
      <c r="G36">
        <v>18.75</v>
      </c>
      <c r="H36">
        <v>230</v>
      </c>
      <c r="I36" t="s">
        <v>54</v>
      </c>
      <c r="J36">
        <v>103</v>
      </c>
      <c r="K36">
        <v>100</v>
      </c>
      <c r="L36">
        <v>0.37080000000000002</v>
      </c>
    </row>
    <row r="37" spans="1:12" x14ac:dyDescent="0.2">
      <c r="B37">
        <v>29</v>
      </c>
      <c r="C37">
        <v>4.68316</v>
      </c>
      <c r="D37">
        <v>46830</v>
      </c>
      <c r="F37">
        <v>70</v>
      </c>
      <c r="G37">
        <v>0.62</v>
      </c>
      <c r="H37">
        <v>7.6</v>
      </c>
      <c r="I37" t="s">
        <v>55</v>
      </c>
      <c r="J37">
        <v>102</v>
      </c>
      <c r="K37">
        <v>1.02</v>
      </c>
      <c r="L37">
        <v>1.46E-2</v>
      </c>
    </row>
    <row r="38" spans="1:12" x14ac:dyDescent="0.2">
      <c r="B38">
        <v>30</v>
      </c>
      <c r="C38">
        <v>3.0871599999999999</v>
      </c>
      <c r="D38">
        <v>30870</v>
      </c>
      <c r="G38">
        <v>100</v>
      </c>
      <c r="H38">
        <v>1226</v>
      </c>
      <c r="J38">
        <v>104</v>
      </c>
      <c r="K38">
        <v>11.14</v>
      </c>
      <c r="L38">
        <v>0.16</v>
      </c>
    </row>
    <row r="39" spans="1:12" x14ac:dyDescent="0.2">
      <c r="C39">
        <v>100</v>
      </c>
      <c r="D39" t="s">
        <v>56</v>
      </c>
      <c r="E39" t="s">
        <v>57</v>
      </c>
      <c r="F39">
        <v>69</v>
      </c>
      <c r="G39">
        <v>60.107900000000001</v>
      </c>
      <c r="H39">
        <v>21.62</v>
      </c>
      <c r="J39">
        <v>105</v>
      </c>
      <c r="K39">
        <v>22.33</v>
      </c>
      <c r="L39">
        <v>0.32</v>
      </c>
    </row>
    <row r="40" spans="1:12" x14ac:dyDescent="0.2">
      <c r="A40" t="s">
        <v>58</v>
      </c>
      <c r="B40">
        <v>31</v>
      </c>
      <c r="C40">
        <v>100</v>
      </c>
      <c r="D40">
        <v>8373</v>
      </c>
      <c r="F40">
        <v>71</v>
      </c>
      <c r="G40">
        <v>39.892099999999999</v>
      </c>
      <c r="H40">
        <v>14.35</v>
      </c>
      <c r="J40">
        <v>106</v>
      </c>
      <c r="K40">
        <v>27.33</v>
      </c>
      <c r="L40">
        <v>0.39200000000000002</v>
      </c>
    </row>
    <row r="41" spans="1:12" x14ac:dyDescent="0.2">
      <c r="A41" t="s">
        <v>59</v>
      </c>
      <c r="B41">
        <v>32</v>
      </c>
      <c r="C41">
        <v>95.018000000000001</v>
      </c>
      <c r="D41" t="s">
        <v>60</v>
      </c>
      <c r="G41">
        <v>100</v>
      </c>
      <c r="H41">
        <v>35.97</v>
      </c>
      <c r="J41">
        <v>108</v>
      </c>
      <c r="K41">
        <v>26.46</v>
      </c>
      <c r="L41">
        <v>0.38</v>
      </c>
    </row>
    <row r="42" spans="1:12" x14ac:dyDescent="0.2">
      <c r="B42">
        <v>33</v>
      </c>
      <c r="C42">
        <v>0.75</v>
      </c>
      <c r="D42">
        <v>3340</v>
      </c>
      <c r="E42" t="s">
        <v>61</v>
      </c>
      <c r="F42">
        <v>70</v>
      </c>
      <c r="G42">
        <v>21.234000000000002</v>
      </c>
      <c r="H42">
        <v>25.6</v>
      </c>
      <c r="J42">
        <v>110</v>
      </c>
      <c r="K42">
        <v>11.72</v>
      </c>
      <c r="L42">
        <v>0.16800000000000001</v>
      </c>
    </row>
    <row r="43" spans="1:12" x14ac:dyDescent="0.2">
      <c r="B43">
        <v>34</v>
      </c>
      <c r="C43">
        <v>4.2149999999999999</v>
      </c>
      <c r="D43">
        <v>18750</v>
      </c>
      <c r="F43">
        <v>72</v>
      </c>
      <c r="G43">
        <v>27.661999999999999</v>
      </c>
      <c r="H43">
        <v>33.4</v>
      </c>
      <c r="K43">
        <v>100</v>
      </c>
      <c r="L43">
        <v>1.4350000000000001</v>
      </c>
    </row>
    <row r="44" spans="1:12" x14ac:dyDescent="0.2">
      <c r="B44">
        <v>36</v>
      </c>
      <c r="C44">
        <v>1.7000000000000001E-2</v>
      </c>
      <c r="D44">
        <v>76</v>
      </c>
      <c r="F44">
        <v>73</v>
      </c>
      <c r="G44">
        <v>7.7169999999999996</v>
      </c>
      <c r="H44">
        <v>9.3000000000000007</v>
      </c>
      <c r="I44" t="s">
        <v>62</v>
      </c>
      <c r="J44">
        <v>107</v>
      </c>
      <c r="K44">
        <v>51.839199999999998</v>
      </c>
      <c r="L44">
        <v>0.25469999999999998</v>
      </c>
    </row>
    <row r="45" spans="1:12" x14ac:dyDescent="0.2">
      <c r="C45">
        <v>100</v>
      </c>
      <c r="D45" t="s">
        <v>63</v>
      </c>
      <c r="F45">
        <v>74</v>
      </c>
      <c r="G45">
        <v>35.942999999999998</v>
      </c>
      <c r="H45">
        <v>43.3</v>
      </c>
      <c r="J45">
        <v>109</v>
      </c>
      <c r="K45">
        <v>48.160800000000002</v>
      </c>
      <c r="L45">
        <v>0.2366</v>
      </c>
    </row>
    <row r="46" spans="1:12" x14ac:dyDescent="0.2">
      <c r="A46" t="s">
        <v>64</v>
      </c>
      <c r="B46">
        <v>35</v>
      </c>
      <c r="C46">
        <v>75.771000000000001</v>
      </c>
      <c r="D46">
        <v>3968</v>
      </c>
      <c r="F46">
        <v>76</v>
      </c>
      <c r="G46">
        <v>7.444</v>
      </c>
      <c r="H46">
        <v>9</v>
      </c>
      <c r="K46">
        <v>100</v>
      </c>
      <c r="L46">
        <v>0.49130000000000001</v>
      </c>
    </row>
    <row r="47" spans="1:12" x14ac:dyDescent="0.2">
      <c r="B47">
        <v>37</v>
      </c>
      <c r="C47">
        <v>24.228999999999999</v>
      </c>
      <c r="D47">
        <v>1269</v>
      </c>
      <c r="G47">
        <v>100</v>
      </c>
      <c r="H47">
        <v>120.6</v>
      </c>
      <c r="I47" t="s">
        <v>65</v>
      </c>
      <c r="J47">
        <v>106</v>
      </c>
      <c r="K47">
        <v>1.25</v>
      </c>
      <c r="L47">
        <v>1.9800000000000002E-2</v>
      </c>
    </row>
    <row r="48" spans="1:12" x14ac:dyDescent="0.2">
      <c r="C48">
        <v>100</v>
      </c>
      <c r="D48">
        <v>5237</v>
      </c>
      <c r="E48" t="s">
        <v>66</v>
      </c>
      <c r="F48">
        <v>75</v>
      </c>
      <c r="G48">
        <v>100</v>
      </c>
      <c r="H48">
        <v>6.0890000000000004</v>
      </c>
      <c r="J48">
        <v>108</v>
      </c>
      <c r="K48">
        <v>0.89</v>
      </c>
      <c r="L48">
        <v>1.41E-2</v>
      </c>
    </row>
    <row r="49" spans="1:12" x14ac:dyDescent="0.2">
      <c r="A49" t="s">
        <v>67</v>
      </c>
      <c r="B49">
        <v>36</v>
      </c>
      <c r="C49">
        <v>84.5946</v>
      </c>
      <c r="D49">
        <v>86710</v>
      </c>
      <c r="E49" t="s">
        <v>68</v>
      </c>
      <c r="F49">
        <v>74</v>
      </c>
      <c r="G49">
        <v>0.88900000000000001</v>
      </c>
      <c r="H49">
        <v>0.57999999999999996</v>
      </c>
      <c r="J49">
        <v>110</v>
      </c>
      <c r="K49">
        <v>12.49</v>
      </c>
      <c r="L49">
        <v>0.19800000000000001</v>
      </c>
    </row>
    <row r="50" spans="1:12" x14ac:dyDescent="0.2">
      <c r="B50">
        <v>38</v>
      </c>
      <c r="C50">
        <v>15.380800000000001</v>
      </c>
      <c r="D50">
        <v>15765</v>
      </c>
      <c r="F50">
        <v>76</v>
      </c>
      <c r="G50">
        <v>9.3659999999999997</v>
      </c>
      <c r="H50">
        <v>6.16</v>
      </c>
      <c r="J50">
        <v>111</v>
      </c>
      <c r="K50">
        <v>12.8</v>
      </c>
      <c r="L50">
        <v>0.20300000000000001</v>
      </c>
    </row>
    <row r="51" spans="1:12" x14ac:dyDescent="0.2">
      <c r="B51">
        <v>40</v>
      </c>
      <c r="C51">
        <v>2.46E-2</v>
      </c>
      <c r="D51">
        <v>25</v>
      </c>
      <c r="F51">
        <v>77</v>
      </c>
      <c r="G51">
        <v>7.6349999999999998</v>
      </c>
      <c r="H51">
        <v>5.0199999999999996</v>
      </c>
      <c r="J51">
        <v>112</v>
      </c>
      <c r="K51">
        <v>24.13</v>
      </c>
      <c r="L51">
        <v>0.38200000000000001</v>
      </c>
    </row>
    <row r="52" spans="1:12" x14ac:dyDescent="0.2">
      <c r="B52">
        <v>40</v>
      </c>
      <c r="D52">
        <v>24</v>
      </c>
      <c r="F52">
        <v>78</v>
      </c>
      <c r="G52">
        <v>23.771999999999998</v>
      </c>
      <c r="H52">
        <v>15.64</v>
      </c>
      <c r="J52">
        <v>113</v>
      </c>
      <c r="K52">
        <v>12.22</v>
      </c>
      <c r="L52">
        <v>0.19400000000000001</v>
      </c>
    </row>
    <row r="53" spans="1:12" x14ac:dyDescent="0.2">
      <c r="C53">
        <v>100</v>
      </c>
      <c r="D53" s="1">
        <v>102500</v>
      </c>
      <c r="F53">
        <v>80</v>
      </c>
      <c r="G53">
        <v>49.606999999999999</v>
      </c>
      <c r="H53">
        <v>32.64</v>
      </c>
      <c r="J53">
        <v>114</v>
      </c>
      <c r="K53">
        <v>28.73</v>
      </c>
      <c r="L53">
        <v>0.45500000000000002</v>
      </c>
    </row>
    <row r="54" spans="1:12" x14ac:dyDescent="0.2">
      <c r="A54" t="s">
        <v>69</v>
      </c>
      <c r="B54">
        <v>39</v>
      </c>
      <c r="C54">
        <v>93.258110000000002</v>
      </c>
      <c r="D54">
        <v>3443</v>
      </c>
      <c r="F54">
        <v>82</v>
      </c>
      <c r="G54">
        <v>8.7309999999999999</v>
      </c>
      <c r="H54">
        <v>5.74</v>
      </c>
      <c r="J54">
        <v>116</v>
      </c>
      <c r="K54">
        <v>7.49</v>
      </c>
      <c r="L54">
        <v>0.11899999999999999</v>
      </c>
    </row>
    <row r="55" spans="1:12" x14ac:dyDescent="0.2">
      <c r="B55">
        <v>40</v>
      </c>
      <c r="C55">
        <v>1.1672E-2</v>
      </c>
      <c r="D55">
        <v>0.43099999999999999</v>
      </c>
      <c r="G55">
        <v>100</v>
      </c>
      <c r="H55">
        <v>65.790000000000006</v>
      </c>
      <c r="K55">
        <v>100</v>
      </c>
      <c r="L55">
        <v>1.5840000000000001</v>
      </c>
    </row>
    <row r="56" spans="1:12" x14ac:dyDescent="0.2">
      <c r="B56" t="s">
        <v>70</v>
      </c>
      <c r="D56">
        <v>5.37</v>
      </c>
      <c r="E56" t="s">
        <v>71</v>
      </c>
      <c r="F56">
        <v>79</v>
      </c>
      <c r="G56">
        <v>50.686</v>
      </c>
      <c r="H56">
        <v>5.74</v>
      </c>
      <c r="I56" t="s">
        <v>72</v>
      </c>
      <c r="J56">
        <v>113</v>
      </c>
      <c r="K56">
        <v>4.2880000000000003</v>
      </c>
      <c r="L56">
        <v>7.7999999999999996E-3</v>
      </c>
    </row>
    <row r="57" spans="1:12" x14ac:dyDescent="0.2">
      <c r="B57">
        <v>41</v>
      </c>
      <c r="C57">
        <v>6.7302200000000001</v>
      </c>
      <c r="D57">
        <v>248.5</v>
      </c>
      <c r="F57">
        <v>81</v>
      </c>
      <c r="G57">
        <v>49.314</v>
      </c>
      <c r="H57">
        <v>5.58</v>
      </c>
      <c r="J57">
        <v>115</v>
      </c>
      <c r="K57">
        <v>95.712000000000003</v>
      </c>
      <c r="L57">
        <v>0.17299999999999999</v>
      </c>
    </row>
    <row r="58" spans="1:12" x14ac:dyDescent="0.2">
      <c r="C58">
        <v>100</v>
      </c>
      <c r="D58">
        <v>3692</v>
      </c>
      <c r="G58">
        <v>100</v>
      </c>
      <c r="H58">
        <v>11.32</v>
      </c>
      <c r="K58">
        <v>100</v>
      </c>
      <c r="L58">
        <v>0.18099999999999999</v>
      </c>
    </row>
    <row r="59" spans="1:12" x14ac:dyDescent="0.2">
      <c r="A59" t="s">
        <v>73</v>
      </c>
      <c r="B59">
        <v>40</v>
      </c>
      <c r="C59">
        <v>96.941000000000003</v>
      </c>
      <c r="D59">
        <v>60947</v>
      </c>
      <c r="E59" t="s">
        <v>74</v>
      </c>
      <c r="F59">
        <v>78</v>
      </c>
      <c r="G59">
        <v>0.36199999999999999</v>
      </c>
      <c r="H59">
        <v>0.2</v>
      </c>
    </row>
    <row r="60" spans="1:12" x14ac:dyDescent="0.2">
      <c r="B60">
        <v>42</v>
      </c>
      <c r="C60">
        <v>0.64700000000000002</v>
      </c>
      <c r="D60">
        <v>407</v>
      </c>
      <c r="F60">
        <v>80</v>
      </c>
      <c r="G60">
        <v>2.33</v>
      </c>
      <c r="H60">
        <v>1.28</v>
      </c>
    </row>
    <row r="61" spans="1:12" x14ac:dyDescent="0.2">
      <c r="B61">
        <v>43</v>
      </c>
      <c r="C61">
        <v>0.13500000000000001</v>
      </c>
      <c r="D61">
        <v>84.9</v>
      </c>
      <c r="F61">
        <v>82</v>
      </c>
      <c r="G61">
        <v>11.65</v>
      </c>
      <c r="H61">
        <v>6.43</v>
      </c>
    </row>
    <row r="62" spans="1:12" x14ac:dyDescent="0.2">
      <c r="B62">
        <v>44</v>
      </c>
      <c r="C62">
        <v>2.0859999999999999</v>
      </c>
      <c r="D62">
        <v>1311</v>
      </c>
      <c r="F62">
        <v>83</v>
      </c>
      <c r="G62">
        <v>11.55</v>
      </c>
      <c r="H62">
        <v>6.37</v>
      </c>
    </row>
    <row r="63" spans="1:12" x14ac:dyDescent="0.2">
      <c r="B63">
        <v>46</v>
      </c>
      <c r="C63">
        <v>4.0000000000000001E-3</v>
      </c>
      <c r="D63">
        <v>2.5</v>
      </c>
      <c r="F63">
        <v>84</v>
      </c>
      <c r="G63">
        <v>56.9</v>
      </c>
      <c r="H63">
        <v>31.38</v>
      </c>
    </row>
    <row r="64" spans="1:12" x14ac:dyDescent="0.2">
      <c r="B64">
        <v>48</v>
      </c>
      <c r="C64">
        <v>0.187</v>
      </c>
      <c r="D64">
        <v>118</v>
      </c>
      <c r="F64">
        <v>86</v>
      </c>
      <c r="G64">
        <v>17.21</v>
      </c>
      <c r="H64">
        <v>9.49</v>
      </c>
    </row>
    <row r="65" spans="1:12" x14ac:dyDescent="0.2">
      <c r="C65">
        <v>100</v>
      </c>
      <c r="D65">
        <v>62870</v>
      </c>
      <c r="G65">
        <v>100</v>
      </c>
      <c r="H65">
        <v>55.15</v>
      </c>
    </row>
    <row r="66" spans="1:12" x14ac:dyDescent="0.2">
      <c r="A66" t="s">
        <v>0</v>
      </c>
      <c r="B66" t="s">
        <v>1</v>
      </c>
      <c r="C66" t="s">
        <v>2</v>
      </c>
      <c r="D66" t="s">
        <v>3</v>
      </c>
      <c r="E66" t="s">
        <v>0</v>
      </c>
      <c r="F66" t="s">
        <v>1</v>
      </c>
      <c r="G66" t="s">
        <v>2</v>
      </c>
      <c r="H66" t="s">
        <v>3</v>
      </c>
      <c r="I66" t="s">
        <v>0</v>
      </c>
      <c r="J66" t="s">
        <v>1</v>
      </c>
      <c r="K66" t="s">
        <v>2</v>
      </c>
      <c r="L66" t="s">
        <v>3</v>
      </c>
    </row>
    <row r="67" spans="1:12" x14ac:dyDescent="0.2">
      <c r="A67" t="s">
        <v>75</v>
      </c>
      <c r="B67">
        <v>112</v>
      </c>
      <c r="C67">
        <v>0.97099999999999997</v>
      </c>
      <c r="D67">
        <v>3.6249999999999998E-2</v>
      </c>
      <c r="F67">
        <v>150</v>
      </c>
      <c r="G67">
        <v>5.62</v>
      </c>
      <c r="H67">
        <v>4.6949999999999999E-2</v>
      </c>
      <c r="I67" t="s">
        <v>76</v>
      </c>
      <c r="J67">
        <v>180</v>
      </c>
      <c r="K67">
        <v>1.23E-2</v>
      </c>
      <c r="L67">
        <v>2.5799999999999999E-6</v>
      </c>
    </row>
    <row r="68" spans="1:12" x14ac:dyDescent="0.2">
      <c r="B68">
        <v>114</v>
      </c>
      <c r="C68">
        <v>0.65900000000000003</v>
      </c>
      <c r="D68">
        <v>2.46E-2</v>
      </c>
      <c r="G68">
        <v>100</v>
      </c>
      <c r="H68">
        <v>0.83550000000000002</v>
      </c>
      <c r="J68">
        <v>181</v>
      </c>
      <c r="K68">
        <v>99.987700000000004</v>
      </c>
      <c r="L68">
        <v>2.0986999999999999E-2</v>
      </c>
    </row>
    <row r="69" spans="1:12" x14ac:dyDescent="0.2">
      <c r="B69">
        <v>115</v>
      </c>
      <c r="C69">
        <v>0.33900000000000002</v>
      </c>
      <c r="D69">
        <v>1.265E-2</v>
      </c>
      <c r="E69" t="s">
        <v>77</v>
      </c>
      <c r="F69">
        <v>144</v>
      </c>
      <c r="G69">
        <v>3.0733999999999999</v>
      </c>
      <c r="H69">
        <v>7.8100000000000001E-3</v>
      </c>
      <c r="K69">
        <v>100</v>
      </c>
      <c r="L69">
        <v>2.0990000000000002E-2</v>
      </c>
    </row>
    <row r="70" spans="1:12" x14ac:dyDescent="0.2">
      <c r="B70">
        <v>116</v>
      </c>
      <c r="C70">
        <v>14.536</v>
      </c>
      <c r="D70">
        <v>0.54259999999999997</v>
      </c>
      <c r="F70">
        <v>147</v>
      </c>
      <c r="G70">
        <v>14.993399999999999</v>
      </c>
      <c r="H70">
        <v>3.8109999999999998E-2</v>
      </c>
      <c r="I70" t="s">
        <v>78</v>
      </c>
      <c r="J70">
        <v>180</v>
      </c>
      <c r="K70">
        <v>0.1198</v>
      </c>
      <c r="L70">
        <v>1.5300000000000001E-4</v>
      </c>
    </row>
    <row r="71" spans="1:12" x14ac:dyDescent="0.2">
      <c r="B71">
        <v>117</v>
      </c>
      <c r="C71">
        <v>7.6760000000000002</v>
      </c>
      <c r="D71">
        <v>0.28649999999999998</v>
      </c>
      <c r="F71" t="s">
        <v>79</v>
      </c>
      <c r="H71">
        <v>3.9260000000000003E-2</v>
      </c>
      <c r="J71">
        <v>182</v>
      </c>
      <c r="K71">
        <v>26.4985</v>
      </c>
      <c r="L71">
        <v>3.3840000000000002E-2</v>
      </c>
    </row>
    <row r="72" spans="1:12" x14ac:dyDescent="0.2">
      <c r="B72">
        <v>118</v>
      </c>
      <c r="C72">
        <v>24.222999999999999</v>
      </c>
      <c r="D72">
        <v>0.9042</v>
      </c>
      <c r="F72">
        <v>148</v>
      </c>
      <c r="G72">
        <v>11.240600000000001</v>
      </c>
      <c r="H72">
        <v>2.86E-2</v>
      </c>
      <c r="J72">
        <v>183</v>
      </c>
      <c r="K72">
        <v>14.313599999999999</v>
      </c>
      <c r="L72">
        <v>1.8280000000000001E-2</v>
      </c>
    </row>
    <row r="73" spans="1:12" x14ac:dyDescent="0.2">
      <c r="B73">
        <v>119</v>
      </c>
      <c r="C73">
        <v>8.5850000000000009</v>
      </c>
      <c r="D73">
        <v>0.32050000000000001</v>
      </c>
      <c r="F73">
        <v>149</v>
      </c>
      <c r="G73">
        <v>13.818899999999999</v>
      </c>
      <c r="H73">
        <v>3.5099999999999999E-2</v>
      </c>
      <c r="J73">
        <v>184</v>
      </c>
      <c r="K73">
        <v>30.642199999999999</v>
      </c>
      <c r="L73">
        <v>3.9129999999999998E-2</v>
      </c>
    </row>
    <row r="74" spans="1:12" x14ac:dyDescent="0.2">
      <c r="B74">
        <v>120</v>
      </c>
      <c r="C74">
        <v>32.593000000000004</v>
      </c>
      <c r="D74">
        <v>1.2166999999999999</v>
      </c>
      <c r="F74">
        <v>150</v>
      </c>
      <c r="G74">
        <v>7.3795999999999999</v>
      </c>
      <c r="H74">
        <v>1.8800000000000001E-2</v>
      </c>
      <c r="J74">
        <v>186</v>
      </c>
      <c r="K74">
        <v>28.425899999999999</v>
      </c>
      <c r="L74">
        <v>3.6299999999999999E-2</v>
      </c>
    </row>
    <row r="75" spans="1:12" x14ac:dyDescent="0.2">
      <c r="B75">
        <v>122</v>
      </c>
      <c r="C75">
        <v>4.6289999999999996</v>
      </c>
      <c r="D75">
        <v>0.17280000000000001</v>
      </c>
      <c r="F75">
        <v>152</v>
      </c>
      <c r="G75">
        <v>26.742100000000001</v>
      </c>
      <c r="H75">
        <v>6.8000000000000005E-2</v>
      </c>
      <c r="K75">
        <v>100</v>
      </c>
      <c r="L75">
        <v>0.12770000000000001</v>
      </c>
    </row>
    <row r="76" spans="1:12" x14ac:dyDescent="0.2">
      <c r="B76">
        <v>124</v>
      </c>
      <c r="C76">
        <v>5.7889999999999997</v>
      </c>
      <c r="D76">
        <v>0.21609999999999999</v>
      </c>
      <c r="F76">
        <v>154</v>
      </c>
      <c r="G76">
        <v>22.751999999999999</v>
      </c>
      <c r="H76">
        <v>5.7799999999999997E-2</v>
      </c>
      <c r="I76" t="s">
        <v>80</v>
      </c>
      <c r="J76">
        <v>185</v>
      </c>
      <c r="K76">
        <v>37.398000000000003</v>
      </c>
      <c r="L76">
        <v>1.9650000000000001E-2</v>
      </c>
    </row>
    <row r="77" spans="1:12" x14ac:dyDescent="0.2">
      <c r="C77">
        <v>100</v>
      </c>
      <c r="D77">
        <v>3.7330000000000001</v>
      </c>
      <c r="G77">
        <v>100</v>
      </c>
      <c r="H77">
        <v>0.25419999999999998</v>
      </c>
      <c r="J77">
        <v>187</v>
      </c>
      <c r="K77">
        <v>62.601999999999997</v>
      </c>
      <c r="L77">
        <v>3.2890000000000003E-2</v>
      </c>
    </row>
    <row r="78" spans="1:12" x14ac:dyDescent="0.2">
      <c r="A78" t="s">
        <v>81</v>
      </c>
      <c r="B78">
        <v>121</v>
      </c>
      <c r="C78">
        <v>57.213000000000001</v>
      </c>
      <c r="D78">
        <v>0.1883</v>
      </c>
      <c r="E78" t="s">
        <v>82</v>
      </c>
      <c r="F78">
        <v>151</v>
      </c>
      <c r="G78">
        <v>47.81</v>
      </c>
      <c r="H78">
        <v>4.548E-2</v>
      </c>
      <c r="J78" t="s">
        <v>83</v>
      </c>
      <c r="L78">
        <v>3.5439999999999999E-2</v>
      </c>
    </row>
    <row r="79" spans="1:12" x14ac:dyDescent="0.2">
      <c r="B79">
        <v>123</v>
      </c>
      <c r="C79">
        <v>42.786999999999999</v>
      </c>
      <c r="D79">
        <v>0.1409</v>
      </c>
      <c r="F79">
        <v>153</v>
      </c>
      <c r="G79">
        <v>52.19</v>
      </c>
      <c r="H79">
        <v>4.965E-2</v>
      </c>
      <c r="K79">
        <v>100</v>
      </c>
      <c r="L79">
        <v>5.2540000000000003E-2</v>
      </c>
    </row>
    <row r="80" spans="1:12" x14ac:dyDescent="0.2">
      <c r="C80">
        <v>100</v>
      </c>
      <c r="D80">
        <v>0.32919999999999999</v>
      </c>
      <c r="G80">
        <v>100</v>
      </c>
      <c r="H80">
        <v>9.5130000000000006E-2</v>
      </c>
      <c r="I80" t="s">
        <v>84</v>
      </c>
      <c r="J80">
        <v>184</v>
      </c>
      <c r="K80">
        <v>1.9800000000000002E-2</v>
      </c>
      <c r="L80">
        <v>1.3300000000000001E-4</v>
      </c>
    </row>
    <row r="81" spans="1:12" x14ac:dyDescent="0.2">
      <c r="A81" t="s">
        <v>85</v>
      </c>
      <c r="B81">
        <v>120</v>
      </c>
      <c r="C81">
        <v>9.6000000000000002E-2</v>
      </c>
      <c r="D81">
        <v>4.5999999999999999E-3</v>
      </c>
      <c r="E81" t="s">
        <v>86</v>
      </c>
      <c r="F81">
        <v>152</v>
      </c>
      <c r="G81">
        <v>0.2029</v>
      </c>
      <c r="H81">
        <v>6.7000000000000002E-4</v>
      </c>
      <c r="J81">
        <v>186</v>
      </c>
      <c r="K81">
        <v>1.5922000000000001</v>
      </c>
      <c r="L81">
        <v>1.0728E-2</v>
      </c>
    </row>
    <row r="82" spans="1:12" x14ac:dyDescent="0.2">
      <c r="B82">
        <v>122</v>
      </c>
      <c r="C82">
        <v>2.6030000000000002</v>
      </c>
      <c r="D82">
        <v>0.12529999999999999</v>
      </c>
      <c r="F82">
        <v>154</v>
      </c>
      <c r="G82">
        <v>2.1808999999999998</v>
      </c>
      <c r="H82">
        <v>7.2399999999999999E-3</v>
      </c>
      <c r="J82" t="s">
        <v>87</v>
      </c>
      <c r="L82">
        <v>1.0727E-2</v>
      </c>
    </row>
    <row r="83" spans="1:12" x14ac:dyDescent="0.2">
      <c r="B83">
        <v>123</v>
      </c>
      <c r="C83">
        <v>0.90800000000000003</v>
      </c>
      <c r="D83">
        <v>4.3700000000000003E-2</v>
      </c>
      <c r="F83">
        <v>155</v>
      </c>
      <c r="G83">
        <v>14.799799999999999</v>
      </c>
      <c r="H83">
        <v>4.9149999999999999E-2</v>
      </c>
      <c r="J83">
        <v>187</v>
      </c>
      <c r="K83">
        <v>1.6439999999999999</v>
      </c>
      <c r="L83">
        <v>1.108E-2</v>
      </c>
    </row>
    <row r="84" spans="1:12" x14ac:dyDescent="0.2">
      <c r="B84">
        <v>124</v>
      </c>
      <c r="C84">
        <v>4.8159999999999998</v>
      </c>
      <c r="D84">
        <v>0.2319</v>
      </c>
      <c r="F84">
        <v>156</v>
      </c>
      <c r="G84">
        <v>20.4664</v>
      </c>
      <c r="H84">
        <v>6.7970000000000003E-2</v>
      </c>
      <c r="J84" t="s">
        <v>83</v>
      </c>
      <c r="L84">
        <v>8.5319999999999997E-3</v>
      </c>
    </row>
    <row r="85" spans="1:12" x14ac:dyDescent="0.2">
      <c r="B85">
        <v>125</v>
      </c>
      <c r="C85">
        <v>7.1390000000000002</v>
      </c>
      <c r="D85">
        <v>0.34370000000000001</v>
      </c>
      <c r="F85">
        <v>157</v>
      </c>
      <c r="G85">
        <v>15.6518</v>
      </c>
      <c r="H85">
        <v>5.1979999999999998E-2</v>
      </c>
      <c r="J85">
        <v>188</v>
      </c>
      <c r="K85">
        <v>13.2865</v>
      </c>
      <c r="L85">
        <v>8.9524000000000006E-2</v>
      </c>
    </row>
    <row r="86" spans="1:12" x14ac:dyDescent="0.2">
      <c r="B86">
        <v>126</v>
      </c>
      <c r="C86">
        <v>18.952000000000002</v>
      </c>
      <c r="D86">
        <v>0.91249999999999998</v>
      </c>
      <c r="F86">
        <v>158</v>
      </c>
      <c r="G86">
        <v>24.834700000000002</v>
      </c>
      <c r="H86">
        <v>8.2479999999999998E-2</v>
      </c>
      <c r="J86">
        <v>189</v>
      </c>
      <c r="K86">
        <v>16.199200000000001</v>
      </c>
      <c r="L86">
        <v>0.10915</v>
      </c>
    </row>
    <row r="87" spans="1:12" x14ac:dyDescent="0.2">
      <c r="B87">
        <v>128</v>
      </c>
      <c r="C87">
        <v>31.687000000000001</v>
      </c>
      <c r="D87">
        <v>1.526</v>
      </c>
      <c r="F87">
        <v>160</v>
      </c>
      <c r="G87">
        <v>21.863499999999998</v>
      </c>
      <c r="H87">
        <v>7.2609999999999994E-2</v>
      </c>
      <c r="J87">
        <v>190</v>
      </c>
      <c r="K87">
        <v>26.343800000000002</v>
      </c>
      <c r="L87">
        <v>0.17749999999999999</v>
      </c>
    </row>
    <row r="88" spans="1:12" x14ac:dyDescent="0.2">
      <c r="B88">
        <v>130</v>
      </c>
      <c r="C88">
        <v>33.798999999999999</v>
      </c>
      <c r="D88">
        <v>1.627</v>
      </c>
      <c r="G88">
        <v>100</v>
      </c>
      <c r="H88">
        <v>0.33210000000000001</v>
      </c>
      <c r="J88">
        <v>192</v>
      </c>
      <c r="K88">
        <v>40.914200000000001</v>
      </c>
      <c r="L88">
        <v>0.27567999999999998</v>
      </c>
    </row>
    <row r="89" spans="1:12" x14ac:dyDescent="0.2">
      <c r="C89">
        <v>100</v>
      </c>
      <c r="D89">
        <v>4.8150000000000004</v>
      </c>
      <c r="E89" t="s">
        <v>88</v>
      </c>
      <c r="F89">
        <v>159</v>
      </c>
      <c r="G89">
        <v>100</v>
      </c>
      <c r="H89">
        <v>5.9069999999999998E-2</v>
      </c>
      <c r="K89">
        <v>100</v>
      </c>
      <c r="L89">
        <v>0.67379999999999995</v>
      </c>
    </row>
    <row r="90" spans="1:12" x14ac:dyDescent="0.2">
      <c r="A90" t="s">
        <v>89</v>
      </c>
      <c r="B90">
        <v>127</v>
      </c>
      <c r="C90">
        <v>100</v>
      </c>
      <c r="D90">
        <v>0.99750000000000005</v>
      </c>
      <c r="E90" t="s">
        <v>90</v>
      </c>
      <c r="F90">
        <v>156</v>
      </c>
      <c r="G90">
        <v>5.6000000000000001E-2</v>
      </c>
      <c r="H90">
        <v>2.1599999999999999E-4</v>
      </c>
      <c r="I90" t="s">
        <v>91</v>
      </c>
      <c r="J90">
        <v>191</v>
      </c>
      <c r="K90">
        <v>37.271999999999998</v>
      </c>
      <c r="L90">
        <v>0.24030000000000001</v>
      </c>
    </row>
    <row r="91" spans="1:12" x14ac:dyDescent="0.2">
      <c r="A91" t="s">
        <v>92</v>
      </c>
      <c r="B91">
        <v>124</v>
      </c>
      <c r="C91">
        <v>0.129</v>
      </c>
      <c r="D91">
        <v>6.94E-3</v>
      </c>
      <c r="F91">
        <v>158</v>
      </c>
      <c r="G91">
        <v>9.6000000000000002E-2</v>
      </c>
      <c r="H91">
        <v>3.7100000000000002E-4</v>
      </c>
      <c r="J91">
        <v>193</v>
      </c>
      <c r="K91">
        <v>62.728000000000002</v>
      </c>
      <c r="L91">
        <v>0.40450000000000003</v>
      </c>
    </row>
    <row r="92" spans="1:12" x14ac:dyDescent="0.2">
      <c r="B92">
        <v>126</v>
      </c>
      <c r="C92">
        <v>0.112</v>
      </c>
      <c r="D92">
        <v>6.0200000000000002E-3</v>
      </c>
      <c r="F92">
        <v>160</v>
      </c>
      <c r="G92">
        <v>2.34</v>
      </c>
      <c r="H92">
        <v>9.0399999999999994E-3</v>
      </c>
      <c r="K92">
        <v>100</v>
      </c>
      <c r="L92">
        <v>0.64480000000000004</v>
      </c>
    </row>
    <row r="93" spans="1:12" x14ac:dyDescent="0.2">
      <c r="B93">
        <v>128</v>
      </c>
      <c r="C93">
        <v>2.23</v>
      </c>
      <c r="D93">
        <v>0.12</v>
      </c>
      <c r="F93">
        <v>161</v>
      </c>
      <c r="G93">
        <v>18.91</v>
      </c>
      <c r="H93">
        <v>7.2999999999999995E-2</v>
      </c>
      <c r="I93" t="s">
        <v>93</v>
      </c>
      <c r="J93">
        <v>190</v>
      </c>
      <c r="K93">
        <v>1.3634E-2</v>
      </c>
      <c r="L93">
        <v>1.85E-4</v>
      </c>
    </row>
    <row r="94" spans="1:12" x14ac:dyDescent="0.2">
      <c r="B94">
        <v>129</v>
      </c>
      <c r="C94">
        <v>27.46</v>
      </c>
      <c r="D94">
        <v>1.48</v>
      </c>
      <c r="F94">
        <v>162</v>
      </c>
      <c r="G94">
        <v>25.51</v>
      </c>
      <c r="H94">
        <v>9.8500000000000004E-2</v>
      </c>
      <c r="J94" t="s">
        <v>94</v>
      </c>
      <c r="L94">
        <v>1.8599999999999999E-4</v>
      </c>
    </row>
    <row r="95" spans="1:12" x14ac:dyDescent="0.2">
      <c r="B95">
        <v>130</v>
      </c>
      <c r="C95">
        <v>4.38</v>
      </c>
      <c r="D95">
        <v>0.23599999999999999</v>
      </c>
      <c r="F95">
        <v>163</v>
      </c>
      <c r="G95">
        <v>24.9</v>
      </c>
      <c r="H95">
        <v>9.6199999999999994E-2</v>
      </c>
      <c r="J95">
        <v>192</v>
      </c>
      <c r="K95">
        <v>0.78266000000000002</v>
      </c>
      <c r="L95">
        <v>1.0619999999999999E-2</v>
      </c>
    </row>
    <row r="96" spans="1:12" x14ac:dyDescent="0.2">
      <c r="B96">
        <v>131</v>
      </c>
      <c r="C96">
        <v>21.8</v>
      </c>
      <c r="D96">
        <v>1.175</v>
      </c>
      <c r="F96">
        <v>164</v>
      </c>
      <c r="G96">
        <v>28.19</v>
      </c>
      <c r="H96">
        <v>0.1089</v>
      </c>
      <c r="J96">
        <v>194</v>
      </c>
      <c r="K96">
        <v>32.966999999999999</v>
      </c>
      <c r="L96">
        <v>0.44735999999999998</v>
      </c>
    </row>
    <row r="97" spans="1:12" x14ac:dyDescent="0.2">
      <c r="B97">
        <v>132</v>
      </c>
      <c r="C97">
        <v>26.36</v>
      </c>
      <c r="D97">
        <v>1.421</v>
      </c>
      <c r="G97">
        <v>100</v>
      </c>
      <c r="H97">
        <v>0.38619999999999999</v>
      </c>
      <c r="J97">
        <v>195</v>
      </c>
      <c r="K97">
        <v>33.831560000000003</v>
      </c>
      <c r="L97">
        <v>0.45909</v>
      </c>
    </row>
    <row r="98" spans="1:12" x14ac:dyDescent="0.2">
      <c r="B98">
        <v>134</v>
      </c>
      <c r="C98">
        <v>9.66</v>
      </c>
      <c r="D98">
        <v>0.52100000000000002</v>
      </c>
      <c r="E98" t="s">
        <v>95</v>
      </c>
      <c r="F98">
        <v>165</v>
      </c>
      <c r="G98">
        <v>100</v>
      </c>
      <c r="H98">
        <v>8.9859999999999995E-2</v>
      </c>
      <c r="J98">
        <v>196</v>
      </c>
      <c r="K98">
        <v>25.24166</v>
      </c>
      <c r="L98">
        <v>0.34253</v>
      </c>
    </row>
    <row r="99" spans="1:12" x14ac:dyDescent="0.2">
      <c r="B99">
        <v>136</v>
      </c>
      <c r="C99">
        <v>7.87</v>
      </c>
      <c r="D99">
        <v>0.42399999999999999</v>
      </c>
      <c r="E99" t="s">
        <v>96</v>
      </c>
      <c r="F99">
        <v>162</v>
      </c>
      <c r="G99">
        <v>0.13700000000000001</v>
      </c>
      <c r="H99">
        <v>3.5E-4</v>
      </c>
      <c r="J99">
        <v>198</v>
      </c>
      <c r="K99">
        <v>7.1634900000000004</v>
      </c>
      <c r="L99">
        <v>9.7210000000000005E-2</v>
      </c>
    </row>
    <row r="100" spans="1:12" x14ac:dyDescent="0.2">
      <c r="C100">
        <v>100</v>
      </c>
      <c r="D100">
        <v>5.391</v>
      </c>
      <c r="F100">
        <v>164</v>
      </c>
      <c r="G100">
        <v>1.609</v>
      </c>
      <c r="H100">
        <v>4.1089999999999998E-3</v>
      </c>
      <c r="K100">
        <v>100</v>
      </c>
      <c r="L100">
        <v>1.357</v>
      </c>
    </row>
    <row r="101" spans="1:12" x14ac:dyDescent="0.2">
      <c r="A101" t="s">
        <v>97</v>
      </c>
      <c r="B101">
        <v>133</v>
      </c>
      <c r="C101">
        <v>100</v>
      </c>
      <c r="D101">
        <v>0.36709999999999998</v>
      </c>
      <c r="F101">
        <v>166</v>
      </c>
      <c r="G101">
        <v>33.61</v>
      </c>
      <c r="H101">
        <v>8.584E-2</v>
      </c>
      <c r="I101" t="s">
        <v>98</v>
      </c>
      <c r="J101">
        <v>197</v>
      </c>
      <c r="K101">
        <v>100</v>
      </c>
      <c r="L101">
        <v>0.19550000000000001</v>
      </c>
    </row>
    <row r="102" spans="1:12" x14ac:dyDescent="0.2">
      <c r="A102" t="s">
        <v>99</v>
      </c>
      <c r="B102">
        <v>130</v>
      </c>
      <c r="C102">
        <v>0.10580000000000001</v>
      </c>
      <c r="D102">
        <v>4.5999999999999999E-3</v>
      </c>
      <c r="F102">
        <v>167</v>
      </c>
      <c r="G102">
        <v>22.93</v>
      </c>
      <c r="H102">
        <v>5.8560000000000001E-2</v>
      </c>
      <c r="I102" t="s">
        <v>100</v>
      </c>
      <c r="J102">
        <v>196</v>
      </c>
      <c r="K102">
        <v>0.15343999999999999</v>
      </c>
      <c r="L102">
        <v>6.3000000000000003E-4</v>
      </c>
    </row>
    <row r="103" spans="1:12" x14ac:dyDescent="0.2">
      <c r="B103">
        <v>132</v>
      </c>
      <c r="C103">
        <v>0.1012</v>
      </c>
      <c r="D103">
        <v>4.4000000000000003E-3</v>
      </c>
      <c r="F103">
        <v>168</v>
      </c>
      <c r="G103">
        <v>26.79</v>
      </c>
      <c r="H103">
        <v>6.8419999999999995E-2</v>
      </c>
      <c r="J103">
        <v>198</v>
      </c>
      <c r="K103">
        <v>9.968</v>
      </c>
      <c r="L103">
        <v>4.1099999999999998E-2</v>
      </c>
    </row>
    <row r="104" spans="1:12" x14ac:dyDescent="0.2">
      <c r="B104">
        <v>134</v>
      </c>
      <c r="C104">
        <v>2.4169999999999998</v>
      </c>
      <c r="D104">
        <v>0.1052</v>
      </c>
      <c r="F104">
        <v>170</v>
      </c>
      <c r="G104">
        <v>14.93</v>
      </c>
      <c r="H104">
        <v>3.8129999999999997E-2</v>
      </c>
      <c r="J104">
        <v>199</v>
      </c>
      <c r="K104">
        <v>16.873000000000001</v>
      </c>
      <c r="L104">
        <v>6.9699999999999998E-2</v>
      </c>
    </row>
    <row r="105" spans="1:12" x14ac:dyDescent="0.2">
      <c r="B105">
        <v>135</v>
      </c>
      <c r="C105">
        <v>6.5919999999999996</v>
      </c>
      <c r="D105">
        <v>0.2868</v>
      </c>
      <c r="G105">
        <v>100</v>
      </c>
      <c r="H105">
        <v>0.25540000000000002</v>
      </c>
      <c r="J105">
        <v>200</v>
      </c>
      <c r="K105">
        <v>23.096</v>
      </c>
      <c r="L105">
        <v>9.5299999999999996E-2</v>
      </c>
    </row>
    <row r="106" spans="1:12" x14ac:dyDescent="0.2">
      <c r="B106">
        <v>136</v>
      </c>
      <c r="C106">
        <v>7.8529999999999998</v>
      </c>
      <c r="D106">
        <v>0.3417</v>
      </c>
      <c r="E106" t="s">
        <v>101</v>
      </c>
      <c r="F106">
        <v>169</v>
      </c>
      <c r="G106">
        <v>100</v>
      </c>
      <c r="H106">
        <v>3.6999999999999998E-2</v>
      </c>
      <c r="J106">
        <v>201</v>
      </c>
      <c r="K106">
        <v>13.180999999999999</v>
      </c>
      <c r="L106">
        <v>5.4399999999999997E-2</v>
      </c>
    </row>
    <row r="107" spans="1:12" x14ac:dyDescent="0.2">
      <c r="B107">
        <v>137</v>
      </c>
      <c r="C107">
        <v>11.231999999999999</v>
      </c>
      <c r="D107">
        <v>0.48870000000000002</v>
      </c>
      <c r="E107" t="s">
        <v>102</v>
      </c>
      <c r="F107">
        <v>168</v>
      </c>
      <c r="G107">
        <v>0.13</v>
      </c>
      <c r="H107">
        <v>3.2299999999999999E-4</v>
      </c>
      <c r="J107">
        <v>202</v>
      </c>
      <c r="K107">
        <v>29.863</v>
      </c>
      <c r="L107">
        <v>0.12330000000000001</v>
      </c>
    </row>
    <row r="108" spans="1:12" x14ac:dyDescent="0.2">
      <c r="B108">
        <v>138</v>
      </c>
      <c r="C108">
        <v>71.698999999999998</v>
      </c>
      <c r="D108">
        <v>3.12</v>
      </c>
      <c r="F108">
        <v>170</v>
      </c>
      <c r="G108">
        <v>3.04</v>
      </c>
      <c r="H108">
        <v>7.5510000000000004E-3</v>
      </c>
      <c r="J108">
        <v>204</v>
      </c>
      <c r="K108">
        <v>6.8650000000000002</v>
      </c>
      <c r="L108">
        <v>2.8299999999999999E-2</v>
      </c>
    </row>
    <row r="109" spans="1:12" x14ac:dyDescent="0.2">
      <c r="C109">
        <v>100</v>
      </c>
      <c r="D109">
        <v>4.351</v>
      </c>
      <c r="F109">
        <v>171</v>
      </c>
      <c r="G109">
        <v>14.28</v>
      </c>
      <c r="H109">
        <v>3.5470000000000002E-2</v>
      </c>
      <c r="K109">
        <v>100</v>
      </c>
      <c r="L109">
        <v>0.4128</v>
      </c>
    </row>
    <row r="110" spans="1:12" x14ac:dyDescent="0.2">
      <c r="A110" t="s">
        <v>103</v>
      </c>
      <c r="B110">
        <v>138</v>
      </c>
      <c r="C110">
        <v>9.017E-2</v>
      </c>
      <c r="D110">
        <v>3.97E-4</v>
      </c>
      <c r="F110">
        <v>172</v>
      </c>
      <c r="G110">
        <v>21.83</v>
      </c>
      <c r="H110">
        <v>5.423E-2</v>
      </c>
      <c r="I110" t="s">
        <v>104</v>
      </c>
      <c r="J110">
        <v>203</v>
      </c>
      <c r="K110">
        <v>29.524000000000001</v>
      </c>
      <c r="L110">
        <v>5.45E-2</v>
      </c>
    </row>
    <row r="111" spans="1:12" x14ac:dyDescent="0.2">
      <c r="B111" t="s">
        <v>105</v>
      </c>
      <c r="D111">
        <v>4.0099999999999999E-4</v>
      </c>
      <c r="F111">
        <v>173</v>
      </c>
      <c r="G111">
        <v>16.13</v>
      </c>
      <c r="H111">
        <v>4.0070000000000001E-2</v>
      </c>
      <c r="J111">
        <v>205</v>
      </c>
      <c r="K111">
        <v>70.475999999999999</v>
      </c>
      <c r="L111">
        <v>0.13</v>
      </c>
    </row>
    <row r="112" spans="1:12" x14ac:dyDescent="0.2">
      <c r="B112">
        <v>139</v>
      </c>
      <c r="C112">
        <v>99.909829999999999</v>
      </c>
      <c r="D112">
        <v>0.44009999999999999</v>
      </c>
      <c r="F112">
        <v>174</v>
      </c>
      <c r="G112">
        <v>31.83</v>
      </c>
      <c r="H112">
        <v>7.9070000000000001E-2</v>
      </c>
      <c r="K112">
        <v>100</v>
      </c>
      <c r="L112">
        <v>0.1845</v>
      </c>
    </row>
    <row r="113" spans="1:12" x14ac:dyDescent="0.2">
      <c r="C113">
        <v>100</v>
      </c>
      <c r="D113">
        <v>0.4405</v>
      </c>
      <c r="F113">
        <v>176</v>
      </c>
      <c r="G113">
        <v>12.76</v>
      </c>
      <c r="H113">
        <v>3.1699999999999999E-2</v>
      </c>
      <c r="I113" t="s">
        <v>106</v>
      </c>
      <c r="J113">
        <v>204</v>
      </c>
      <c r="K113">
        <v>1.982</v>
      </c>
      <c r="L113">
        <v>6.4573000000000005E-2</v>
      </c>
    </row>
    <row r="114" spans="1:12" x14ac:dyDescent="0.2">
      <c r="A114" t="s">
        <v>107</v>
      </c>
      <c r="B114">
        <v>136</v>
      </c>
      <c r="C114">
        <v>0.186</v>
      </c>
      <c r="D114">
        <v>2.1700000000000001E-3</v>
      </c>
      <c r="G114">
        <v>100</v>
      </c>
      <c r="H114">
        <v>0.24840000000000001</v>
      </c>
      <c r="J114">
        <v>206</v>
      </c>
      <c r="K114">
        <v>18.735099999999999</v>
      </c>
      <c r="L114">
        <v>0.61038999999999999</v>
      </c>
    </row>
    <row r="115" spans="1:12" x14ac:dyDescent="0.2">
      <c r="B115">
        <v>138</v>
      </c>
      <c r="C115">
        <v>0.251</v>
      </c>
      <c r="D115">
        <v>2.9299999999999999E-3</v>
      </c>
      <c r="E115" t="s">
        <v>108</v>
      </c>
      <c r="F115">
        <v>175</v>
      </c>
      <c r="G115">
        <v>97.415999999999997</v>
      </c>
      <c r="H115">
        <v>3.4799999999999998E-2</v>
      </c>
      <c r="J115" t="s">
        <v>109</v>
      </c>
      <c r="L115">
        <v>0.60091000000000006</v>
      </c>
    </row>
    <row r="116" spans="1:12" x14ac:dyDescent="0.2">
      <c r="B116" t="s">
        <v>105</v>
      </c>
      <c r="D116">
        <v>2.9299999999999999E-3</v>
      </c>
      <c r="F116">
        <v>176</v>
      </c>
      <c r="G116">
        <v>2.5840000000000001</v>
      </c>
      <c r="H116">
        <v>9.2299999999999999E-4</v>
      </c>
      <c r="J116">
        <v>207</v>
      </c>
      <c r="K116">
        <v>22.59</v>
      </c>
      <c r="L116">
        <v>0.67081999999999997</v>
      </c>
    </row>
    <row r="117" spans="1:12" x14ac:dyDescent="0.2">
      <c r="B117">
        <v>140</v>
      </c>
      <c r="C117">
        <v>88.448999999999998</v>
      </c>
      <c r="D117">
        <v>1.034</v>
      </c>
      <c r="F117" t="s">
        <v>110</v>
      </c>
      <c r="H117">
        <v>1.008E-3</v>
      </c>
      <c r="J117" t="s">
        <v>111</v>
      </c>
      <c r="L117">
        <v>0.66496999999999995</v>
      </c>
    </row>
    <row r="118" spans="1:12" x14ac:dyDescent="0.2">
      <c r="B118">
        <v>142</v>
      </c>
      <c r="C118">
        <v>11.114000000000001</v>
      </c>
      <c r="D118">
        <v>0.12989999999999999</v>
      </c>
      <c r="G118">
        <v>100</v>
      </c>
      <c r="H118">
        <v>3.5720000000000002E-2</v>
      </c>
      <c r="J118">
        <v>208</v>
      </c>
      <c r="K118">
        <v>58.692900000000002</v>
      </c>
      <c r="L118">
        <v>1.91222</v>
      </c>
    </row>
    <row r="119" spans="1:12" x14ac:dyDescent="0.2">
      <c r="C119">
        <v>100</v>
      </c>
      <c r="D119">
        <v>1.169</v>
      </c>
      <c r="E119" t="s">
        <v>112</v>
      </c>
      <c r="F119">
        <v>174</v>
      </c>
      <c r="G119">
        <v>0.16200000000000001</v>
      </c>
      <c r="H119">
        <v>2.7500000000000002E-4</v>
      </c>
      <c r="J119" t="s">
        <v>113</v>
      </c>
      <c r="L119">
        <v>1.9033500000000001</v>
      </c>
    </row>
    <row r="120" spans="1:12" x14ac:dyDescent="0.2">
      <c r="A120" t="s">
        <v>114</v>
      </c>
      <c r="B120">
        <v>141</v>
      </c>
      <c r="C120">
        <v>100</v>
      </c>
      <c r="D120">
        <v>0.17369999999999999</v>
      </c>
      <c r="F120">
        <v>176</v>
      </c>
      <c r="G120">
        <v>5.2502000000000004</v>
      </c>
      <c r="H120">
        <v>8.9201000000000003E-3</v>
      </c>
      <c r="K120">
        <v>100</v>
      </c>
      <c r="L120">
        <v>3.258</v>
      </c>
    </row>
    <row r="121" spans="1:12" x14ac:dyDescent="0.2">
      <c r="A121" t="s">
        <v>115</v>
      </c>
      <c r="B121">
        <v>142</v>
      </c>
      <c r="C121">
        <v>27.16</v>
      </c>
      <c r="D121">
        <v>0.22689000000000001</v>
      </c>
      <c r="F121" t="s">
        <v>110</v>
      </c>
      <c r="H121">
        <v>8.8353000000000008E-3</v>
      </c>
      <c r="I121" t="s">
        <v>116</v>
      </c>
      <c r="J121">
        <v>209</v>
      </c>
      <c r="K121">
        <v>100</v>
      </c>
      <c r="L121">
        <v>0.13880000000000001</v>
      </c>
    </row>
    <row r="122" spans="1:12" x14ac:dyDescent="0.2">
      <c r="B122">
        <v>143</v>
      </c>
      <c r="C122">
        <v>12.19</v>
      </c>
      <c r="D122">
        <v>0.1018631</v>
      </c>
      <c r="F122">
        <v>177</v>
      </c>
      <c r="G122">
        <v>18.597300000000001</v>
      </c>
      <c r="H122">
        <v>3.1596800000000001E-2</v>
      </c>
      <c r="I122" t="s">
        <v>117</v>
      </c>
      <c r="J122">
        <v>232</v>
      </c>
      <c r="K122">
        <v>100</v>
      </c>
      <c r="L122">
        <v>3.5119999999999998E-2</v>
      </c>
    </row>
    <row r="123" spans="1:12" x14ac:dyDescent="0.2">
      <c r="B123" t="s">
        <v>118</v>
      </c>
      <c r="D123">
        <v>0.1007121</v>
      </c>
      <c r="F123">
        <v>178</v>
      </c>
      <c r="G123">
        <v>27.283999999999999</v>
      </c>
      <c r="H123">
        <v>4.6356000000000001E-2</v>
      </c>
      <c r="J123" t="s">
        <v>119</v>
      </c>
      <c r="L123">
        <v>4.3990000000000001E-2</v>
      </c>
    </row>
    <row r="124" spans="1:12" x14ac:dyDescent="0.2">
      <c r="B124">
        <v>144</v>
      </c>
      <c r="C124">
        <v>23.83</v>
      </c>
      <c r="D124">
        <v>0.19907279999999999</v>
      </c>
      <c r="F124">
        <v>179</v>
      </c>
      <c r="G124">
        <v>13.6225</v>
      </c>
      <c r="H124">
        <v>2.3144999999999999E-2</v>
      </c>
      <c r="I124" t="s">
        <v>120</v>
      </c>
      <c r="J124">
        <v>235</v>
      </c>
      <c r="K124">
        <v>0.72</v>
      </c>
      <c r="L124">
        <v>6.7000000000000002E-5</v>
      </c>
    </row>
    <row r="125" spans="1:12" x14ac:dyDescent="0.2">
      <c r="B125">
        <v>145</v>
      </c>
      <c r="C125">
        <v>8.3000000000000007</v>
      </c>
      <c r="D125">
        <v>6.9339999999999999E-2</v>
      </c>
      <c r="F125">
        <v>180</v>
      </c>
      <c r="G125">
        <v>35.084000000000003</v>
      </c>
      <c r="H125">
        <v>5.9608000000000001E-2</v>
      </c>
      <c r="J125" t="s">
        <v>121</v>
      </c>
      <c r="L125">
        <v>5.9179999999999996E-3</v>
      </c>
    </row>
    <row r="126" spans="1:12" x14ac:dyDescent="0.2">
      <c r="B126">
        <v>146</v>
      </c>
      <c r="C126">
        <v>17.170000000000002</v>
      </c>
      <c r="D126">
        <v>0.14344000000000001</v>
      </c>
      <c r="G126">
        <v>100</v>
      </c>
      <c r="H126">
        <v>0.1699</v>
      </c>
      <c r="J126">
        <v>238</v>
      </c>
      <c r="K126">
        <v>99.274500000000003</v>
      </c>
      <c r="L126">
        <v>9.2379999999999997E-3</v>
      </c>
    </row>
    <row r="127" spans="1:12" x14ac:dyDescent="0.2">
      <c r="B127">
        <v>148</v>
      </c>
      <c r="C127">
        <v>5.74</v>
      </c>
      <c r="D127">
        <v>4.795E-2</v>
      </c>
      <c r="J127" t="s">
        <v>122</v>
      </c>
      <c r="L127">
        <v>1.8713E-2</v>
      </c>
    </row>
    <row r="128" spans="1:12" x14ac:dyDescent="0.2">
      <c r="K128">
        <v>100</v>
      </c>
      <c r="L128">
        <v>9.306E-3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8"/>
  <sheetViews>
    <sheetView topLeftCell="A25" workbookViewId="0">
      <selection activeCell="R12" sqref="R12"/>
    </sheetView>
  </sheetViews>
  <sheetFormatPr baseColWidth="10" defaultRowHeight="16" x14ac:dyDescent="0.2"/>
  <cols>
    <col min="18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O1" t="s">
        <v>0</v>
      </c>
      <c r="P1" t="s">
        <v>1</v>
      </c>
      <c r="Q1" t="s">
        <v>2</v>
      </c>
      <c r="R1" t="s">
        <v>3</v>
      </c>
    </row>
    <row r="2" spans="1:18" x14ac:dyDescent="0.2">
      <c r="A2" t="s">
        <v>4</v>
      </c>
      <c r="B2">
        <v>1</v>
      </c>
      <c r="C2">
        <v>99.998059999999995</v>
      </c>
      <c r="D2" t="s">
        <v>5</v>
      </c>
      <c r="E2" t="s">
        <v>6</v>
      </c>
      <c r="F2">
        <v>45</v>
      </c>
      <c r="G2">
        <v>100</v>
      </c>
      <c r="H2">
        <v>34.200000000000003</v>
      </c>
      <c r="I2" t="s">
        <v>7</v>
      </c>
      <c r="J2">
        <v>85</v>
      </c>
      <c r="K2">
        <v>72.165400000000005</v>
      </c>
      <c r="L2">
        <v>4.7430000000000003</v>
      </c>
      <c r="O2" t="s">
        <v>4</v>
      </c>
      <c r="Q2">
        <v>100</v>
      </c>
      <c r="R2" s="2">
        <f>2.431*10^10</f>
        <v>24310000000</v>
      </c>
    </row>
    <row r="3" spans="1:18" x14ac:dyDescent="0.2">
      <c r="B3">
        <v>2</v>
      </c>
      <c r="C3">
        <v>1.9400000000000001E-3</v>
      </c>
      <c r="D3" t="s">
        <v>8</v>
      </c>
      <c r="E3" t="s">
        <v>9</v>
      </c>
      <c r="F3">
        <v>46</v>
      </c>
      <c r="G3">
        <v>8.2490000000000006</v>
      </c>
      <c r="H3">
        <v>200</v>
      </c>
      <c r="J3">
        <v>87</v>
      </c>
      <c r="K3">
        <v>27.834599999999998</v>
      </c>
      <c r="L3">
        <v>1.829</v>
      </c>
      <c r="O3" t="s">
        <v>11</v>
      </c>
      <c r="Q3">
        <v>100</v>
      </c>
      <c r="R3" s="2">
        <f>2.343*10^9</f>
        <v>2343000000</v>
      </c>
    </row>
    <row r="4" spans="1:18" x14ac:dyDescent="0.2">
      <c r="C4">
        <v>100</v>
      </c>
      <c r="D4" t="s">
        <v>5</v>
      </c>
      <c r="F4">
        <v>47</v>
      </c>
      <c r="G4">
        <v>7.4370000000000003</v>
      </c>
      <c r="H4">
        <v>180</v>
      </c>
      <c r="J4" t="s">
        <v>10</v>
      </c>
      <c r="L4">
        <v>1.9510000000000001</v>
      </c>
      <c r="O4" t="s">
        <v>15</v>
      </c>
      <c r="Q4">
        <v>100</v>
      </c>
      <c r="R4" s="2">
        <v>55.47</v>
      </c>
    </row>
    <row r="5" spans="1:18" x14ac:dyDescent="0.2">
      <c r="A5" t="s">
        <v>11</v>
      </c>
      <c r="B5">
        <v>3</v>
      </c>
      <c r="C5">
        <v>1.6597000000000001E-2</v>
      </c>
      <c r="D5" t="s">
        <v>12</v>
      </c>
      <c r="F5">
        <v>48</v>
      </c>
      <c r="G5">
        <v>73.72</v>
      </c>
      <c r="H5">
        <v>1785</v>
      </c>
      <c r="K5">
        <v>100</v>
      </c>
      <c r="L5">
        <v>6.5720000000000001</v>
      </c>
      <c r="O5" t="s">
        <v>17</v>
      </c>
      <c r="Q5">
        <v>100</v>
      </c>
      <c r="R5" s="2">
        <v>0.73740000000000006</v>
      </c>
    </row>
    <row r="6" spans="1:18" x14ac:dyDescent="0.2">
      <c r="B6">
        <v>4</v>
      </c>
      <c r="C6">
        <v>99.983402999999996</v>
      </c>
      <c r="D6" t="s">
        <v>13</v>
      </c>
      <c r="F6">
        <v>49</v>
      </c>
      <c r="G6">
        <v>5.4089999999999998</v>
      </c>
      <c r="H6">
        <v>131</v>
      </c>
      <c r="I6" t="s">
        <v>14</v>
      </c>
      <c r="J6">
        <v>84</v>
      </c>
      <c r="K6">
        <v>0.55510000000000004</v>
      </c>
      <c r="L6">
        <v>0.13124</v>
      </c>
      <c r="O6" t="s">
        <v>18</v>
      </c>
      <c r="Q6">
        <v>100</v>
      </c>
      <c r="R6" s="2">
        <v>17.32</v>
      </c>
    </row>
    <row r="7" spans="1:18" x14ac:dyDescent="0.2">
      <c r="C7">
        <v>100</v>
      </c>
      <c r="D7" t="s">
        <v>13</v>
      </c>
      <c r="F7">
        <v>50</v>
      </c>
      <c r="G7">
        <v>5.1849999999999996</v>
      </c>
      <c r="H7">
        <v>126</v>
      </c>
      <c r="J7">
        <v>86</v>
      </c>
      <c r="K7">
        <v>9.8168000000000006</v>
      </c>
      <c r="L7">
        <v>2.3206899999999999</v>
      </c>
      <c r="O7" t="s">
        <v>22</v>
      </c>
      <c r="Q7">
        <v>100</v>
      </c>
      <c r="R7" s="2">
        <f>7.079*10^6</f>
        <v>7079000</v>
      </c>
    </row>
    <row r="8" spans="1:18" x14ac:dyDescent="0.2">
      <c r="A8" t="s">
        <v>15</v>
      </c>
      <c r="B8">
        <v>6</v>
      </c>
      <c r="C8">
        <v>7.5890000000000004</v>
      </c>
      <c r="D8">
        <v>4.21</v>
      </c>
      <c r="G8">
        <v>100</v>
      </c>
      <c r="H8">
        <v>2422</v>
      </c>
      <c r="J8">
        <v>87</v>
      </c>
      <c r="K8">
        <v>7.3771000000000004</v>
      </c>
      <c r="L8">
        <v>1.7439</v>
      </c>
      <c r="O8" t="s">
        <v>26</v>
      </c>
      <c r="Q8">
        <v>100</v>
      </c>
      <c r="R8" s="2">
        <f>1.95*1000000</f>
        <v>1950000</v>
      </c>
    </row>
    <row r="9" spans="1:18" x14ac:dyDescent="0.2">
      <c r="B9">
        <v>7</v>
      </c>
      <c r="C9">
        <v>92.411000000000001</v>
      </c>
      <c r="D9">
        <v>51.26</v>
      </c>
      <c r="E9" t="s">
        <v>16</v>
      </c>
      <c r="F9">
        <v>50</v>
      </c>
      <c r="G9">
        <v>0.24970000000000001</v>
      </c>
      <c r="H9">
        <v>0.72</v>
      </c>
      <c r="J9" t="s">
        <v>10</v>
      </c>
      <c r="L9">
        <v>1.62181</v>
      </c>
      <c r="O9" t="s">
        <v>32</v>
      </c>
      <c r="Q9">
        <v>100</v>
      </c>
      <c r="R9" s="2">
        <f>1.413*10^7</f>
        <v>14130000</v>
      </c>
    </row>
    <row r="10" spans="1:18" x14ac:dyDescent="0.2">
      <c r="C10">
        <v>100</v>
      </c>
      <c r="D10">
        <v>55.47</v>
      </c>
      <c r="F10">
        <v>51</v>
      </c>
      <c r="G10">
        <v>99.750299999999996</v>
      </c>
      <c r="H10">
        <v>287.68</v>
      </c>
      <c r="J10">
        <v>88</v>
      </c>
      <c r="K10">
        <v>82.251000000000005</v>
      </c>
      <c r="L10">
        <v>19.444099999999999</v>
      </c>
      <c r="O10" t="s">
        <v>37</v>
      </c>
      <c r="Q10">
        <v>100</v>
      </c>
      <c r="R10" s="2">
        <v>841.1</v>
      </c>
    </row>
    <row r="11" spans="1:18" x14ac:dyDescent="0.2">
      <c r="A11" t="s">
        <v>17</v>
      </c>
      <c r="B11">
        <v>9</v>
      </c>
      <c r="C11">
        <v>100</v>
      </c>
      <c r="D11">
        <v>0.73740000000000006</v>
      </c>
      <c r="G11">
        <v>100</v>
      </c>
      <c r="H11">
        <v>288.39999999999998</v>
      </c>
      <c r="K11">
        <v>100</v>
      </c>
      <c r="L11">
        <v>23.64</v>
      </c>
      <c r="O11" t="s">
        <v>38</v>
      </c>
      <c r="Q11">
        <v>100</v>
      </c>
      <c r="R11" s="2">
        <f>2.148*10^6</f>
        <v>2148000</v>
      </c>
    </row>
    <row r="12" spans="1:18" x14ac:dyDescent="0.2">
      <c r="A12" t="s">
        <v>18</v>
      </c>
      <c r="B12">
        <v>10</v>
      </c>
      <c r="C12">
        <v>19.82</v>
      </c>
      <c r="D12">
        <v>3.4329999999999998</v>
      </c>
      <c r="E12" t="s">
        <v>19</v>
      </c>
      <c r="F12">
        <v>50</v>
      </c>
      <c r="G12">
        <v>4.3452000000000002</v>
      </c>
      <c r="H12">
        <v>559</v>
      </c>
      <c r="I12" t="s">
        <v>20</v>
      </c>
      <c r="J12">
        <v>89</v>
      </c>
      <c r="K12">
        <v>100</v>
      </c>
      <c r="L12">
        <v>4.6079999999999997</v>
      </c>
      <c r="O12" t="s">
        <v>43</v>
      </c>
      <c r="Q12">
        <v>100</v>
      </c>
      <c r="R12" s="2">
        <v>57510</v>
      </c>
    </row>
    <row r="13" spans="1:18" x14ac:dyDescent="0.2">
      <c r="B13">
        <v>11</v>
      </c>
      <c r="C13">
        <v>80.180000000000007</v>
      </c>
      <c r="D13">
        <v>13.887</v>
      </c>
      <c r="F13">
        <v>52</v>
      </c>
      <c r="G13">
        <v>83.789500000000004</v>
      </c>
      <c r="H13">
        <v>10775</v>
      </c>
      <c r="I13" t="s">
        <v>21</v>
      </c>
      <c r="J13">
        <v>90</v>
      </c>
      <c r="K13">
        <v>51.451999999999998</v>
      </c>
      <c r="L13">
        <v>5.83</v>
      </c>
      <c r="O13" t="s">
        <v>45</v>
      </c>
      <c r="Q13">
        <v>100</v>
      </c>
      <c r="R13" s="2">
        <f>1.02*10^6</f>
        <v>1020000</v>
      </c>
    </row>
    <row r="14" spans="1:18" x14ac:dyDescent="0.2">
      <c r="C14">
        <v>100</v>
      </c>
      <c r="D14">
        <v>17.32</v>
      </c>
      <c r="F14">
        <v>53</v>
      </c>
      <c r="G14">
        <v>9.5006000000000004</v>
      </c>
      <c r="H14">
        <v>1222</v>
      </c>
      <c r="J14">
        <v>91</v>
      </c>
      <c r="K14">
        <v>11.223000000000001</v>
      </c>
      <c r="L14">
        <v>1.272</v>
      </c>
      <c r="O14" t="s">
        <v>51</v>
      </c>
      <c r="Q14">
        <v>100</v>
      </c>
      <c r="R14" s="2">
        <v>84100</v>
      </c>
    </row>
    <row r="15" spans="1:18" x14ac:dyDescent="0.2">
      <c r="A15" t="s">
        <v>22</v>
      </c>
      <c r="B15">
        <v>12</v>
      </c>
      <c r="C15">
        <v>98.892200000000003</v>
      </c>
      <c r="D15" t="s">
        <v>23</v>
      </c>
      <c r="F15">
        <v>54</v>
      </c>
      <c r="G15">
        <v>2.3647</v>
      </c>
      <c r="H15">
        <v>304</v>
      </c>
      <c r="J15">
        <v>92</v>
      </c>
      <c r="K15">
        <v>17.146000000000001</v>
      </c>
      <c r="L15">
        <v>1.9430000000000001</v>
      </c>
      <c r="O15" t="s">
        <v>52</v>
      </c>
      <c r="Q15">
        <v>100</v>
      </c>
      <c r="R15" s="2">
        <f>1*10^6</f>
        <v>1000000</v>
      </c>
    </row>
    <row r="16" spans="1:18" x14ac:dyDescent="0.2">
      <c r="B16">
        <v>13</v>
      </c>
      <c r="C16">
        <v>1.1077999999999999</v>
      </c>
      <c r="D16">
        <v>78420</v>
      </c>
      <c r="G16">
        <v>100</v>
      </c>
      <c r="H16">
        <v>12860</v>
      </c>
      <c r="J16">
        <v>94</v>
      </c>
      <c r="K16">
        <v>17.38</v>
      </c>
      <c r="L16">
        <v>1.9690000000000001</v>
      </c>
      <c r="O16" t="s">
        <v>58</v>
      </c>
      <c r="Q16">
        <v>100</v>
      </c>
      <c r="R16" s="2">
        <v>8373</v>
      </c>
    </row>
    <row r="17" spans="1:18" x14ac:dyDescent="0.2">
      <c r="C17">
        <v>100</v>
      </c>
      <c r="D17" t="s">
        <v>24</v>
      </c>
      <c r="E17" t="s">
        <v>25</v>
      </c>
      <c r="F17">
        <v>55</v>
      </c>
      <c r="G17">
        <v>100</v>
      </c>
      <c r="H17">
        <v>9168</v>
      </c>
      <c r="J17">
        <v>96</v>
      </c>
      <c r="K17">
        <v>2.7989999999999999</v>
      </c>
      <c r="L17">
        <v>0.317</v>
      </c>
      <c r="O17" t="s">
        <v>59</v>
      </c>
      <c r="Q17">
        <v>100</v>
      </c>
      <c r="R17" s="2">
        <f>4.449*10^5</f>
        <v>444900</v>
      </c>
    </row>
    <row r="18" spans="1:18" x14ac:dyDescent="0.2">
      <c r="A18" t="s">
        <v>26</v>
      </c>
      <c r="B18">
        <v>14</v>
      </c>
      <c r="C18">
        <v>99.633700000000005</v>
      </c>
      <c r="D18" t="s">
        <v>27</v>
      </c>
      <c r="E18" t="s">
        <v>28</v>
      </c>
      <c r="F18">
        <v>54</v>
      </c>
      <c r="G18">
        <v>5.8449999999999998</v>
      </c>
      <c r="H18">
        <v>48980</v>
      </c>
      <c r="K18">
        <v>100</v>
      </c>
      <c r="L18">
        <v>11.33</v>
      </c>
      <c r="O18" t="s">
        <v>64</v>
      </c>
      <c r="Q18">
        <v>100</v>
      </c>
      <c r="R18" s="2">
        <v>5237</v>
      </c>
    </row>
    <row r="19" spans="1:18" x14ac:dyDescent="0.2">
      <c r="B19">
        <v>15</v>
      </c>
      <c r="C19">
        <v>0.36630000000000001</v>
      </c>
      <c r="D19">
        <v>7143</v>
      </c>
      <c r="F19">
        <v>56</v>
      </c>
      <c r="G19">
        <v>91.754000000000005</v>
      </c>
      <c r="H19" s="1">
        <v>768900</v>
      </c>
      <c r="I19" t="s">
        <v>29</v>
      </c>
      <c r="J19">
        <v>93</v>
      </c>
      <c r="K19">
        <v>100</v>
      </c>
      <c r="L19">
        <v>0.75539999999999996</v>
      </c>
      <c r="O19" t="s">
        <v>67</v>
      </c>
      <c r="Q19">
        <v>100</v>
      </c>
      <c r="R19" s="2">
        <f>102500</f>
        <v>102500</v>
      </c>
    </row>
    <row r="20" spans="1:18" x14ac:dyDescent="0.2">
      <c r="C20">
        <v>100</v>
      </c>
      <c r="D20" t="s">
        <v>30</v>
      </c>
      <c r="F20">
        <v>57</v>
      </c>
      <c r="G20">
        <v>2.1190000000000002</v>
      </c>
      <c r="H20">
        <v>17760</v>
      </c>
      <c r="I20" t="s">
        <v>31</v>
      </c>
      <c r="J20">
        <v>92</v>
      </c>
      <c r="K20">
        <v>14.8362</v>
      </c>
      <c r="L20">
        <v>0.38600000000000001</v>
      </c>
      <c r="O20" t="s">
        <v>69</v>
      </c>
      <c r="Q20">
        <v>100</v>
      </c>
      <c r="R20" s="2">
        <v>3692</v>
      </c>
    </row>
    <row r="21" spans="1:18" x14ac:dyDescent="0.2">
      <c r="A21" t="s">
        <v>32</v>
      </c>
      <c r="B21">
        <v>16</v>
      </c>
      <c r="C21">
        <v>99.762799999999999</v>
      </c>
      <c r="D21" t="s">
        <v>33</v>
      </c>
      <c r="F21">
        <v>58</v>
      </c>
      <c r="G21">
        <v>0.28199999999999997</v>
      </c>
      <c r="H21">
        <v>2360</v>
      </c>
      <c r="J21">
        <v>94</v>
      </c>
      <c r="K21">
        <v>9.2466000000000008</v>
      </c>
      <c r="L21">
        <v>0.24099999999999999</v>
      </c>
      <c r="O21" t="s">
        <v>73</v>
      </c>
      <c r="Q21">
        <v>100</v>
      </c>
      <c r="R21" s="2">
        <v>62870</v>
      </c>
    </row>
    <row r="22" spans="1:18" x14ac:dyDescent="0.2">
      <c r="B22">
        <v>17</v>
      </c>
      <c r="C22">
        <v>3.7199999999999997E-2</v>
      </c>
      <c r="D22">
        <v>5260</v>
      </c>
      <c r="G22">
        <v>100</v>
      </c>
      <c r="H22" s="1">
        <v>838000</v>
      </c>
      <c r="J22">
        <v>95</v>
      </c>
      <c r="K22">
        <v>15.9201</v>
      </c>
      <c r="L22">
        <v>0.41399999999999998</v>
      </c>
    </row>
    <row r="23" spans="1:18" x14ac:dyDescent="0.2">
      <c r="B23">
        <v>18</v>
      </c>
      <c r="C23">
        <v>0.20004</v>
      </c>
      <c r="D23">
        <v>28270</v>
      </c>
      <c r="E23" t="s">
        <v>34</v>
      </c>
      <c r="F23">
        <v>59</v>
      </c>
      <c r="G23">
        <v>100</v>
      </c>
      <c r="H23">
        <v>2323</v>
      </c>
      <c r="J23">
        <v>96</v>
      </c>
      <c r="K23">
        <v>16.675599999999999</v>
      </c>
      <c r="L23">
        <v>0.434</v>
      </c>
      <c r="O23" t="s">
        <v>0</v>
      </c>
      <c r="P23" t="s">
        <v>1</v>
      </c>
      <c r="Q23" t="s">
        <v>2</v>
      </c>
      <c r="R23" t="s">
        <v>3</v>
      </c>
    </row>
    <row r="24" spans="1:18" x14ac:dyDescent="0.2">
      <c r="C24">
        <v>100</v>
      </c>
      <c r="D24" t="s">
        <v>35</v>
      </c>
      <c r="E24" t="s">
        <v>36</v>
      </c>
      <c r="F24">
        <v>58</v>
      </c>
      <c r="G24">
        <v>68.076899999999995</v>
      </c>
      <c r="H24">
        <v>32541</v>
      </c>
      <c r="J24">
        <v>97</v>
      </c>
      <c r="K24">
        <v>9.5550999999999995</v>
      </c>
      <c r="L24">
        <v>0.249</v>
      </c>
      <c r="O24" t="s">
        <v>6</v>
      </c>
      <c r="P24">
        <v>45</v>
      </c>
      <c r="Q24">
        <v>100</v>
      </c>
      <c r="R24">
        <v>34.200000000000003</v>
      </c>
    </row>
    <row r="25" spans="1:18" x14ac:dyDescent="0.2">
      <c r="A25" t="s">
        <v>37</v>
      </c>
      <c r="B25">
        <v>19</v>
      </c>
      <c r="C25">
        <v>100</v>
      </c>
      <c r="D25">
        <v>841.1</v>
      </c>
      <c r="F25">
        <v>60</v>
      </c>
      <c r="G25">
        <v>26.223099999999999</v>
      </c>
      <c r="H25">
        <v>12532</v>
      </c>
      <c r="J25">
        <v>98</v>
      </c>
      <c r="K25">
        <v>24.132899999999999</v>
      </c>
      <c r="L25">
        <v>0.628</v>
      </c>
      <c r="O25" t="s">
        <v>9</v>
      </c>
      <c r="Q25">
        <v>100</v>
      </c>
      <c r="R25">
        <v>2422</v>
      </c>
    </row>
    <row r="26" spans="1:18" x14ac:dyDescent="0.2">
      <c r="A26" t="s">
        <v>38</v>
      </c>
      <c r="B26">
        <v>20</v>
      </c>
      <c r="C26">
        <v>92.943100000000001</v>
      </c>
      <c r="D26" t="s">
        <v>39</v>
      </c>
      <c r="F26">
        <v>61</v>
      </c>
      <c r="G26">
        <v>1.1398999999999999</v>
      </c>
      <c r="H26">
        <v>545</v>
      </c>
      <c r="J26">
        <v>100</v>
      </c>
      <c r="K26">
        <v>9.6334999999999997</v>
      </c>
      <c r="L26">
        <v>0.251</v>
      </c>
      <c r="O26" t="s">
        <v>16</v>
      </c>
      <c r="Q26">
        <v>100</v>
      </c>
      <c r="R26">
        <v>288.39999999999998</v>
      </c>
    </row>
    <row r="27" spans="1:18" x14ac:dyDescent="0.2">
      <c r="B27">
        <v>21</v>
      </c>
      <c r="C27">
        <v>0.2228</v>
      </c>
      <c r="D27">
        <v>4786</v>
      </c>
      <c r="F27">
        <v>62</v>
      </c>
      <c r="G27">
        <v>3.6345000000000001</v>
      </c>
      <c r="H27">
        <v>1737</v>
      </c>
      <c r="K27">
        <v>100</v>
      </c>
      <c r="L27">
        <v>2.601</v>
      </c>
      <c r="O27" t="s">
        <v>19</v>
      </c>
      <c r="Q27">
        <v>100</v>
      </c>
      <c r="R27">
        <v>12860</v>
      </c>
    </row>
    <row r="28" spans="1:18" x14ac:dyDescent="0.2">
      <c r="B28">
        <v>22</v>
      </c>
      <c r="C28">
        <v>6.8341000000000003</v>
      </c>
      <c r="D28" t="s">
        <v>40</v>
      </c>
      <c r="F28">
        <v>64</v>
      </c>
      <c r="G28">
        <v>0.92559999999999998</v>
      </c>
      <c r="H28">
        <v>442</v>
      </c>
      <c r="I28" t="s">
        <v>41</v>
      </c>
      <c r="J28">
        <v>96</v>
      </c>
      <c r="K28">
        <v>5.5419999999999998</v>
      </c>
      <c r="L28">
        <v>0.1053</v>
      </c>
      <c r="O28" t="s">
        <v>25</v>
      </c>
      <c r="P28">
        <v>55</v>
      </c>
      <c r="Q28">
        <v>100</v>
      </c>
      <c r="R28">
        <v>9168</v>
      </c>
    </row>
    <row r="29" spans="1:18" x14ac:dyDescent="0.2">
      <c r="C29">
        <v>100</v>
      </c>
      <c r="D29" t="s">
        <v>42</v>
      </c>
      <c r="G29">
        <v>100</v>
      </c>
      <c r="H29">
        <v>47800</v>
      </c>
      <c r="J29">
        <v>98</v>
      </c>
      <c r="K29">
        <v>1.8688</v>
      </c>
      <c r="L29">
        <v>3.5499999999999997E-2</v>
      </c>
      <c r="O29" t="s">
        <v>28</v>
      </c>
      <c r="Q29">
        <v>100</v>
      </c>
      <c r="R29" s="1">
        <v>838000</v>
      </c>
    </row>
    <row r="30" spans="1:18" x14ac:dyDescent="0.2">
      <c r="A30" t="s">
        <v>43</v>
      </c>
      <c r="B30">
        <v>23</v>
      </c>
      <c r="C30">
        <v>100</v>
      </c>
      <c r="D30">
        <v>57510</v>
      </c>
      <c r="E30" t="s">
        <v>44</v>
      </c>
      <c r="F30">
        <v>63</v>
      </c>
      <c r="G30">
        <v>69.174000000000007</v>
      </c>
      <c r="H30">
        <v>364.5</v>
      </c>
      <c r="J30">
        <v>99</v>
      </c>
      <c r="K30">
        <v>12.757899999999999</v>
      </c>
      <c r="L30">
        <v>0.24199999999999999</v>
      </c>
      <c r="O30" t="s">
        <v>34</v>
      </c>
      <c r="P30">
        <v>59</v>
      </c>
      <c r="Q30">
        <v>100</v>
      </c>
      <c r="R30">
        <v>2323</v>
      </c>
    </row>
    <row r="31" spans="1:18" x14ac:dyDescent="0.2">
      <c r="A31" t="s">
        <v>45</v>
      </c>
      <c r="B31">
        <v>24</v>
      </c>
      <c r="C31">
        <v>78.992000000000004</v>
      </c>
      <c r="D31" t="s">
        <v>46</v>
      </c>
      <c r="F31">
        <v>65</v>
      </c>
      <c r="G31">
        <v>30.826000000000001</v>
      </c>
      <c r="H31">
        <v>162.5</v>
      </c>
      <c r="J31">
        <v>100</v>
      </c>
      <c r="K31">
        <v>12.5985</v>
      </c>
      <c r="L31">
        <v>0.23899999999999999</v>
      </c>
      <c r="O31" t="s">
        <v>36</v>
      </c>
      <c r="Q31">
        <v>100</v>
      </c>
      <c r="R31">
        <v>47800</v>
      </c>
    </row>
    <row r="32" spans="1:18" x14ac:dyDescent="0.2">
      <c r="B32">
        <v>25</v>
      </c>
      <c r="C32">
        <v>10.003</v>
      </c>
      <c r="D32" t="s">
        <v>47</v>
      </c>
      <c r="G32">
        <v>100</v>
      </c>
      <c r="H32">
        <v>527</v>
      </c>
      <c r="J32">
        <v>101</v>
      </c>
      <c r="K32">
        <v>17.059999999999999</v>
      </c>
      <c r="L32">
        <v>0.32400000000000001</v>
      </c>
      <c r="O32" t="s">
        <v>44</v>
      </c>
      <c r="Q32">
        <v>100</v>
      </c>
      <c r="R32">
        <v>527</v>
      </c>
    </row>
    <row r="33" spans="1:18" x14ac:dyDescent="0.2">
      <c r="B33">
        <v>26</v>
      </c>
      <c r="C33">
        <v>11.005000000000001</v>
      </c>
      <c r="D33" t="s">
        <v>48</v>
      </c>
      <c r="E33" t="s">
        <v>49</v>
      </c>
      <c r="F33">
        <v>64</v>
      </c>
      <c r="G33">
        <v>48.63</v>
      </c>
      <c r="H33">
        <v>596</v>
      </c>
      <c r="J33">
        <v>102</v>
      </c>
      <c r="K33">
        <v>31.5519</v>
      </c>
      <c r="L33">
        <v>0.59899999999999998</v>
      </c>
      <c r="O33" t="s">
        <v>49</v>
      </c>
      <c r="Q33">
        <v>100</v>
      </c>
      <c r="R33">
        <v>1226</v>
      </c>
    </row>
    <row r="34" spans="1:18" x14ac:dyDescent="0.2">
      <c r="C34">
        <v>100</v>
      </c>
      <c r="D34" t="s">
        <v>50</v>
      </c>
      <c r="F34">
        <v>66</v>
      </c>
      <c r="G34">
        <v>27.9</v>
      </c>
      <c r="H34">
        <v>342</v>
      </c>
      <c r="J34">
        <v>104</v>
      </c>
      <c r="K34">
        <v>18.620999999999999</v>
      </c>
      <c r="L34">
        <v>0.35399999999999998</v>
      </c>
      <c r="O34" t="s">
        <v>57</v>
      </c>
      <c r="Q34">
        <v>100</v>
      </c>
      <c r="R34">
        <v>35.97</v>
      </c>
    </row>
    <row r="35" spans="1:18" x14ac:dyDescent="0.2">
      <c r="A35" t="s">
        <v>51</v>
      </c>
      <c r="B35">
        <v>27</v>
      </c>
      <c r="C35">
        <v>100</v>
      </c>
      <c r="D35">
        <v>84100</v>
      </c>
      <c r="F35">
        <v>67</v>
      </c>
      <c r="G35">
        <v>4.0999999999999996</v>
      </c>
      <c r="H35">
        <v>50.3</v>
      </c>
      <c r="K35">
        <v>100</v>
      </c>
      <c r="L35">
        <v>1.9</v>
      </c>
      <c r="O35" t="s">
        <v>61</v>
      </c>
      <c r="Q35">
        <v>100</v>
      </c>
      <c r="R35">
        <v>120.6</v>
      </c>
    </row>
    <row r="36" spans="1:18" x14ac:dyDescent="0.2">
      <c r="A36" t="s">
        <v>52</v>
      </c>
      <c r="B36">
        <v>28</v>
      </c>
      <c r="C36">
        <v>92.229680000000002</v>
      </c>
      <c r="D36" t="s">
        <v>53</v>
      </c>
      <c r="F36">
        <v>68</v>
      </c>
      <c r="G36">
        <v>18.75</v>
      </c>
      <c r="H36">
        <v>230</v>
      </c>
      <c r="I36" t="s">
        <v>54</v>
      </c>
      <c r="J36">
        <v>103</v>
      </c>
      <c r="K36">
        <v>100</v>
      </c>
      <c r="L36">
        <v>0.37080000000000002</v>
      </c>
      <c r="O36" t="s">
        <v>66</v>
      </c>
      <c r="P36">
        <v>75</v>
      </c>
      <c r="Q36">
        <v>100</v>
      </c>
      <c r="R36">
        <v>6.0890000000000004</v>
      </c>
    </row>
    <row r="37" spans="1:18" x14ac:dyDescent="0.2">
      <c r="B37">
        <v>29</v>
      </c>
      <c r="C37">
        <v>4.68316</v>
      </c>
      <c r="D37">
        <v>46830</v>
      </c>
      <c r="F37">
        <v>70</v>
      </c>
      <c r="G37">
        <v>0.62</v>
      </c>
      <c r="H37">
        <v>7.6</v>
      </c>
      <c r="I37" t="s">
        <v>55</v>
      </c>
      <c r="J37">
        <v>102</v>
      </c>
      <c r="K37">
        <v>1.02</v>
      </c>
      <c r="L37">
        <v>1.46E-2</v>
      </c>
      <c r="O37" t="s">
        <v>68</v>
      </c>
      <c r="Q37">
        <v>100</v>
      </c>
      <c r="R37">
        <v>65.790000000000006</v>
      </c>
    </row>
    <row r="38" spans="1:18" x14ac:dyDescent="0.2">
      <c r="B38">
        <v>30</v>
      </c>
      <c r="C38">
        <v>3.0871599999999999</v>
      </c>
      <c r="D38">
        <v>30870</v>
      </c>
      <c r="G38">
        <v>100</v>
      </c>
      <c r="H38">
        <v>1226</v>
      </c>
      <c r="J38">
        <v>104</v>
      </c>
      <c r="K38">
        <v>11.14</v>
      </c>
      <c r="L38">
        <v>0.16</v>
      </c>
      <c r="O38" t="s">
        <v>71</v>
      </c>
      <c r="Q38">
        <v>100</v>
      </c>
      <c r="R38">
        <v>11.32</v>
      </c>
    </row>
    <row r="39" spans="1:18" x14ac:dyDescent="0.2">
      <c r="C39">
        <v>100</v>
      </c>
      <c r="D39" t="s">
        <v>56</v>
      </c>
      <c r="E39" t="s">
        <v>57</v>
      </c>
      <c r="F39">
        <v>69</v>
      </c>
      <c r="G39">
        <v>60.107900000000001</v>
      </c>
      <c r="H39">
        <v>21.62</v>
      </c>
      <c r="J39">
        <v>105</v>
      </c>
      <c r="K39">
        <v>22.33</v>
      </c>
      <c r="L39">
        <v>0.32</v>
      </c>
      <c r="O39" t="s">
        <v>74</v>
      </c>
      <c r="Q39">
        <v>100</v>
      </c>
      <c r="R39">
        <v>55.15</v>
      </c>
    </row>
    <row r="40" spans="1:18" x14ac:dyDescent="0.2">
      <c r="A40" t="s">
        <v>58</v>
      </c>
      <c r="B40">
        <v>31</v>
      </c>
      <c r="C40">
        <v>100</v>
      </c>
      <c r="D40">
        <v>8373</v>
      </c>
      <c r="F40">
        <v>71</v>
      </c>
      <c r="G40">
        <v>39.892099999999999</v>
      </c>
      <c r="H40">
        <v>14.35</v>
      </c>
      <c r="J40">
        <v>106</v>
      </c>
      <c r="K40">
        <v>27.33</v>
      </c>
      <c r="L40">
        <v>0.39200000000000002</v>
      </c>
      <c r="O40" t="s">
        <v>7</v>
      </c>
      <c r="Q40">
        <v>100</v>
      </c>
      <c r="R40">
        <v>6.5720000000000001</v>
      </c>
    </row>
    <row r="41" spans="1:18" x14ac:dyDescent="0.2">
      <c r="A41" t="s">
        <v>59</v>
      </c>
      <c r="B41">
        <v>32</v>
      </c>
      <c r="C41">
        <v>95.018000000000001</v>
      </c>
      <c r="D41" t="s">
        <v>60</v>
      </c>
      <c r="G41">
        <v>100</v>
      </c>
      <c r="H41">
        <v>35.97</v>
      </c>
      <c r="J41">
        <v>108</v>
      </c>
      <c r="K41">
        <v>26.46</v>
      </c>
      <c r="L41">
        <v>0.38</v>
      </c>
      <c r="O41" t="s">
        <v>14</v>
      </c>
      <c r="Q41">
        <v>100</v>
      </c>
      <c r="R41">
        <v>23.64</v>
      </c>
    </row>
    <row r="42" spans="1:18" x14ac:dyDescent="0.2">
      <c r="B42">
        <v>33</v>
      </c>
      <c r="C42">
        <v>0.75</v>
      </c>
      <c r="D42">
        <v>3340</v>
      </c>
      <c r="E42" t="s">
        <v>61</v>
      </c>
      <c r="F42">
        <v>70</v>
      </c>
      <c r="G42">
        <v>21.234000000000002</v>
      </c>
      <c r="H42">
        <v>25.6</v>
      </c>
      <c r="J42">
        <v>110</v>
      </c>
      <c r="K42">
        <v>11.72</v>
      </c>
      <c r="L42">
        <v>0.16800000000000001</v>
      </c>
      <c r="O42" t="s">
        <v>20</v>
      </c>
      <c r="P42">
        <v>89</v>
      </c>
      <c r="Q42">
        <v>100</v>
      </c>
      <c r="R42">
        <v>4.6079999999999997</v>
      </c>
    </row>
    <row r="43" spans="1:18" x14ac:dyDescent="0.2">
      <c r="B43">
        <v>34</v>
      </c>
      <c r="C43">
        <v>4.2149999999999999</v>
      </c>
      <c r="D43">
        <v>18750</v>
      </c>
      <c r="F43">
        <v>72</v>
      </c>
      <c r="G43">
        <v>27.661999999999999</v>
      </c>
      <c r="H43">
        <v>33.4</v>
      </c>
      <c r="K43">
        <v>100</v>
      </c>
      <c r="L43">
        <v>1.4350000000000001</v>
      </c>
      <c r="O43" t="s">
        <v>21</v>
      </c>
      <c r="Q43">
        <v>100</v>
      </c>
      <c r="R43">
        <v>11.33</v>
      </c>
    </row>
    <row r="44" spans="1:18" x14ac:dyDescent="0.2">
      <c r="B44">
        <v>36</v>
      </c>
      <c r="C44">
        <v>1.7000000000000001E-2</v>
      </c>
      <c r="D44">
        <v>76</v>
      </c>
      <c r="F44">
        <v>73</v>
      </c>
      <c r="G44">
        <v>7.7169999999999996</v>
      </c>
      <c r="H44">
        <v>9.3000000000000007</v>
      </c>
      <c r="I44" t="s">
        <v>62</v>
      </c>
      <c r="J44">
        <v>107</v>
      </c>
      <c r="K44">
        <v>51.839199999999998</v>
      </c>
      <c r="L44">
        <v>0.25469999999999998</v>
      </c>
      <c r="O44" t="s">
        <v>29</v>
      </c>
      <c r="P44">
        <v>93</v>
      </c>
      <c r="Q44">
        <v>100</v>
      </c>
      <c r="R44">
        <v>0.75539999999999996</v>
      </c>
    </row>
    <row r="45" spans="1:18" x14ac:dyDescent="0.2">
      <c r="C45">
        <v>100</v>
      </c>
      <c r="D45" t="s">
        <v>63</v>
      </c>
      <c r="F45">
        <v>74</v>
      </c>
      <c r="G45">
        <v>35.942999999999998</v>
      </c>
      <c r="H45">
        <v>43.3</v>
      </c>
      <c r="J45">
        <v>109</v>
      </c>
      <c r="K45">
        <v>48.160800000000002</v>
      </c>
      <c r="L45">
        <v>0.2366</v>
      </c>
      <c r="O45" t="s">
        <v>31</v>
      </c>
      <c r="Q45">
        <v>100</v>
      </c>
      <c r="R45">
        <v>2.601</v>
      </c>
    </row>
    <row r="46" spans="1:18" x14ac:dyDescent="0.2">
      <c r="A46" t="s">
        <v>64</v>
      </c>
      <c r="B46">
        <v>35</v>
      </c>
      <c r="C46">
        <v>75.771000000000001</v>
      </c>
      <c r="D46">
        <v>3968</v>
      </c>
      <c r="F46">
        <v>76</v>
      </c>
      <c r="G46">
        <v>7.444</v>
      </c>
      <c r="H46">
        <v>9</v>
      </c>
      <c r="K46">
        <v>100</v>
      </c>
      <c r="L46">
        <v>0.49130000000000001</v>
      </c>
      <c r="O46" t="s">
        <v>41</v>
      </c>
      <c r="Q46">
        <v>100</v>
      </c>
      <c r="R46">
        <v>1.9</v>
      </c>
    </row>
    <row r="47" spans="1:18" x14ac:dyDescent="0.2">
      <c r="B47">
        <v>37</v>
      </c>
      <c r="C47">
        <v>24.228999999999999</v>
      </c>
      <c r="D47">
        <v>1269</v>
      </c>
      <c r="G47">
        <v>100</v>
      </c>
      <c r="H47">
        <v>120.6</v>
      </c>
      <c r="I47" t="s">
        <v>65</v>
      </c>
      <c r="J47">
        <v>106</v>
      </c>
      <c r="K47">
        <v>1.25</v>
      </c>
      <c r="L47">
        <v>1.9800000000000002E-2</v>
      </c>
      <c r="O47" t="s">
        <v>54</v>
      </c>
      <c r="P47">
        <v>103</v>
      </c>
      <c r="Q47">
        <v>100</v>
      </c>
      <c r="R47">
        <v>0.37080000000000002</v>
      </c>
    </row>
    <row r="48" spans="1:18" x14ac:dyDescent="0.2">
      <c r="C48">
        <v>100</v>
      </c>
      <c r="D48">
        <v>5237</v>
      </c>
      <c r="E48" t="s">
        <v>66</v>
      </c>
      <c r="F48">
        <v>75</v>
      </c>
      <c r="G48">
        <v>100</v>
      </c>
      <c r="H48">
        <v>6.0890000000000004</v>
      </c>
      <c r="J48">
        <v>108</v>
      </c>
      <c r="K48">
        <v>0.89</v>
      </c>
      <c r="L48">
        <v>1.41E-2</v>
      </c>
      <c r="O48" t="s">
        <v>55</v>
      </c>
      <c r="Q48">
        <v>100</v>
      </c>
      <c r="R48">
        <v>1.4350000000000001</v>
      </c>
    </row>
    <row r="49" spans="1:18" x14ac:dyDescent="0.2">
      <c r="A49" t="s">
        <v>67</v>
      </c>
      <c r="B49">
        <v>36</v>
      </c>
      <c r="C49">
        <v>84.5946</v>
      </c>
      <c r="D49">
        <v>86710</v>
      </c>
      <c r="E49" t="s">
        <v>68</v>
      </c>
      <c r="F49">
        <v>74</v>
      </c>
      <c r="G49">
        <v>0.88900000000000001</v>
      </c>
      <c r="H49">
        <v>0.57999999999999996</v>
      </c>
      <c r="J49">
        <v>110</v>
      </c>
      <c r="K49">
        <v>12.49</v>
      </c>
      <c r="L49">
        <v>0.19800000000000001</v>
      </c>
      <c r="O49" t="s">
        <v>62</v>
      </c>
      <c r="Q49">
        <v>100</v>
      </c>
      <c r="R49">
        <v>0.49130000000000001</v>
      </c>
    </row>
    <row r="50" spans="1:18" x14ac:dyDescent="0.2">
      <c r="B50">
        <v>38</v>
      </c>
      <c r="C50">
        <v>15.380800000000001</v>
      </c>
      <c r="D50">
        <v>15765</v>
      </c>
      <c r="F50">
        <v>76</v>
      </c>
      <c r="G50">
        <v>9.3659999999999997</v>
      </c>
      <c r="H50">
        <v>6.16</v>
      </c>
      <c r="J50">
        <v>111</v>
      </c>
      <c r="K50">
        <v>12.8</v>
      </c>
      <c r="L50">
        <v>0.20300000000000001</v>
      </c>
      <c r="O50" t="s">
        <v>65</v>
      </c>
      <c r="Q50">
        <v>100</v>
      </c>
      <c r="R50">
        <v>1.5840000000000001</v>
      </c>
    </row>
    <row r="51" spans="1:18" x14ac:dyDescent="0.2">
      <c r="B51">
        <v>40</v>
      </c>
      <c r="C51">
        <v>2.46E-2</v>
      </c>
      <c r="D51">
        <v>25</v>
      </c>
      <c r="F51">
        <v>77</v>
      </c>
      <c r="G51">
        <v>7.6349999999999998</v>
      </c>
      <c r="H51">
        <v>5.0199999999999996</v>
      </c>
      <c r="J51">
        <v>112</v>
      </c>
      <c r="K51">
        <v>24.13</v>
      </c>
      <c r="L51">
        <v>0.38200000000000001</v>
      </c>
      <c r="O51" t="s">
        <v>72</v>
      </c>
      <c r="Q51">
        <v>100</v>
      </c>
      <c r="R51">
        <v>0.18099999999999999</v>
      </c>
    </row>
    <row r="52" spans="1:18" x14ac:dyDescent="0.2">
      <c r="B52">
        <v>40</v>
      </c>
      <c r="D52">
        <v>24</v>
      </c>
      <c r="F52">
        <v>78</v>
      </c>
      <c r="G52">
        <v>23.771999999999998</v>
      </c>
      <c r="H52">
        <v>15.64</v>
      </c>
      <c r="J52">
        <v>113</v>
      </c>
      <c r="K52">
        <v>12.22</v>
      </c>
      <c r="L52">
        <v>0.19400000000000001</v>
      </c>
    </row>
    <row r="53" spans="1:18" x14ac:dyDescent="0.2">
      <c r="C53">
        <v>100</v>
      </c>
      <c r="D53" s="1">
        <v>102500</v>
      </c>
      <c r="F53">
        <v>80</v>
      </c>
      <c r="G53">
        <v>49.606999999999999</v>
      </c>
      <c r="H53">
        <v>32.64</v>
      </c>
      <c r="J53">
        <v>114</v>
      </c>
      <c r="K53">
        <v>28.73</v>
      </c>
      <c r="L53">
        <v>0.45500000000000002</v>
      </c>
      <c r="O53" t="s">
        <v>0</v>
      </c>
      <c r="P53" t="s">
        <v>1</v>
      </c>
      <c r="Q53" t="s">
        <v>2</v>
      </c>
      <c r="R53" t="s">
        <v>3</v>
      </c>
    </row>
    <row r="54" spans="1:18" x14ac:dyDescent="0.2">
      <c r="A54" t="s">
        <v>69</v>
      </c>
      <c r="B54">
        <v>39</v>
      </c>
      <c r="C54">
        <v>93.258110000000002</v>
      </c>
      <c r="D54">
        <v>3443</v>
      </c>
      <c r="F54">
        <v>82</v>
      </c>
      <c r="G54">
        <v>8.7309999999999999</v>
      </c>
      <c r="H54">
        <v>5.74</v>
      </c>
      <c r="J54">
        <v>116</v>
      </c>
      <c r="K54">
        <v>7.49</v>
      </c>
      <c r="L54">
        <v>0.11899999999999999</v>
      </c>
      <c r="O54" t="s">
        <v>75</v>
      </c>
      <c r="Q54">
        <v>100</v>
      </c>
      <c r="R54">
        <v>3.7330000000000001</v>
      </c>
    </row>
    <row r="55" spans="1:18" x14ac:dyDescent="0.2">
      <c r="B55">
        <v>40</v>
      </c>
      <c r="C55">
        <v>1.1672E-2</v>
      </c>
      <c r="D55">
        <v>0.43099999999999999</v>
      </c>
      <c r="G55">
        <v>100</v>
      </c>
      <c r="H55">
        <v>65.790000000000006</v>
      </c>
      <c r="K55">
        <v>100</v>
      </c>
      <c r="L55">
        <v>1.5840000000000001</v>
      </c>
      <c r="O55" t="s">
        <v>81</v>
      </c>
      <c r="Q55">
        <v>100</v>
      </c>
      <c r="R55">
        <v>0.32919999999999999</v>
      </c>
    </row>
    <row r="56" spans="1:18" x14ac:dyDescent="0.2">
      <c r="B56" t="s">
        <v>70</v>
      </c>
      <c r="D56">
        <v>5.37</v>
      </c>
      <c r="E56" t="s">
        <v>71</v>
      </c>
      <c r="F56">
        <v>79</v>
      </c>
      <c r="G56">
        <v>50.686</v>
      </c>
      <c r="H56">
        <v>5.74</v>
      </c>
      <c r="I56" t="s">
        <v>72</v>
      </c>
      <c r="J56">
        <v>113</v>
      </c>
      <c r="K56">
        <v>4.2880000000000003</v>
      </c>
      <c r="L56">
        <v>7.7999999999999996E-3</v>
      </c>
      <c r="O56" t="s">
        <v>85</v>
      </c>
      <c r="Q56">
        <v>100</v>
      </c>
      <c r="R56">
        <v>4.8150000000000004</v>
      </c>
    </row>
    <row r="57" spans="1:18" x14ac:dyDescent="0.2">
      <c r="B57">
        <v>41</v>
      </c>
      <c r="C57">
        <v>6.7302200000000001</v>
      </c>
      <c r="D57">
        <v>248.5</v>
      </c>
      <c r="F57">
        <v>81</v>
      </c>
      <c r="G57">
        <v>49.314</v>
      </c>
      <c r="H57">
        <v>5.58</v>
      </c>
      <c r="J57">
        <v>115</v>
      </c>
      <c r="K57">
        <v>95.712000000000003</v>
      </c>
      <c r="L57">
        <v>0.17299999999999999</v>
      </c>
      <c r="O57" t="s">
        <v>89</v>
      </c>
      <c r="P57">
        <v>127</v>
      </c>
      <c r="Q57">
        <v>100</v>
      </c>
      <c r="R57">
        <v>0.99750000000000005</v>
      </c>
    </row>
    <row r="58" spans="1:18" x14ac:dyDescent="0.2">
      <c r="C58">
        <v>100</v>
      </c>
      <c r="D58">
        <v>3692</v>
      </c>
      <c r="G58">
        <v>100</v>
      </c>
      <c r="H58">
        <v>11.32</v>
      </c>
      <c r="K58">
        <v>100</v>
      </c>
      <c r="L58">
        <v>0.18099999999999999</v>
      </c>
      <c r="O58" t="s">
        <v>92</v>
      </c>
      <c r="Q58">
        <v>100</v>
      </c>
      <c r="R58">
        <v>5.391</v>
      </c>
    </row>
    <row r="59" spans="1:18" x14ac:dyDescent="0.2">
      <c r="A59" t="s">
        <v>73</v>
      </c>
      <c r="B59">
        <v>40</v>
      </c>
      <c r="C59">
        <v>96.941000000000003</v>
      </c>
      <c r="D59">
        <v>60947</v>
      </c>
      <c r="E59" t="s">
        <v>74</v>
      </c>
      <c r="F59">
        <v>78</v>
      </c>
      <c r="G59">
        <v>0.36199999999999999</v>
      </c>
      <c r="H59">
        <v>0.2</v>
      </c>
      <c r="O59" t="s">
        <v>97</v>
      </c>
      <c r="P59">
        <v>133</v>
      </c>
      <c r="Q59">
        <v>100</v>
      </c>
      <c r="R59">
        <v>0.36709999999999998</v>
      </c>
    </row>
    <row r="60" spans="1:18" x14ac:dyDescent="0.2">
      <c r="B60">
        <v>42</v>
      </c>
      <c r="C60">
        <v>0.64700000000000002</v>
      </c>
      <c r="D60">
        <v>407</v>
      </c>
      <c r="F60">
        <v>80</v>
      </c>
      <c r="G60">
        <v>2.33</v>
      </c>
      <c r="H60">
        <v>1.28</v>
      </c>
      <c r="O60" t="s">
        <v>99</v>
      </c>
      <c r="Q60">
        <v>100</v>
      </c>
      <c r="R60">
        <v>4.351</v>
      </c>
    </row>
    <row r="61" spans="1:18" x14ac:dyDescent="0.2">
      <c r="B61">
        <v>43</v>
      </c>
      <c r="C61">
        <v>0.13500000000000001</v>
      </c>
      <c r="D61">
        <v>84.9</v>
      </c>
      <c r="F61">
        <v>82</v>
      </c>
      <c r="G61">
        <v>11.65</v>
      </c>
      <c r="H61">
        <v>6.43</v>
      </c>
      <c r="O61" t="s">
        <v>103</v>
      </c>
      <c r="Q61">
        <v>100</v>
      </c>
      <c r="R61">
        <v>0.4405</v>
      </c>
    </row>
    <row r="62" spans="1:18" x14ac:dyDescent="0.2">
      <c r="B62">
        <v>44</v>
      </c>
      <c r="C62">
        <v>2.0859999999999999</v>
      </c>
      <c r="D62">
        <v>1311</v>
      </c>
      <c r="F62">
        <v>83</v>
      </c>
      <c r="G62">
        <v>11.55</v>
      </c>
      <c r="H62">
        <v>6.37</v>
      </c>
      <c r="O62" t="s">
        <v>107</v>
      </c>
      <c r="Q62">
        <v>100</v>
      </c>
      <c r="R62">
        <v>1.169</v>
      </c>
    </row>
    <row r="63" spans="1:18" x14ac:dyDescent="0.2">
      <c r="B63">
        <v>46</v>
      </c>
      <c r="C63">
        <v>4.0000000000000001E-3</v>
      </c>
      <c r="D63">
        <v>2.5</v>
      </c>
      <c r="F63">
        <v>84</v>
      </c>
      <c r="G63">
        <v>56.9</v>
      </c>
      <c r="H63">
        <v>31.38</v>
      </c>
      <c r="O63" t="s">
        <v>114</v>
      </c>
      <c r="P63">
        <v>141</v>
      </c>
      <c r="Q63">
        <v>100</v>
      </c>
      <c r="R63">
        <v>0.17369999999999999</v>
      </c>
    </row>
    <row r="64" spans="1:18" x14ac:dyDescent="0.2">
      <c r="B64">
        <v>48</v>
      </c>
      <c r="C64">
        <v>0.187</v>
      </c>
      <c r="D64">
        <v>118</v>
      </c>
      <c r="F64">
        <v>86</v>
      </c>
      <c r="G64">
        <v>17.21</v>
      </c>
      <c r="H64">
        <v>9.49</v>
      </c>
      <c r="O64" t="s">
        <v>115</v>
      </c>
      <c r="Q64">
        <v>100</v>
      </c>
      <c r="R64">
        <v>0.83550000000000002</v>
      </c>
    </row>
    <row r="65" spans="1:18" x14ac:dyDescent="0.2">
      <c r="C65">
        <v>100</v>
      </c>
      <c r="D65">
        <v>62870</v>
      </c>
      <c r="G65">
        <v>100</v>
      </c>
      <c r="H65">
        <v>55.15</v>
      </c>
      <c r="O65" t="s">
        <v>77</v>
      </c>
      <c r="Q65">
        <v>100</v>
      </c>
      <c r="R65">
        <v>0.25419999999999998</v>
      </c>
    </row>
    <row r="66" spans="1:18" x14ac:dyDescent="0.2">
      <c r="A66" t="s">
        <v>0</v>
      </c>
      <c r="B66" t="s">
        <v>1</v>
      </c>
      <c r="C66" t="s">
        <v>2</v>
      </c>
      <c r="D66" t="s">
        <v>3</v>
      </c>
      <c r="E66" t="s">
        <v>0</v>
      </c>
      <c r="F66" t="s">
        <v>1</v>
      </c>
      <c r="G66" t="s">
        <v>2</v>
      </c>
      <c r="H66" t="s">
        <v>3</v>
      </c>
      <c r="I66" t="s">
        <v>0</v>
      </c>
      <c r="J66" t="s">
        <v>1</v>
      </c>
      <c r="K66" t="s">
        <v>2</v>
      </c>
      <c r="L66" t="s">
        <v>3</v>
      </c>
      <c r="O66" t="s">
        <v>82</v>
      </c>
      <c r="Q66">
        <v>100</v>
      </c>
      <c r="R66">
        <v>9.5130000000000006E-2</v>
      </c>
    </row>
    <row r="67" spans="1:18" x14ac:dyDescent="0.2">
      <c r="A67" t="s">
        <v>75</v>
      </c>
      <c r="B67">
        <v>112</v>
      </c>
      <c r="C67">
        <v>0.97099999999999997</v>
      </c>
      <c r="D67">
        <v>3.6249999999999998E-2</v>
      </c>
      <c r="F67">
        <v>150</v>
      </c>
      <c r="G67">
        <v>5.62</v>
      </c>
      <c r="H67">
        <v>4.6949999999999999E-2</v>
      </c>
      <c r="I67" t="s">
        <v>76</v>
      </c>
      <c r="J67">
        <v>180</v>
      </c>
      <c r="K67">
        <v>1.23E-2</v>
      </c>
      <c r="L67">
        <v>2.5799999999999999E-6</v>
      </c>
      <c r="O67" t="s">
        <v>86</v>
      </c>
      <c r="Q67">
        <v>100</v>
      </c>
      <c r="R67">
        <v>0.33210000000000001</v>
      </c>
    </row>
    <row r="68" spans="1:18" x14ac:dyDescent="0.2">
      <c r="B68">
        <v>114</v>
      </c>
      <c r="C68">
        <v>0.65900000000000003</v>
      </c>
      <c r="D68">
        <v>2.46E-2</v>
      </c>
      <c r="G68">
        <v>100</v>
      </c>
      <c r="H68">
        <v>0.83550000000000002</v>
      </c>
      <c r="J68">
        <v>181</v>
      </c>
      <c r="K68">
        <v>99.987700000000004</v>
      </c>
      <c r="L68">
        <v>2.0986999999999999E-2</v>
      </c>
      <c r="O68" t="s">
        <v>88</v>
      </c>
      <c r="P68">
        <v>159</v>
      </c>
      <c r="Q68">
        <v>100</v>
      </c>
      <c r="R68">
        <v>5.9069999999999998E-2</v>
      </c>
    </row>
    <row r="69" spans="1:18" x14ac:dyDescent="0.2">
      <c r="B69">
        <v>115</v>
      </c>
      <c r="C69">
        <v>0.33900000000000002</v>
      </c>
      <c r="D69">
        <v>1.265E-2</v>
      </c>
      <c r="E69" t="s">
        <v>77</v>
      </c>
      <c r="F69">
        <v>144</v>
      </c>
      <c r="G69">
        <v>3.0733999999999999</v>
      </c>
      <c r="H69">
        <v>7.8100000000000001E-3</v>
      </c>
      <c r="K69">
        <v>100</v>
      </c>
      <c r="L69">
        <v>2.0990000000000002E-2</v>
      </c>
      <c r="O69" t="s">
        <v>90</v>
      </c>
      <c r="Q69">
        <v>100</v>
      </c>
      <c r="R69">
        <v>0.38619999999999999</v>
      </c>
    </row>
    <row r="70" spans="1:18" x14ac:dyDescent="0.2">
      <c r="B70">
        <v>116</v>
      </c>
      <c r="C70">
        <v>14.536</v>
      </c>
      <c r="D70">
        <v>0.54259999999999997</v>
      </c>
      <c r="F70">
        <v>147</v>
      </c>
      <c r="G70">
        <v>14.993399999999999</v>
      </c>
      <c r="H70">
        <v>3.8109999999999998E-2</v>
      </c>
      <c r="I70" t="s">
        <v>78</v>
      </c>
      <c r="J70">
        <v>180</v>
      </c>
      <c r="K70">
        <v>0.1198</v>
      </c>
      <c r="L70">
        <v>1.5300000000000001E-4</v>
      </c>
      <c r="O70" t="s">
        <v>95</v>
      </c>
      <c r="P70">
        <v>165</v>
      </c>
      <c r="Q70">
        <v>100</v>
      </c>
      <c r="R70">
        <v>8.9859999999999995E-2</v>
      </c>
    </row>
    <row r="71" spans="1:18" x14ac:dyDescent="0.2">
      <c r="B71">
        <v>117</v>
      </c>
      <c r="C71">
        <v>7.6760000000000002</v>
      </c>
      <c r="D71">
        <v>0.28649999999999998</v>
      </c>
      <c r="F71" t="s">
        <v>79</v>
      </c>
      <c r="H71">
        <v>3.9260000000000003E-2</v>
      </c>
      <c r="J71">
        <v>182</v>
      </c>
      <c r="K71">
        <v>26.4985</v>
      </c>
      <c r="L71">
        <v>3.3840000000000002E-2</v>
      </c>
      <c r="O71" t="s">
        <v>96</v>
      </c>
      <c r="Q71">
        <v>100</v>
      </c>
      <c r="R71">
        <v>0.25540000000000002</v>
      </c>
    </row>
    <row r="72" spans="1:18" x14ac:dyDescent="0.2">
      <c r="B72">
        <v>118</v>
      </c>
      <c r="C72">
        <v>24.222999999999999</v>
      </c>
      <c r="D72">
        <v>0.9042</v>
      </c>
      <c r="F72">
        <v>148</v>
      </c>
      <c r="G72">
        <v>11.240600000000001</v>
      </c>
      <c r="H72">
        <v>2.86E-2</v>
      </c>
      <c r="J72">
        <v>183</v>
      </c>
      <c r="K72">
        <v>14.313599999999999</v>
      </c>
      <c r="L72">
        <v>1.8280000000000001E-2</v>
      </c>
      <c r="O72" t="s">
        <v>101</v>
      </c>
      <c r="P72">
        <v>169</v>
      </c>
      <c r="Q72">
        <v>100</v>
      </c>
      <c r="R72">
        <v>3.6999999999999998E-2</v>
      </c>
    </row>
    <row r="73" spans="1:18" x14ac:dyDescent="0.2">
      <c r="B73">
        <v>119</v>
      </c>
      <c r="C73">
        <v>8.5850000000000009</v>
      </c>
      <c r="D73">
        <v>0.32050000000000001</v>
      </c>
      <c r="F73">
        <v>149</v>
      </c>
      <c r="G73">
        <v>13.818899999999999</v>
      </c>
      <c r="H73">
        <v>3.5099999999999999E-2</v>
      </c>
      <c r="J73">
        <v>184</v>
      </c>
      <c r="K73">
        <v>30.642199999999999</v>
      </c>
      <c r="L73">
        <v>3.9129999999999998E-2</v>
      </c>
      <c r="O73" t="s">
        <v>102</v>
      </c>
      <c r="Q73">
        <v>100</v>
      </c>
      <c r="R73">
        <v>0.24840000000000001</v>
      </c>
    </row>
    <row r="74" spans="1:18" x14ac:dyDescent="0.2">
      <c r="B74">
        <v>120</v>
      </c>
      <c r="C74">
        <v>32.593000000000004</v>
      </c>
      <c r="D74">
        <v>1.2166999999999999</v>
      </c>
      <c r="F74">
        <v>150</v>
      </c>
      <c r="G74">
        <v>7.3795999999999999</v>
      </c>
      <c r="H74">
        <v>1.8800000000000001E-2</v>
      </c>
      <c r="J74">
        <v>186</v>
      </c>
      <c r="K74">
        <v>28.425899999999999</v>
      </c>
      <c r="L74">
        <v>3.6299999999999999E-2</v>
      </c>
      <c r="O74" t="s">
        <v>108</v>
      </c>
      <c r="Q74">
        <v>100</v>
      </c>
      <c r="R74">
        <v>3.5720000000000002E-2</v>
      </c>
    </row>
    <row r="75" spans="1:18" x14ac:dyDescent="0.2">
      <c r="B75">
        <v>122</v>
      </c>
      <c r="C75">
        <v>4.6289999999999996</v>
      </c>
      <c r="D75">
        <v>0.17280000000000001</v>
      </c>
      <c r="F75">
        <v>152</v>
      </c>
      <c r="G75">
        <v>26.742100000000001</v>
      </c>
      <c r="H75">
        <v>6.8000000000000005E-2</v>
      </c>
      <c r="K75">
        <v>100</v>
      </c>
      <c r="L75">
        <v>0.12770000000000001</v>
      </c>
      <c r="O75" t="s">
        <v>112</v>
      </c>
      <c r="Q75">
        <v>100</v>
      </c>
      <c r="R75">
        <v>0.1699</v>
      </c>
    </row>
    <row r="76" spans="1:18" x14ac:dyDescent="0.2">
      <c r="B76">
        <v>124</v>
      </c>
      <c r="C76">
        <v>5.7889999999999997</v>
      </c>
      <c r="D76">
        <v>0.21609999999999999</v>
      </c>
      <c r="F76">
        <v>154</v>
      </c>
      <c r="G76">
        <v>22.751999999999999</v>
      </c>
      <c r="H76">
        <v>5.7799999999999997E-2</v>
      </c>
      <c r="I76" t="s">
        <v>80</v>
      </c>
      <c r="J76">
        <v>185</v>
      </c>
      <c r="K76">
        <v>37.398000000000003</v>
      </c>
      <c r="L76">
        <v>1.9650000000000001E-2</v>
      </c>
      <c r="O76" t="s">
        <v>76</v>
      </c>
      <c r="Q76">
        <v>100</v>
      </c>
      <c r="R76">
        <v>2.0990000000000002E-2</v>
      </c>
    </row>
    <row r="77" spans="1:18" x14ac:dyDescent="0.2">
      <c r="C77">
        <v>100</v>
      </c>
      <c r="D77">
        <v>3.7330000000000001</v>
      </c>
      <c r="G77">
        <v>100</v>
      </c>
      <c r="H77">
        <v>0.25419999999999998</v>
      </c>
      <c r="J77">
        <v>187</v>
      </c>
      <c r="K77">
        <v>62.601999999999997</v>
      </c>
      <c r="L77">
        <v>3.2890000000000003E-2</v>
      </c>
      <c r="O77" t="s">
        <v>78</v>
      </c>
      <c r="Q77">
        <v>100</v>
      </c>
      <c r="R77">
        <v>0.12770000000000001</v>
      </c>
    </row>
    <row r="78" spans="1:18" x14ac:dyDescent="0.2">
      <c r="A78" t="s">
        <v>81</v>
      </c>
      <c r="B78">
        <v>121</v>
      </c>
      <c r="C78">
        <v>57.213000000000001</v>
      </c>
      <c r="D78">
        <v>0.1883</v>
      </c>
      <c r="E78" t="s">
        <v>82</v>
      </c>
      <c r="F78">
        <v>151</v>
      </c>
      <c r="G78">
        <v>47.81</v>
      </c>
      <c r="H78">
        <v>4.548E-2</v>
      </c>
      <c r="J78" t="s">
        <v>83</v>
      </c>
      <c r="L78">
        <v>3.5439999999999999E-2</v>
      </c>
      <c r="O78" t="s">
        <v>80</v>
      </c>
      <c r="Q78">
        <v>100</v>
      </c>
      <c r="R78">
        <v>5.2540000000000003E-2</v>
      </c>
    </row>
    <row r="79" spans="1:18" x14ac:dyDescent="0.2">
      <c r="B79">
        <v>123</v>
      </c>
      <c r="C79">
        <v>42.786999999999999</v>
      </c>
      <c r="D79">
        <v>0.1409</v>
      </c>
      <c r="F79">
        <v>153</v>
      </c>
      <c r="G79">
        <v>52.19</v>
      </c>
      <c r="H79">
        <v>4.965E-2</v>
      </c>
      <c r="K79">
        <v>100</v>
      </c>
      <c r="L79">
        <v>5.2540000000000003E-2</v>
      </c>
      <c r="O79" t="s">
        <v>84</v>
      </c>
      <c r="Q79">
        <v>100</v>
      </c>
      <c r="R79">
        <v>0.67379999999999995</v>
      </c>
    </row>
    <row r="80" spans="1:18" x14ac:dyDescent="0.2">
      <c r="C80">
        <v>100</v>
      </c>
      <c r="D80">
        <v>0.32919999999999999</v>
      </c>
      <c r="G80">
        <v>100</v>
      </c>
      <c r="H80">
        <v>9.5130000000000006E-2</v>
      </c>
      <c r="I80" t="s">
        <v>84</v>
      </c>
      <c r="J80">
        <v>184</v>
      </c>
      <c r="K80">
        <v>1.9800000000000002E-2</v>
      </c>
      <c r="L80">
        <v>1.3300000000000001E-4</v>
      </c>
      <c r="O80" t="s">
        <v>91</v>
      </c>
      <c r="Q80">
        <v>100</v>
      </c>
      <c r="R80">
        <v>0.64480000000000004</v>
      </c>
    </row>
    <row r="81" spans="1:18" x14ac:dyDescent="0.2">
      <c r="A81" t="s">
        <v>85</v>
      </c>
      <c r="B81">
        <v>120</v>
      </c>
      <c r="C81">
        <v>9.6000000000000002E-2</v>
      </c>
      <c r="D81">
        <v>4.5999999999999999E-3</v>
      </c>
      <c r="E81" t="s">
        <v>86</v>
      </c>
      <c r="F81">
        <v>152</v>
      </c>
      <c r="G81">
        <v>0.2029</v>
      </c>
      <c r="H81">
        <v>6.7000000000000002E-4</v>
      </c>
      <c r="J81">
        <v>186</v>
      </c>
      <c r="K81">
        <v>1.5922000000000001</v>
      </c>
      <c r="L81">
        <v>1.0728E-2</v>
      </c>
      <c r="O81" t="s">
        <v>93</v>
      </c>
      <c r="Q81">
        <v>100</v>
      </c>
      <c r="R81">
        <v>1.357</v>
      </c>
    </row>
    <row r="82" spans="1:18" x14ac:dyDescent="0.2">
      <c r="B82">
        <v>122</v>
      </c>
      <c r="C82">
        <v>2.6030000000000002</v>
      </c>
      <c r="D82">
        <v>0.12529999999999999</v>
      </c>
      <c r="F82">
        <v>154</v>
      </c>
      <c r="G82">
        <v>2.1808999999999998</v>
      </c>
      <c r="H82">
        <v>7.2399999999999999E-3</v>
      </c>
      <c r="J82" t="s">
        <v>87</v>
      </c>
      <c r="L82">
        <v>1.0727E-2</v>
      </c>
      <c r="O82" t="s">
        <v>98</v>
      </c>
      <c r="P82">
        <v>197</v>
      </c>
      <c r="Q82">
        <v>100</v>
      </c>
      <c r="R82">
        <v>0.19550000000000001</v>
      </c>
    </row>
    <row r="83" spans="1:18" x14ac:dyDescent="0.2">
      <c r="B83">
        <v>123</v>
      </c>
      <c r="C83">
        <v>0.90800000000000003</v>
      </c>
      <c r="D83">
        <v>4.3700000000000003E-2</v>
      </c>
      <c r="F83">
        <v>155</v>
      </c>
      <c r="G83">
        <v>14.799799999999999</v>
      </c>
      <c r="H83">
        <v>4.9149999999999999E-2</v>
      </c>
      <c r="J83">
        <v>187</v>
      </c>
      <c r="K83">
        <v>1.6439999999999999</v>
      </c>
      <c r="L83">
        <v>1.108E-2</v>
      </c>
      <c r="O83" t="s">
        <v>100</v>
      </c>
      <c r="Q83">
        <v>100</v>
      </c>
      <c r="R83">
        <v>0.4128</v>
      </c>
    </row>
    <row r="84" spans="1:18" x14ac:dyDescent="0.2">
      <c r="B84">
        <v>124</v>
      </c>
      <c r="C84">
        <v>4.8159999999999998</v>
      </c>
      <c r="D84">
        <v>0.2319</v>
      </c>
      <c r="F84">
        <v>156</v>
      </c>
      <c r="G84">
        <v>20.4664</v>
      </c>
      <c r="H84">
        <v>6.7970000000000003E-2</v>
      </c>
      <c r="J84" t="s">
        <v>83</v>
      </c>
      <c r="L84">
        <v>8.5319999999999997E-3</v>
      </c>
      <c r="O84" t="s">
        <v>104</v>
      </c>
      <c r="Q84">
        <v>100</v>
      </c>
      <c r="R84">
        <v>0.1845</v>
      </c>
    </row>
    <row r="85" spans="1:18" x14ac:dyDescent="0.2">
      <c r="B85">
        <v>125</v>
      </c>
      <c r="C85">
        <v>7.1390000000000002</v>
      </c>
      <c r="D85">
        <v>0.34370000000000001</v>
      </c>
      <c r="F85">
        <v>157</v>
      </c>
      <c r="G85">
        <v>15.6518</v>
      </c>
      <c r="H85">
        <v>5.1979999999999998E-2</v>
      </c>
      <c r="J85">
        <v>188</v>
      </c>
      <c r="K85">
        <v>13.2865</v>
      </c>
      <c r="L85">
        <v>8.9524000000000006E-2</v>
      </c>
      <c r="O85" t="s">
        <v>106</v>
      </c>
      <c r="Q85">
        <v>100</v>
      </c>
      <c r="R85">
        <v>3.258</v>
      </c>
    </row>
    <row r="86" spans="1:18" x14ac:dyDescent="0.2">
      <c r="B86">
        <v>126</v>
      </c>
      <c r="C86">
        <v>18.952000000000002</v>
      </c>
      <c r="D86">
        <v>0.91249999999999998</v>
      </c>
      <c r="F86">
        <v>158</v>
      </c>
      <c r="G86">
        <v>24.834700000000002</v>
      </c>
      <c r="H86">
        <v>8.2479999999999998E-2</v>
      </c>
      <c r="J86">
        <v>189</v>
      </c>
      <c r="K86">
        <v>16.199200000000001</v>
      </c>
      <c r="L86">
        <v>0.10915</v>
      </c>
      <c r="O86" t="s">
        <v>116</v>
      </c>
      <c r="P86">
        <v>209</v>
      </c>
      <c r="Q86">
        <v>100</v>
      </c>
      <c r="R86">
        <v>0.13880000000000001</v>
      </c>
    </row>
    <row r="87" spans="1:18" x14ac:dyDescent="0.2">
      <c r="B87">
        <v>128</v>
      </c>
      <c r="C87">
        <v>31.687000000000001</v>
      </c>
      <c r="D87">
        <v>1.526</v>
      </c>
      <c r="F87">
        <v>160</v>
      </c>
      <c r="G87">
        <v>21.863499999999998</v>
      </c>
      <c r="H87">
        <v>7.2609999999999994E-2</v>
      </c>
      <c r="J87">
        <v>190</v>
      </c>
      <c r="K87">
        <v>26.343800000000002</v>
      </c>
      <c r="L87">
        <v>0.17749999999999999</v>
      </c>
      <c r="O87" t="s">
        <v>117</v>
      </c>
      <c r="P87">
        <v>232</v>
      </c>
      <c r="Q87">
        <v>100</v>
      </c>
      <c r="R87">
        <v>3.5119999999999998E-2</v>
      </c>
    </row>
    <row r="88" spans="1:18" x14ac:dyDescent="0.2">
      <c r="B88">
        <v>130</v>
      </c>
      <c r="C88">
        <v>33.798999999999999</v>
      </c>
      <c r="D88">
        <v>1.627</v>
      </c>
      <c r="G88">
        <v>100</v>
      </c>
      <c r="H88">
        <v>0.33210000000000001</v>
      </c>
      <c r="J88">
        <v>192</v>
      </c>
      <c r="K88">
        <v>40.914200000000001</v>
      </c>
      <c r="L88">
        <v>0.27567999999999998</v>
      </c>
      <c r="O88" t="s">
        <v>120</v>
      </c>
      <c r="Q88">
        <v>100</v>
      </c>
      <c r="R88">
        <v>9.306E-3</v>
      </c>
    </row>
    <row r="89" spans="1:18" x14ac:dyDescent="0.2">
      <c r="C89">
        <v>100</v>
      </c>
      <c r="D89">
        <v>4.8150000000000004</v>
      </c>
      <c r="E89" t="s">
        <v>88</v>
      </c>
      <c r="F89">
        <v>159</v>
      </c>
      <c r="G89">
        <v>100</v>
      </c>
      <c r="H89">
        <v>5.9069999999999998E-2</v>
      </c>
      <c r="K89">
        <v>100</v>
      </c>
      <c r="L89">
        <v>0.67379999999999995</v>
      </c>
    </row>
    <row r="90" spans="1:18" x14ac:dyDescent="0.2">
      <c r="A90" t="s">
        <v>89</v>
      </c>
      <c r="B90">
        <v>127</v>
      </c>
      <c r="C90">
        <v>100</v>
      </c>
      <c r="D90">
        <v>0.99750000000000005</v>
      </c>
      <c r="E90" t="s">
        <v>90</v>
      </c>
      <c r="F90">
        <v>156</v>
      </c>
      <c r="G90">
        <v>5.6000000000000001E-2</v>
      </c>
      <c r="H90">
        <v>2.1599999999999999E-4</v>
      </c>
      <c r="I90" t="s">
        <v>91</v>
      </c>
      <c r="J90">
        <v>191</v>
      </c>
      <c r="K90">
        <v>37.271999999999998</v>
      </c>
      <c r="L90">
        <v>0.24030000000000001</v>
      </c>
    </row>
    <row r="91" spans="1:18" x14ac:dyDescent="0.2">
      <c r="A91" t="s">
        <v>92</v>
      </c>
      <c r="B91">
        <v>124</v>
      </c>
      <c r="C91">
        <v>0.129</v>
      </c>
      <c r="D91">
        <v>6.94E-3</v>
      </c>
      <c r="F91">
        <v>158</v>
      </c>
      <c r="G91">
        <v>9.6000000000000002E-2</v>
      </c>
      <c r="H91">
        <v>3.7100000000000002E-4</v>
      </c>
      <c r="J91">
        <v>193</v>
      </c>
      <c r="K91">
        <v>62.728000000000002</v>
      </c>
      <c r="L91">
        <v>0.40450000000000003</v>
      </c>
    </row>
    <row r="92" spans="1:18" x14ac:dyDescent="0.2">
      <c r="B92">
        <v>126</v>
      </c>
      <c r="C92">
        <v>0.112</v>
      </c>
      <c r="D92">
        <v>6.0200000000000002E-3</v>
      </c>
      <c r="F92">
        <v>160</v>
      </c>
      <c r="G92">
        <v>2.34</v>
      </c>
      <c r="H92">
        <v>9.0399999999999994E-3</v>
      </c>
      <c r="K92">
        <v>100</v>
      </c>
      <c r="L92">
        <v>0.64480000000000004</v>
      </c>
    </row>
    <row r="93" spans="1:18" x14ac:dyDescent="0.2">
      <c r="B93">
        <v>128</v>
      </c>
      <c r="C93">
        <v>2.23</v>
      </c>
      <c r="D93">
        <v>0.12</v>
      </c>
      <c r="F93">
        <v>161</v>
      </c>
      <c r="G93">
        <v>18.91</v>
      </c>
      <c r="H93">
        <v>7.2999999999999995E-2</v>
      </c>
      <c r="I93" t="s">
        <v>93</v>
      </c>
      <c r="J93">
        <v>190</v>
      </c>
      <c r="K93">
        <v>1.3634E-2</v>
      </c>
      <c r="L93">
        <v>1.85E-4</v>
      </c>
    </row>
    <row r="94" spans="1:18" x14ac:dyDescent="0.2">
      <c r="B94">
        <v>129</v>
      </c>
      <c r="C94">
        <v>27.46</v>
      </c>
      <c r="D94">
        <v>1.48</v>
      </c>
      <c r="F94">
        <v>162</v>
      </c>
      <c r="G94">
        <v>25.51</v>
      </c>
      <c r="H94">
        <v>9.8500000000000004E-2</v>
      </c>
      <c r="J94" t="s">
        <v>94</v>
      </c>
      <c r="L94">
        <v>1.8599999999999999E-4</v>
      </c>
    </row>
    <row r="95" spans="1:18" x14ac:dyDescent="0.2">
      <c r="B95">
        <v>130</v>
      </c>
      <c r="C95">
        <v>4.38</v>
      </c>
      <c r="D95">
        <v>0.23599999999999999</v>
      </c>
      <c r="F95">
        <v>163</v>
      </c>
      <c r="G95">
        <v>24.9</v>
      </c>
      <c r="H95">
        <v>9.6199999999999994E-2</v>
      </c>
      <c r="J95">
        <v>192</v>
      </c>
      <c r="K95">
        <v>0.78266000000000002</v>
      </c>
      <c r="L95">
        <v>1.0619999999999999E-2</v>
      </c>
    </row>
    <row r="96" spans="1:18" x14ac:dyDescent="0.2">
      <c r="B96">
        <v>131</v>
      </c>
      <c r="C96">
        <v>21.8</v>
      </c>
      <c r="D96">
        <v>1.175</v>
      </c>
      <c r="F96">
        <v>164</v>
      </c>
      <c r="G96">
        <v>28.19</v>
      </c>
      <c r="H96">
        <v>0.1089</v>
      </c>
      <c r="J96">
        <v>194</v>
      </c>
      <c r="K96">
        <v>32.966999999999999</v>
      </c>
      <c r="L96">
        <v>0.44735999999999998</v>
      </c>
    </row>
    <row r="97" spans="1:12" x14ac:dyDescent="0.2">
      <c r="B97">
        <v>132</v>
      </c>
      <c r="C97">
        <v>26.36</v>
      </c>
      <c r="D97">
        <v>1.421</v>
      </c>
      <c r="G97">
        <v>100</v>
      </c>
      <c r="H97">
        <v>0.38619999999999999</v>
      </c>
      <c r="J97">
        <v>195</v>
      </c>
      <c r="K97">
        <v>33.831560000000003</v>
      </c>
      <c r="L97">
        <v>0.45909</v>
      </c>
    </row>
    <row r="98" spans="1:12" x14ac:dyDescent="0.2">
      <c r="B98">
        <v>134</v>
      </c>
      <c r="C98">
        <v>9.66</v>
      </c>
      <c r="D98">
        <v>0.52100000000000002</v>
      </c>
      <c r="E98" t="s">
        <v>95</v>
      </c>
      <c r="F98">
        <v>165</v>
      </c>
      <c r="G98">
        <v>100</v>
      </c>
      <c r="H98">
        <v>8.9859999999999995E-2</v>
      </c>
      <c r="J98">
        <v>196</v>
      </c>
      <c r="K98">
        <v>25.24166</v>
      </c>
      <c r="L98">
        <v>0.34253</v>
      </c>
    </row>
    <row r="99" spans="1:12" x14ac:dyDescent="0.2">
      <c r="B99">
        <v>136</v>
      </c>
      <c r="C99">
        <v>7.87</v>
      </c>
      <c r="D99">
        <v>0.42399999999999999</v>
      </c>
      <c r="E99" t="s">
        <v>96</v>
      </c>
      <c r="F99">
        <v>162</v>
      </c>
      <c r="G99">
        <v>0.13700000000000001</v>
      </c>
      <c r="H99">
        <v>3.5E-4</v>
      </c>
      <c r="J99">
        <v>198</v>
      </c>
      <c r="K99">
        <v>7.1634900000000004</v>
      </c>
      <c r="L99">
        <v>9.7210000000000005E-2</v>
      </c>
    </row>
    <row r="100" spans="1:12" x14ac:dyDescent="0.2">
      <c r="C100">
        <v>100</v>
      </c>
      <c r="D100">
        <v>5.391</v>
      </c>
      <c r="F100">
        <v>164</v>
      </c>
      <c r="G100">
        <v>1.609</v>
      </c>
      <c r="H100">
        <v>4.1089999999999998E-3</v>
      </c>
      <c r="K100">
        <v>100</v>
      </c>
      <c r="L100">
        <v>1.357</v>
      </c>
    </row>
    <row r="101" spans="1:12" x14ac:dyDescent="0.2">
      <c r="A101" t="s">
        <v>97</v>
      </c>
      <c r="B101">
        <v>133</v>
      </c>
      <c r="C101">
        <v>100</v>
      </c>
      <c r="D101">
        <v>0.36709999999999998</v>
      </c>
      <c r="F101">
        <v>166</v>
      </c>
      <c r="G101">
        <v>33.61</v>
      </c>
      <c r="H101">
        <v>8.584E-2</v>
      </c>
      <c r="I101" t="s">
        <v>98</v>
      </c>
      <c r="J101">
        <v>197</v>
      </c>
      <c r="K101">
        <v>100</v>
      </c>
      <c r="L101">
        <v>0.19550000000000001</v>
      </c>
    </row>
    <row r="102" spans="1:12" x14ac:dyDescent="0.2">
      <c r="A102" t="s">
        <v>99</v>
      </c>
      <c r="B102">
        <v>130</v>
      </c>
      <c r="C102">
        <v>0.10580000000000001</v>
      </c>
      <c r="D102">
        <v>4.5999999999999999E-3</v>
      </c>
      <c r="F102">
        <v>167</v>
      </c>
      <c r="G102">
        <v>22.93</v>
      </c>
      <c r="H102">
        <v>5.8560000000000001E-2</v>
      </c>
      <c r="I102" t="s">
        <v>100</v>
      </c>
      <c r="J102">
        <v>196</v>
      </c>
      <c r="K102">
        <v>0.15343999999999999</v>
      </c>
      <c r="L102">
        <v>6.3000000000000003E-4</v>
      </c>
    </row>
    <row r="103" spans="1:12" x14ac:dyDescent="0.2">
      <c r="B103">
        <v>132</v>
      </c>
      <c r="C103">
        <v>0.1012</v>
      </c>
      <c r="D103">
        <v>4.4000000000000003E-3</v>
      </c>
      <c r="F103">
        <v>168</v>
      </c>
      <c r="G103">
        <v>26.79</v>
      </c>
      <c r="H103">
        <v>6.8419999999999995E-2</v>
      </c>
      <c r="J103">
        <v>198</v>
      </c>
      <c r="K103">
        <v>9.968</v>
      </c>
      <c r="L103">
        <v>4.1099999999999998E-2</v>
      </c>
    </row>
    <row r="104" spans="1:12" x14ac:dyDescent="0.2">
      <c r="B104">
        <v>134</v>
      </c>
      <c r="C104">
        <v>2.4169999999999998</v>
      </c>
      <c r="D104">
        <v>0.1052</v>
      </c>
      <c r="F104">
        <v>170</v>
      </c>
      <c r="G104">
        <v>14.93</v>
      </c>
      <c r="H104">
        <v>3.8129999999999997E-2</v>
      </c>
      <c r="J104">
        <v>199</v>
      </c>
      <c r="K104">
        <v>16.873000000000001</v>
      </c>
      <c r="L104">
        <v>6.9699999999999998E-2</v>
      </c>
    </row>
    <row r="105" spans="1:12" x14ac:dyDescent="0.2">
      <c r="B105">
        <v>135</v>
      </c>
      <c r="C105">
        <v>6.5919999999999996</v>
      </c>
      <c r="D105">
        <v>0.2868</v>
      </c>
      <c r="G105">
        <v>100</v>
      </c>
      <c r="H105">
        <v>0.25540000000000002</v>
      </c>
      <c r="J105">
        <v>200</v>
      </c>
      <c r="K105">
        <v>23.096</v>
      </c>
      <c r="L105">
        <v>9.5299999999999996E-2</v>
      </c>
    </row>
    <row r="106" spans="1:12" x14ac:dyDescent="0.2">
      <c r="B106">
        <v>136</v>
      </c>
      <c r="C106">
        <v>7.8529999999999998</v>
      </c>
      <c r="D106">
        <v>0.3417</v>
      </c>
      <c r="E106" t="s">
        <v>101</v>
      </c>
      <c r="F106">
        <v>169</v>
      </c>
      <c r="G106">
        <v>100</v>
      </c>
      <c r="H106">
        <v>3.6999999999999998E-2</v>
      </c>
      <c r="J106">
        <v>201</v>
      </c>
      <c r="K106">
        <v>13.180999999999999</v>
      </c>
      <c r="L106">
        <v>5.4399999999999997E-2</v>
      </c>
    </row>
    <row r="107" spans="1:12" x14ac:dyDescent="0.2">
      <c r="B107">
        <v>137</v>
      </c>
      <c r="C107">
        <v>11.231999999999999</v>
      </c>
      <c r="D107">
        <v>0.48870000000000002</v>
      </c>
      <c r="E107" t="s">
        <v>102</v>
      </c>
      <c r="F107">
        <v>168</v>
      </c>
      <c r="G107">
        <v>0.13</v>
      </c>
      <c r="H107">
        <v>3.2299999999999999E-4</v>
      </c>
      <c r="J107">
        <v>202</v>
      </c>
      <c r="K107">
        <v>29.863</v>
      </c>
      <c r="L107">
        <v>0.12330000000000001</v>
      </c>
    </row>
    <row r="108" spans="1:12" x14ac:dyDescent="0.2">
      <c r="B108">
        <v>138</v>
      </c>
      <c r="C108">
        <v>71.698999999999998</v>
      </c>
      <c r="D108">
        <v>3.12</v>
      </c>
      <c r="F108">
        <v>170</v>
      </c>
      <c r="G108">
        <v>3.04</v>
      </c>
      <c r="H108">
        <v>7.5510000000000004E-3</v>
      </c>
      <c r="J108">
        <v>204</v>
      </c>
      <c r="K108">
        <v>6.8650000000000002</v>
      </c>
      <c r="L108">
        <v>2.8299999999999999E-2</v>
      </c>
    </row>
    <row r="109" spans="1:12" x14ac:dyDescent="0.2">
      <c r="C109">
        <v>100</v>
      </c>
      <c r="D109">
        <v>4.351</v>
      </c>
      <c r="F109">
        <v>171</v>
      </c>
      <c r="G109">
        <v>14.28</v>
      </c>
      <c r="H109">
        <v>3.5470000000000002E-2</v>
      </c>
      <c r="K109">
        <v>100</v>
      </c>
      <c r="L109">
        <v>0.4128</v>
      </c>
    </row>
    <row r="110" spans="1:12" x14ac:dyDescent="0.2">
      <c r="A110" t="s">
        <v>103</v>
      </c>
      <c r="B110">
        <v>138</v>
      </c>
      <c r="C110">
        <v>9.017E-2</v>
      </c>
      <c r="D110">
        <v>3.97E-4</v>
      </c>
      <c r="F110">
        <v>172</v>
      </c>
      <c r="G110">
        <v>21.83</v>
      </c>
      <c r="H110">
        <v>5.423E-2</v>
      </c>
      <c r="I110" t="s">
        <v>104</v>
      </c>
      <c r="J110">
        <v>203</v>
      </c>
      <c r="K110">
        <v>29.524000000000001</v>
      </c>
      <c r="L110">
        <v>5.45E-2</v>
      </c>
    </row>
    <row r="111" spans="1:12" x14ac:dyDescent="0.2">
      <c r="B111" t="s">
        <v>105</v>
      </c>
      <c r="D111">
        <v>4.0099999999999999E-4</v>
      </c>
      <c r="F111">
        <v>173</v>
      </c>
      <c r="G111">
        <v>16.13</v>
      </c>
      <c r="H111">
        <v>4.0070000000000001E-2</v>
      </c>
      <c r="J111">
        <v>205</v>
      </c>
      <c r="K111">
        <v>70.475999999999999</v>
      </c>
      <c r="L111">
        <v>0.13</v>
      </c>
    </row>
    <row r="112" spans="1:12" x14ac:dyDescent="0.2">
      <c r="B112">
        <v>139</v>
      </c>
      <c r="C112">
        <v>99.909829999999999</v>
      </c>
      <c r="D112">
        <v>0.44009999999999999</v>
      </c>
      <c r="F112">
        <v>174</v>
      </c>
      <c r="G112">
        <v>31.83</v>
      </c>
      <c r="H112">
        <v>7.9070000000000001E-2</v>
      </c>
      <c r="K112">
        <v>100</v>
      </c>
      <c r="L112">
        <v>0.1845</v>
      </c>
    </row>
    <row r="113" spans="1:12" x14ac:dyDescent="0.2">
      <c r="C113">
        <v>100</v>
      </c>
      <c r="D113">
        <v>0.4405</v>
      </c>
      <c r="F113">
        <v>176</v>
      </c>
      <c r="G113">
        <v>12.76</v>
      </c>
      <c r="H113">
        <v>3.1699999999999999E-2</v>
      </c>
      <c r="I113" t="s">
        <v>106</v>
      </c>
      <c r="J113">
        <v>204</v>
      </c>
      <c r="K113">
        <v>1.982</v>
      </c>
      <c r="L113">
        <v>6.4573000000000005E-2</v>
      </c>
    </row>
    <row r="114" spans="1:12" x14ac:dyDescent="0.2">
      <c r="A114" t="s">
        <v>107</v>
      </c>
      <c r="B114">
        <v>136</v>
      </c>
      <c r="C114">
        <v>0.186</v>
      </c>
      <c r="D114">
        <v>2.1700000000000001E-3</v>
      </c>
      <c r="G114">
        <v>100</v>
      </c>
      <c r="H114">
        <v>0.24840000000000001</v>
      </c>
      <c r="J114">
        <v>206</v>
      </c>
      <c r="K114">
        <v>18.735099999999999</v>
      </c>
      <c r="L114">
        <v>0.61038999999999999</v>
      </c>
    </row>
    <row r="115" spans="1:12" x14ac:dyDescent="0.2">
      <c r="B115">
        <v>138</v>
      </c>
      <c r="C115">
        <v>0.251</v>
      </c>
      <c r="D115">
        <v>2.9299999999999999E-3</v>
      </c>
      <c r="E115" t="s">
        <v>108</v>
      </c>
      <c r="F115">
        <v>175</v>
      </c>
      <c r="G115">
        <v>97.415999999999997</v>
      </c>
      <c r="H115">
        <v>3.4799999999999998E-2</v>
      </c>
      <c r="J115" t="s">
        <v>109</v>
      </c>
      <c r="L115">
        <v>0.60091000000000006</v>
      </c>
    </row>
    <row r="116" spans="1:12" x14ac:dyDescent="0.2">
      <c r="B116" t="s">
        <v>105</v>
      </c>
      <c r="D116">
        <v>2.9299999999999999E-3</v>
      </c>
      <c r="F116">
        <v>176</v>
      </c>
      <c r="G116">
        <v>2.5840000000000001</v>
      </c>
      <c r="H116">
        <v>9.2299999999999999E-4</v>
      </c>
      <c r="J116">
        <v>207</v>
      </c>
      <c r="K116">
        <v>22.59</v>
      </c>
      <c r="L116">
        <v>0.67081999999999997</v>
      </c>
    </row>
    <row r="117" spans="1:12" x14ac:dyDescent="0.2">
      <c r="B117">
        <v>140</v>
      </c>
      <c r="C117">
        <v>88.448999999999998</v>
      </c>
      <c r="D117">
        <v>1.034</v>
      </c>
      <c r="F117" t="s">
        <v>110</v>
      </c>
      <c r="H117">
        <v>1.008E-3</v>
      </c>
      <c r="J117" t="s">
        <v>111</v>
      </c>
      <c r="L117">
        <v>0.66496999999999995</v>
      </c>
    </row>
    <row r="118" spans="1:12" x14ac:dyDescent="0.2">
      <c r="B118">
        <v>142</v>
      </c>
      <c r="C118">
        <v>11.114000000000001</v>
      </c>
      <c r="D118">
        <v>0.12989999999999999</v>
      </c>
      <c r="G118">
        <v>100</v>
      </c>
      <c r="H118">
        <v>3.5720000000000002E-2</v>
      </c>
      <c r="J118">
        <v>208</v>
      </c>
      <c r="K118">
        <v>58.692900000000002</v>
      </c>
      <c r="L118">
        <v>1.91222</v>
      </c>
    </row>
    <row r="119" spans="1:12" x14ac:dyDescent="0.2">
      <c r="C119">
        <v>100</v>
      </c>
      <c r="D119">
        <v>1.169</v>
      </c>
      <c r="E119" t="s">
        <v>112</v>
      </c>
      <c r="F119">
        <v>174</v>
      </c>
      <c r="G119">
        <v>0.16200000000000001</v>
      </c>
      <c r="H119">
        <v>2.7500000000000002E-4</v>
      </c>
      <c r="J119" t="s">
        <v>113</v>
      </c>
      <c r="L119">
        <v>1.9033500000000001</v>
      </c>
    </row>
    <row r="120" spans="1:12" x14ac:dyDescent="0.2">
      <c r="A120" t="s">
        <v>114</v>
      </c>
      <c r="B120">
        <v>141</v>
      </c>
      <c r="C120">
        <v>100</v>
      </c>
      <c r="D120">
        <v>0.17369999999999999</v>
      </c>
      <c r="F120">
        <v>176</v>
      </c>
      <c r="G120">
        <v>5.2502000000000004</v>
      </c>
      <c r="H120">
        <v>8.9201000000000003E-3</v>
      </c>
      <c r="K120">
        <v>100</v>
      </c>
      <c r="L120">
        <v>3.258</v>
      </c>
    </row>
    <row r="121" spans="1:12" x14ac:dyDescent="0.2">
      <c r="A121" t="s">
        <v>115</v>
      </c>
      <c r="B121">
        <v>142</v>
      </c>
      <c r="C121">
        <v>27.16</v>
      </c>
      <c r="D121">
        <v>0.22689000000000001</v>
      </c>
      <c r="F121" t="s">
        <v>110</v>
      </c>
      <c r="H121">
        <v>8.8353000000000008E-3</v>
      </c>
      <c r="I121" t="s">
        <v>116</v>
      </c>
      <c r="J121">
        <v>209</v>
      </c>
      <c r="K121">
        <v>100</v>
      </c>
      <c r="L121">
        <v>0.13880000000000001</v>
      </c>
    </row>
    <row r="122" spans="1:12" x14ac:dyDescent="0.2">
      <c r="B122">
        <v>143</v>
      </c>
      <c r="C122">
        <v>12.19</v>
      </c>
      <c r="D122">
        <v>0.1018631</v>
      </c>
      <c r="F122">
        <v>177</v>
      </c>
      <c r="G122">
        <v>18.597300000000001</v>
      </c>
      <c r="H122">
        <v>3.1596800000000001E-2</v>
      </c>
      <c r="I122" t="s">
        <v>117</v>
      </c>
      <c r="J122">
        <v>232</v>
      </c>
      <c r="K122">
        <v>100</v>
      </c>
      <c r="L122">
        <v>3.5119999999999998E-2</v>
      </c>
    </row>
    <row r="123" spans="1:12" x14ac:dyDescent="0.2">
      <c r="B123" t="s">
        <v>118</v>
      </c>
      <c r="D123">
        <v>0.1007121</v>
      </c>
      <c r="F123">
        <v>178</v>
      </c>
      <c r="G123">
        <v>27.283999999999999</v>
      </c>
      <c r="H123">
        <v>4.6356000000000001E-2</v>
      </c>
      <c r="J123" t="s">
        <v>119</v>
      </c>
      <c r="L123">
        <v>4.3990000000000001E-2</v>
      </c>
    </row>
    <row r="124" spans="1:12" x14ac:dyDescent="0.2">
      <c r="B124">
        <v>144</v>
      </c>
      <c r="C124">
        <v>23.83</v>
      </c>
      <c r="D124">
        <v>0.19907279999999999</v>
      </c>
      <c r="F124">
        <v>179</v>
      </c>
      <c r="G124">
        <v>13.6225</v>
      </c>
      <c r="H124">
        <v>2.3144999999999999E-2</v>
      </c>
      <c r="I124" t="s">
        <v>120</v>
      </c>
      <c r="J124">
        <v>235</v>
      </c>
      <c r="K124">
        <v>0.72</v>
      </c>
      <c r="L124">
        <v>6.7000000000000002E-5</v>
      </c>
    </row>
    <row r="125" spans="1:12" x14ac:dyDescent="0.2">
      <c r="B125">
        <v>145</v>
      </c>
      <c r="C125">
        <v>8.3000000000000007</v>
      </c>
      <c r="D125">
        <v>6.9339999999999999E-2</v>
      </c>
      <c r="F125">
        <v>180</v>
      </c>
      <c r="G125">
        <v>35.084000000000003</v>
      </c>
      <c r="H125">
        <v>5.9608000000000001E-2</v>
      </c>
      <c r="J125" t="s">
        <v>121</v>
      </c>
      <c r="L125">
        <v>5.9179999999999996E-3</v>
      </c>
    </row>
    <row r="126" spans="1:12" x14ac:dyDescent="0.2">
      <c r="B126">
        <v>146</v>
      </c>
      <c r="C126">
        <v>17.170000000000002</v>
      </c>
      <c r="D126">
        <v>0.14344000000000001</v>
      </c>
      <c r="G126">
        <v>100</v>
      </c>
      <c r="H126">
        <v>0.1699</v>
      </c>
      <c r="J126">
        <v>238</v>
      </c>
      <c r="K126">
        <v>99.274500000000003</v>
      </c>
      <c r="L126">
        <v>9.2379999999999997E-3</v>
      </c>
    </row>
    <row r="127" spans="1:12" x14ac:dyDescent="0.2">
      <c r="B127">
        <v>148</v>
      </c>
      <c r="C127">
        <v>5.74</v>
      </c>
      <c r="D127">
        <v>4.795E-2</v>
      </c>
      <c r="J127" t="s">
        <v>122</v>
      </c>
      <c r="L127">
        <v>1.8713E-2</v>
      </c>
    </row>
    <row r="128" spans="1:12" x14ac:dyDescent="0.2">
      <c r="K128">
        <v>100</v>
      </c>
      <c r="L128">
        <v>9.306E-3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workbookViewId="0">
      <selection activeCell="B1" sqref="B1:B1048576"/>
    </sheetView>
  </sheetViews>
  <sheetFormatPr baseColWidth="10" defaultRowHeight="16" x14ac:dyDescent="0.2"/>
  <sheetData>
    <row r="1" spans="1:4" x14ac:dyDescent="0.2">
      <c r="A1" t="s">
        <v>204</v>
      </c>
      <c r="B1" t="s">
        <v>0</v>
      </c>
      <c r="C1" t="s">
        <v>3</v>
      </c>
      <c r="D1" t="s">
        <v>203</v>
      </c>
    </row>
    <row r="2" spans="1:4" x14ac:dyDescent="0.2">
      <c r="A2">
        <v>1</v>
      </c>
      <c r="B2" t="s">
        <v>123</v>
      </c>
      <c r="C2" s="3">
        <f>2.431*10^10</f>
        <v>24310000000</v>
      </c>
      <c r="D2" s="2">
        <f>C2/SUM($C$2:$C$84)</f>
        <v>0.91110070275153376</v>
      </c>
    </row>
    <row r="3" spans="1:4" x14ac:dyDescent="0.2">
      <c r="A3">
        <v>2</v>
      </c>
      <c r="B3" t="s">
        <v>124</v>
      </c>
      <c r="C3" s="3">
        <f>2.343*10^9</f>
        <v>2343000000</v>
      </c>
      <c r="D3" s="2">
        <f t="shared" ref="D3:D66" si="0">C3/SUM($C$2:$C$84)</f>
        <v>8.7811968183745107E-2</v>
      </c>
    </row>
    <row r="4" spans="1:4" x14ac:dyDescent="0.2">
      <c r="A4">
        <v>3</v>
      </c>
      <c r="B4" t="s">
        <v>125</v>
      </c>
      <c r="C4" s="3">
        <v>55.47</v>
      </c>
      <c r="D4" s="2">
        <f t="shared" si="0"/>
        <v>2.0789286705729157E-9</v>
      </c>
    </row>
    <row r="5" spans="1:4" x14ac:dyDescent="0.2">
      <c r="A5">
        <v>4</v>
      </c>
      <c r="B5" t="s">
        <v>126</v>
      </c>
      <c r="C5" s="3">
        <v>0.73740000000000006</v>
      </c>
      <c r="D5" s="2">
        <f t="shared" si="0"/>
        <v>2.7636596388687004E-11</v>
      </c>
    </row>
    <row r="6" spans="1:4" x14ac:dyDescent="0.2">
      <c r="A6">
        <v>5</v>
      </c>
      <c r="B6" t="s">
        <v>208</v>
      </c>
      <c r="C6" s="3">
        <v>17.32</v>
      </c>
      <c r="D6" s="2">
        <f t="shared" si="0"/>
        <v>6.4912645708171803E-10</v>
      </c>
    </row>
    <row r="7" spans="1:4" x14ac:dyDescent="0.2">
      <c r="A7">
        <v>6</v>
      </c>
      <c r="B7" t="s">
        <v>127</v>
      </c>
      <c r="C7" s="3">
        <f>7.079*10^6</f>
        <v>7079000</v>
      </c>
      <c r="D7" s="2">
        <f t="shared" si="0"/>
        <v>2.6530982619408095E-4</v>
      </c>
    </row>
    <row r="8" spans="1:4" x14ac:dyDescent="0.2">
      <c r="A8">
        <v>7</v>
      </c>
      <c r="B8" t="s">
        <v>128</v>
      </c>
      <c r="C8" s="3">
        <f>1.95*1000000</f>
        <v>1950000</v>
      </c>
      <c r="D8" s="2">
        <f t="shared" si="0"/>
        <v>7.3082944070978649E-5</v>
      </c>
    </row>
    <row r="9" spans="1:4" x14ac:dyDescent="0.2">
      <c r="A9">
        <v>8</v>
      </c>
      <c r="B9" t="s">
        <v>129</v>
      </c>
      <c r="C9" s="3">
        <f>1.413*10^7</f>
        <v>14130000</v>
      </c>
      <c r="D9" s="2">
        <f t="shared" si="0"/>
        <v>5.2957025626816829E-4</v>
      </c>
    </row>
    <row r="10" spans="1:4" x14ac:dyDescent="0.2">
      <c r="A10">
        <v>9</v>
      </c>
      <c r="B10" t="s">
        <v>130</v>
      </c>
      <c r="C10" s="3">
        <v>841.1</v>
      </c>
      <c r="D10" s="2">
        <f t="shared" si="0"/>
        <v>3.1523109875948788E-8</v>
      </c>
    </row>
    <row r="11" spans="1:4" x14ac:dyDescent="0.2">
      <c r="A11">
        <v>10</v>
      </c>
      <c r="B11" t="s">
        <v>131</v>
      </c>
      <c r="C11" s="3">
        <f>2.148*10^6</f>
        <v>2148000</v>
      </c>
      <c r="D11" s="2">
        <f t="shared" si="0"/>
        <v>8.0503673776647253E-5</v>
      </c>
    </row>
    <row r="12" spans="1:4" x14ac:dyDescent="0.2">
      <c r="A12">
        <v>11</v>
      </c>
      <c r="B12" t="s">
        <v>132</v>
      </c>
      <c r="C12" s="3">
        <v>57510</v>
      </c>
      <c r="D12" s="2">
        <f t="shared" si="0"/>
        <v>2.1553846736010164E-6</v>
      </c>
    </row>
    <row r="13" spans="1:4" x14ac:dyDescent="0.2">
      <c r="A13">
        <v>12</v>
      </c>
      <c r="B13" t="s">
        <v>133</v>
      </c>
      <c r="C13" s="3">
        <f>1.02*10^6</f>
        <v>1020000</v>
      </c>
      <c r="D13" s="2">
        <f t="shared" si="0"/>
        <v>3.8228001514050367E-5</v>
      </c>
    </row>
    <row r="14" spans="1:4" x14ac:dyDescent="0.2">
      <c r="A14">
        <v>13</v>
      </c>
      <c r="B14" t="s">
        <v>134</v>
      </c>
      <c r="C14" s="3">
        <v>84100</v>
      </c>
      <c r="D14" s="2">
        <f t="shared" si="0"/>
        <v>3.1519362032663097E-6</v>
      </c>
    </row>
    <row r="15" spans="1:4" x14ac:dyDescent="0.2">
      <c r="A15">
        <v>14</v>
      </c>
      <c r="B15" t="s">
        <v>135</v>
      </c>
      <c r="C15" s="3">
        <f>1*10^6</f>
        <v>1000000</v>
      </c>
      <c r="D15" s="2">
        <f t="shared" si="0"/>
        <v>3.7478432856912127E-5</v>
      </c>
    </row>
    <row r="16" spans="1:4" x14ac:dyDescent="0.2">
      <c r="A16">
        <v>15</v>
      </c>
      <c r="B16" t="s">
        <v>136</v>
      </c>
      <c r="C16" s="3">
        <v>8373</v>
      </c>
      <c r="D16" s="2">
        <f t="shared" si="0"/>
        <v>3.1380691831092522E-7</v>
      </c>
    </row>
    <row r="17" spans="1:4" x14ac:dyDescent="0.2">
      <c r="A17">
        <v>16</v>
      </c>
      <c r="B17" t="s">
        <v>209</v>
      </c>
      <c r="C17" s="3">
        <f>4.449*10^5</f>
        <v>444900</v>
      </c>
      <c r="D17" s="2">
        <f t="shared" si="0"/>
        <v>1.6674154778040204E-5</v>
      </c>
    </row>
    <row r="18" spans="1:4" x14ac:dyDescent="0.2">
      <c r="A18">
        <v>17</v>
      </c>
      <c r="B18" t="s">
        <v>137</v>
      </c>
      <c r="C18" s="3">
        <v>5237</v>
      </c>
      <c r="D18" s="2">
        <f t="shared" si="0"/>
        <v>1.962745528716488E-7</v>
      </c>
    </row>
    <row r="19" spans="1:4" x14ac:dyDescent="0.2">
      <c r="A19">
        <v>18</v>
      </c>
      <c r="B19" t="s">
        <v>138</v>
      </c>
      <c r="C19" s="3">
        <f>102500</f>
        <v>102500</v>
      </c>
      <c r="D19" s="2">
        <f t="shared" si="0"/>
        <v>3.8415393678334929E-6</v>
      </c>
    </row>
    <row r="20" spans="1:4" x14ac:dyDescent="0.2">
      <c r="A20">
        <v>19</v>
      </c>
      <c r="B20" t="s">
        <v>139</v>
      </c>
      <c r="C20" s="3">
        <v>3692</v>
      </c>
      <c r="D20" s="2">
        <f t="shared" si="0"/>
        <v>1.3837037410771958E-7</v>
      </c>
    </row>
    <row r="21" spans="1:4" x14ac:dyDescent="0.2">
      <c r="A21">
        <v>20</v>
      </c>
      <c r="B21" t="s">
        <v>140</v>
      </c>
      <c r="C21" s="3">
        <v>62870</v>
      </c>
      <c r="D21" s="2">
        <f t="shared" si="0"/>
        <v>2.3562690737140654E-6</v>
      </c>
    </row>
    <row r="22" spans="1:4" x14ac:dyDescent="0.2">
      <c r="A22">
        <v>21</v>
      </c>
      <c r="B22" t="s">
        <v>141</v>
      </c>
      <c r="C22" s="3">
        <v>34.200000000000003</v>
      </c>
      <c r="D22" s="2">
        <f t="shared" si="0"/>
        <v>1.2817624037063948E-9</v>
      </c>
    </row>
    <row r="23" spans="1:4" x14ac:dyDescent="0.2">
      <c r="A23">
        <v>22</v>
      </c>
      <c r="B23" t="s">
        <v>142</v>
      </c>
      <c r="C23" s="3">
        <v>2422</v>
      </c>
      <c r="D23" s="2">
        <f t="shared" si="0"/>
        <v>9.0772764379441173E-8</v>
      </c>
    </row>
    <row r="24" spans="1:4" x14ac:dyDescent="0.2">
      <c r="A24">
        <v>23</v>
      </c>
      <c r="B24" t="s">
        <v>143</v>
      </c>
      <c r="C24" s="3">
        <v>288.39999999999998</v>
      </c>
      <c r="D24" s="2">
        <f t="shared" si="0"/>
        <v>1.0808780035933456E-8</v>
      </c>
    </row>
    <row r="25" spans="1:4" x14ac:dyDescent="0.2">
      <c r="A25">
        <v>24</v>
      </c>
      <c r="B25" t="s">
        <v>144</v>
      </c>
      <c r="C25" s="3">
        <v>12860</v>
      </c>
      <c r="D25" s="2">
        <f t="shared" si="0"/>
        <v>4.8197264653989E-7</v>
      </c>
    </row>
    <row r="26" spans="1:4" x14ac:dyDescent="0.2">
      <c r="A26">
        <v>25</v>
      </c>
      <c r="B26" t="s">
        <v>145</v>
      </c>
      <c r="C26" s="3">
        <v>9168</v>
      </c>
      <c r="D26" s="2">
        <f t="shared" si="0"/>
        <v>3.4360227243217036E-7</v>
      </c>
    </row>
    <row r="27" spans="1:4" x14ac:dyDescent="0.2">
      <c r="A27">
        <v>26</v>
      </c>
      <c r="B27" t="s">
        <v>146</v>
      </c>
      <c r="C27" s="3">
        <v>838000</v>
      </c>
      <c r="D27" s="2">
        <f t="shared" si="0"/>
        <v>3.1406926734092363E-5</v>
      </c>
    </row>
    <row r="28" spans="1:4" x14ac:dyDescent="0.2">
      <c r="A28">
        <v>27</v>
      </c>
      <c r="B28" t="s">
        <v>147</v>
      </c>
      <c r="C28" s="3">
        <v>2323</v>
      </c>
      <c r="D28" s="2">
        <f t="shared" si="0"/>
        <v>8.7062399526606875E-8</v>
      </c>
    </row>
    <row r="29" spans="1:4" x14ac:dyDescent="0.2">
      <c r="A29">
        <v>28</v>
      </c>
      <c r="B29" t="s">
        <v>148</v>
      </c>
      <c r="C29" s="3">
        <v>47800</v>
      </c>
      <c r="D29" s="2">
        <f t="shared" si="0"/>
        <v>1.7914690905603996E-6</v>
      </c>
    </row>
    <row r="30" spans="1:4" x14ac:dyDescent="0.2">
      <c r="A30">
        <v>29</v>
      </c>
      <c r="B30" t="s">
        <v>149</v>
      </c>
      <c r="C30" s="3">
        <v>527</v>
      </c>
      <c r="D30" s="2">
        <f t="shared" si="0"/>
        <v>1.9751134115592689E-8</v>
      </c>
    </row>
    <row r="31" spans="1:4" x14ac:dyDescent="0.2">
      <c r="A31">
        <v>30</v>
      </c>
      <c r="B31" t="s">
        <v>150</v>
      </c>
      <c r="C31" s="3">
        <v>1226</v>
      </c>
      <c r="D31" s="2">
        <f t="shared" si="0"/>
        <v>4.5948558682574269E-8</v>
      </c>
    </row>
    <row r="32" spans="1:4" x14ac:dyDescent="0.2">
      <c r="A32">
        <v>31</v>
      </c>
      <c r="B32" t="s">
        <v>151</v>
      </c>
      <c r="C32" s="3">
        <v>35.97</v>
      </c>
      <c r="D32" s="2">
        <f t="shared" si="0"/>
        <v>1.3480992298631291E-9</v>
      </c>
    </row>
    <row r="33" spans="1:4" x14ac:dyDescent="0.2">
      <c r="A33">
        <v>32</v>
      </c>
      <c r="B33" t="s">
        <v>152</v>
      </c>
      <c r="C33" s="3">
        <v>120.6</v>
      </c>
      <c r="D33" s="2">
        <f t="shared" si="0"/>
        <v>4.5198990025436021E-9</v>
      </c>
    </row>
    <row r="34" spans="1:4" x14ac:dyDescent="0.2">
      <c r="A34">
        <v>33</v>
      </c>
      <c r="B34" t="s">
        <v>153</v>
      </c>
      <c r="C34" s="3">
        <v>6.0890000000000004</v>
      </c>
      <c r="D34" s="2">
        <f t="shared" si="0"/>
        <v>2.2820617766573795E-10</v>
      </c>
    </row>
    <row r="35" spans="1:4" x14ac:dyDescent="0.2">
      <c r="A35">
        <v>34</v>
      </c>
      <c r="B35" t="s">
        <v>154</v>
      </c>
      <c r="C35" s="3">
        <v>65.790000000000006</v>
      </c>
      <c r="D35" s="2">
        <f t="shared" si="0"/>
        <v>2.4657060976562488E-9</v>
      </c>
    </row>
    <row r="36" spans="1:4" x14ac:dyDescent="0.2">
      <c r="A36">
        <v>35</v>
      </c>
      <c r="B36" t="s">
        <v>155</v>
      </c>
      <c r="C36" s="3">
        <v>11.32</v>
      </c>
      <c r="D36" s="2">
        <f t="shared" si="0"/>
        <v>4.242558599402453E-10</v>
      </c>
    </row>
    <row r="37" spans="1:4" x14ac:dyDescent="0.2">
      <c r="A37">
        <v>36</v>
      </c>
      <c r="B37" t="s">
        <v>156</v>
      </c>
      <c r="C37" s="3">
        <v>55.15</v>
      </c>
      <c r="D37" s="2">
        <f t="shared" si="0"/>
        <v>2.0669355720587039E-9</v>
      </c>
    </row>
    <row r="38" spans="1:4" x14ac:dyDescent="0.2">
      <c r="A38">
        <v>37</v>
      </c>
      <c r="B38" t="s">
        <v>157</v>
      </c>
      <c r="C38" s="3">
        <v>6.5720000000000001</v>
      </c>
      <c r="D38" s="2">
        <f t="shared" si="0"/>
        <v>2.4630826073562651E-10</v>
      </c>
    </row>
    <row r="39" spans="1:4" x14ac:dyDescent="0.2">
      <c r="A39">
        <v>38</v>
      </c>
      <c r="B39" t="s">
        <v>158</v>
      </c>
      <c r="C39" s="3">
        <v>23.64</v>
      </c>
      <c r="D39" s="2">
        <f t="shared" si="0"/>
        <v>8.8599015273740266E-10</v>
      </c>
    </row>
    <row r="40" spans="1:4" x14ac:dyDescent="0.2">
      <c r="A40">
        <v>39</v>
      </c>
      <c r="B40" t="s">
        <v>159</v>
      </c>
      <c r="C40" s="3">
        <v>4.6079999999999997</v>
      </c>
      <c r="D40" s="2">
        <f t="shared" si="0"/>
        <v>1.7270061860465105E-10</v>
      </c>
    </row>
    <row r="41" spans="1:4" x14ac:dyDescent="0.2">
      <c r="A41">
        <v>40</v>
      </c>
      <c r="B41" t="s">
        <v>160</v>
      </c>
      <c r="C41" s="3">
        <v>11.33</v>
      </c>
      <c r="D41" s="2">
        <f t="shared" si="0"/>
        <v>4.2463064426881441E-10</v>
      </c>
    </row>
    <row r="42" spans="1:4" x14ac:dyDescent="0.2">
      <c r="A42">
        <v>41</v>
      </c>
      <c r="B42" t="s">
        <v>161</v>
      </c>
      <c r="C42" s="3">
        <v>0.75539999999999996</v>
      </c>
      <c r="D42" s="2">
        <f t="shared" si="0"/>
        <v>2.8311208180111418E-11</v>
      </c>
    </row>
    <row r="43" spans="1:4" x14ac:dyDescent="0.2">
      <c r="A43">
        <v>42</v>
      </c>
      <c r="B43" t="s">
        <v>162</v>
      </c>
      <c r="C43" s="3">
        <v>2.601</v>
      </c>
      <c r="D43" s="2">
        <f t="shared" si="0"/>
        <v>9.7481403860828444E-11</v>
      </c>
    </row>
    <row r="44" spans="1:4" x14ac:dyDescent="0.2">
      <c r="A44">
        <v>44</v>
      </c>
      <c r="B44" t="s">
        <v>163</v>
      </c>
      <c r="C44" s="3">
        <v>1.9</v>
      </c>
      <c r="D44" s="2">
        <f t="shared" si="0"/>
        <v>7.1209022428133043E-11</v>
      </c>
    </row>
    <row r="45" spans="1:4" x14ac:dyDescent="0.2">
      <c r="A45">
        <v>45</v>
      </c>
      <c r="B45" t="s">
        <v>164</v>
      </c>
      <c r="C45" s="3">
        <v>0.37080000000000002</v>
      </c>
      <c r="D45" s="2">
        <f t="shared" si="0"/>
        <v>1.3897002903343017E-11</v>
      </c>
    </row>
    <row r="46" spans="1:4" x14ac:dyDescent="0.2">
      <c r="A46">
        <v>46</v>
      </c>
      <c r="B46" t="s">
        <v>165</v>
      </c>
      <c r="C46" s="3">
        <v>1.4350000000000001</v>
      </c>
      <c r="D46" s="2">
        <f t="shared" si="0"/>
        <v>5.3781551149668901E-11</v>
      </c>
    </row>
    <row r="47" spans="1:4" x14ac:dyDescent="0.2">
      <c r="A47">
        <v>47</v>
      </c>
      <c r="B47" t="s">
        <v>166</v>
      </c>
      <c r="C47" s="3">
        <v>0.49130000000000001</v>
      </c>
      <c r="D47" s="2">
        <f t="shared" si="0"/>
        <v>1.8413154062600928E-11</v>
      </c>
    </row>
    <row r="48" spans="1:4" x14ac:dyDescent="0.2">
      <c r="A48">
        <v>48</v>
      </c>
      <c r="B48" t="s">
        <v>167</v>
      </c>
      <c r="C48" s="3">
        <v>1.5840000000000001</v>
      </c>
      <c r="D48" s="2">
        <f t="shared" si="0"/>
        <v>5.9365837645348806E-11</v>
      </c>
    </row>
    <row r="49" spans="1:4" x14ac:dyDescent="0.2">
      <c r="A49">
        <v>49</v>
      </c>
      <c r="B49" t="s">
        <v>168</v>
      </c>
      <c r="C49" s="3">
        <v>0.18099999999999999</v>
      </c>
      <c r="D49" s="2">
        <f t="shared" si="0"/>
        <v>6.7835963471010945E-12</v>
      </c>
    </row>
    <row r="50" spans="1:4" x14ac:dyDescent="0.2">
      <c r="A50">
        <v>50</v>
      </c>
      <c r="B50" t="s">
        <v>169</v>
      </c>
      <c r="C50" s="3">
        <v>3.7330000000000001</v>
      </c>
      <c r="D50" s="2">
        <f t="shared" si="0"/>
        <v>1.3990698985485298E-10</v>
      </c>
    </row>
    <row r="51" spans="1:4" x14ac:dyDescent="0.2">
      <c r="A51">
        <v>51</v>
      </c>
      <c r="B51" t="s">
        <v>170</v>
      </c>
      <c r="C51" s="3">
        <v>0.32919999999999999</v>
      </c>
      <c r="D51" s="2">
        <f t="shared" si="0"/>
        <v>1.2337900096495472E-11</v>
      </c>
    </row>
    <row r="52" spans="1:4" x14ac:dyDescent="0.2">
      <c r="A52">
        <v>52</v>
      </c>
      <c r="B52" t="s">
        <v>171</v>
      </c>
      <c r="C52" s="3">
        <v>4.8150000000000004</v>
      </c>
      <c r="D52" s="2">
        <f t="shared" si="0"/>
        <v>1.804586542060319E-10</v>
      </c>
    </row>
    <row r="53" spans="1:4" x14ac:dyDescent="0.2">
      <c r="A53">
        <v>53</v>
      </c>
      <c r="B53" t="s">
        <v>210</v>
      </c>
      <c r="C53" s="3">
        <v>0.99750000000000005</v>
      </c>
      <c r="D53" s="2">
        <f t="shared" si="0"/>
        <v>3.7384736774769846E-11</v>
      </c>
    </row>
    <row r="54" spans="1:4" x14ac:dyDescent="0.2">
      <c r="A54">
        <v>54</v>
      </c>
      <c r="B54" t="s">
        <v>172</v>
      </c>
      <c r="C54" s="3">
        <v>5.391</v>
      </c>
      <c r="D54" s="2">
        <f t="shared" si="0"/>
        <v>2.0204623153161328E-10</v>
      </c>
    </row>
    <row r="55" spans="1:4" x14ac:dyDescent="0.2">
      <c r="A55">
        <v>55</v>
      </c>
      <c r="B55" t="s">
        <v>173</v>
      </c>
      <c r="C55" s="3">
        <v>0.36709999999999998</v>
      </c>
      <c r="D55" s="2">
        <f t="shared" si="0"/>
        <v>1.3758332701772441E-11</v>
      </c>
    </row>
    <row r="56" spans="1:4" x14ac:dyDescent="0.2">
      <c r="A56">
        <v>56</v>
      </c>
      <c r="B56" t="s">
        <v>174</v>
      </c>
      <c r="C56" s="3">
        <v>4.351</v>
      </c>
      <c r="D56" s="2">
        <f t="shared" si="0"/>
        <v>1.6306866136042465E-10</v>
      </c>
    </row>
    <row r="57" spans="1:4" x14ac:dyDescent="0.2">
      <c r="A57">
        <v>57</v>
      </c>
      <c r="B57" t="s">
        <v>175</v>
      </c>
      <c r="C57" s="3">
        <v>0.4405</v>
      </c>
      <c r="D57" s="2">
        <f t="shared" si="0"/>
        <v>1.6509249673469791E-11</v>
      </c>
    </row>
    <row r="58" spans="1:4" x14ac:dyDescent="0.2">
      <c r="A58">
        <v>58</v>
      </c>
      <c r="B58" t="s">
        <v>176</v>
      </c>
      <c r="C58" s="3">
        <v>1.169</v>
      </c>
      <c r="D58" s="2">
        <f t="shared" si="0"/>
        <v>4.3812288009730278E-11</v>
      </c>
    </row>
    <row r="59" spans="1:4" x14ac:dyDescent="0.2">
      <c r="A59">
        <v>59</v>
      </c>
      <c r="B59" t="s">
        <v>177</v>
      </c>
      <c r="C59" s="3">
        <v>0.17369999999999999</v>
      </c>
      <c r="D59" s="2">
        <f t="shared" si="0"/>
        <v>6.510003787245636E-12</v>
      </c>
    </row>
    <row r="60" spans="1:4" x14ac:dyDescent="0.2">
      <c r="A60">
        <v>60</v>
      </c>
      <c r="B60" t="s">
        <v>178</v>
      </c>
      <c r="C60" s="3">
        <v>0.83550000000000002</v>
      </c>
      <c r="D60" s="2">
        <f t="shared" si="0"/>
        <v>3.131323065195008E-11</v>
      </c>
    </row>
    <row r="61" spans="1:4" x14ac:dyDescent="0.2">
      <c r="A61">
        <v>62</v>
      </c>
      <c r="B61" t="s">
        <v>179</v>
      </c>
      <c r="C61" s="3">
        <v>0.25419999999999998</v>
      </c>
      <c r="D61" s="2">
        <f t="shared" si="0"/>
        <v>9.5270176322270622E-12</v>
      </c>
    </row>
    <row r="62" spans="1:4" x14ac:dyDescent="0.2">
      <c r="A62">
        <v>63</v>
      </c>
      <c r="B62" t="s">
        <v>180</v>
      </c>
      <c r="C62" s="3">
        <v>9.5130000000000006E-2</v>
      </c>
      <c r="D62" s="2">
        <f t="shared" si="0"/>
        <v>3.5653233176780508E-12</v>
      </c>
    </row>
    <row r="63" spans="1:4" x14ac:dyDescent="0.2">
      <c r="A63">
        <v>64</v>
      </c>
      <c r="B63" t="s">
        <v>181</v>
      </c>
      <c r="C63" s="3">
        <v>0.33210000000000001</v>
      </c>
      <c r="D63" s="2">
        <f t="shared" si="0"/>
        <v>1.2446587551780517E-11</v>
      </c>
    </row>
    <row r="64" spans="1:4" x14ac:dyDescent="0.2">
      <c r="A64">
        <v>65</v>
      </c>
      <c r="B64" t="s">
        <v>182</v>
      </c>
      <c r="C64" s="3">
        <v>5.9069999999999998E-2</v>
      </c>
      <c r="D64" s="2">
        <f t="shared" si="0"/>
        <v>2.2138510288577992E-12</v>
      </c>
    </row>
    <row r="65" spans="1:4" x14ac:dyDescent="0.2">
      <c r="A65">
        <v>66</v>
      </c>
      <c r="B65" t="s">
        <v>183</v>
      </c>
      <c r="C65" s="3">
        <v>0.38619999999999999</v>
      </c>
      <c r="D65" s="2">
        <f t="shared" si="0"/>
        <v>1.4474170769339463E-11</v>
      </c>
    </row>
    <row r="66" spans="1:4" x14ac:dyDescent="0.2">
      <c r="A66">
        <v>67</v>
      </c>
      <c r="B66" t="s">
        <v>184</v>
      </c>
      <c r="C66" s="3">
        <v>8.9859999999999995E-2</v>
      </c>
      <c r="D66" s="2">
        <f t="shared" si="0"/>
        <v>3.3678119765221237E-12</v>
      </c>
    </row>
    <row r="67" spans="1:4" x14ac:dyDescent="0.2">
      <c r="A67">
        <v>68</v>
      </c>
      <c r="B67" t="s">
        <v>185</v>
      </c>
      <c r="C67" s="3">
        <v>0.25540000000000002</v>
      </c>
      <c r="D67" s="2">
        <f t="shared" ref="D67:D84" si="1">C67/SUM($C$2:$C$84)</f>
        <v>9.5719917516553581E-12</v>
      </c>
    </row>
    <row r="68" spans="1:4" x14ac:dyDescent="0.2">
      <c r="A68">
        <v>69</v>
      </c>
      <c r="B68" t="s">
        <v>186</v>
      </c>
      <c r="C68" s="3">
        <v>3.6999999999999998E-2</v>
      </c>
      <c r="D68" s="2">
        <f t="shared" si="1"/>
        <v>1.3867020157057487E-12</v>
      </c>
    </row>
    <row r="69" spans="1:4" x14ac:dyDescent="0.2">
      <c r="A69">
        <v>70</v>
      </c>
      <c r="B69" t="s">
        <v>187</v>
      </c>
      <c r="C69" s="3">
        <v>0.24840000000000001</v>
      </c>
      <c r="D69" s="2">
        <f t="shared" si="1"/>
        <v>9.3096427216569732E-12</v>
      </c>
    </row>
    <row r="70" spans="1:4" x14ac:dyDescent="0.2">
      <c r="A70">
        <v>71</v>
      </c>
      <c r="B70" t="s">
        <v>188</v>
      </c>
      <c r="C70" s="3">
        <v>3.5720000000000002E-2</v>
      </c>
      <c r="D70" s="2">
        <f t="shared" si="1"/>
        <v>1.3387296216489012E-12</v>
      </c>
    </row>
    <row r="71" spans="1:4" x14ac:dyDescent="0.2">
      <c r="A71">
        <v>72</v>
      </c>
      <c r="B71" t="s">
        <v>189</v>
      </c>
      <c r="C71" s="3">
        <v>0.1699</v>
      </c>
      <c r="D71" s="2">
        <f t="shared" si="1"/>
        <v>6.36758574238937E-12</v>
      </c>
    </row>
    <row r="72" spans="1:4" x14ac:dyDescent="0.2">
      <c r="A72">
        <v>73</v>
      </c>
      <c r="B72" t="s">
        <v>190</v>
      </c>
      <c r="C72" s="3">
        <v>2.0990000000000002E-2</v>
      </c>
      <c r="D72" s="2">
        <f t="shared" si="1"/>
        <v>7.8667230566658557E-13</v>
      </c>
    </row>
    <row r="73" spans="1:4" x14ac:dyDescent="0.2">
      <c r="A73">
        <v>74</v>
      </c>
      <c r="B73" t="s">
        <v>191</v>
      </c>
      <c r="C73" s="3">
        <v>0.12770000000000001</v>
      </c>
      <c r="D73" s="2">
        <f t="shared" si="1"/>
        <v>4.7859958758276791E-12</v>
      </c>
    </row>
    <row r="74" spans="1:4" x14ac:dyDescent="0.2">
      <c r="A74">
        <v>75</v>
      </c>
      <c r="B74" t="s">
        <v>192</v>
      </c>
      <c r="C74" s="3">
        <v>5.2540000000000003E-2</v>
      </c>
      <c r="D74" s="2">
        <f t="shared" si="1"/>
        <v>1.9691168623021631E-12</v>
      </c>
    </row>
    <row r="75" spans="1:4" x14ac:dyDescent="0.2">
      <c r="A75">
        <v>76</v>
      </c>
      <c r="B75" t="s">
        <v>193</v>
      </c>
      <c r="C75" s="3">
        <v>0.67379999999999995</v>
      </c>
      <c r="D75" s="2">
        <f t="shared" si="1"/>
        <v>2.5252968058987388E-11</v>
      </c>
    </row>
    <row r="76" spans="1:4" x14ac:dyDescent="0.2">
      <c r="A76">
        <v>77</v>
      </c>
      <c r="B76" t="s">
        <v>194</v>
      </c>
      <c r="C76" s="3">
        <v>0.64480000000000004</v>
      </c>
      <c r="D76" s="2">
        <f t="shared" si="1"/>
        <v>2.4166093506136939E-11</v>
      </c>
    </row>
    <row r="77" spans="1:4" x14ac:dyDescent="0.2">
      <c r="A77">
        <v>78</v>
      </c>
      <c r="B77" t="s">
        <v>195</v>
      </c>
      <c r="C77" s="3">
        <v>1.357</v>
      </c>
      <c r="D77" s="2">
        <f t="shared" si="1"/>
        <v>5.0858233386829754E-11</v>
      </c>
    </row>
    <row r="78" spans="1:4" x14ac:dyDescent="0.2">
      <c r="A78">
        <v>79</v>
      </c>
      <c r="B78" t="s">
        <v>196</v>
      </c>
      <c r="C78" s="3">
        <v>0.19550000000000001</v>
      </c>
      <c r="D78" s="2">
        <f t="shared" si="1"/>
        <v>7.327033623526321E-12</v>
      </c>
    </row>
    <row r="79" spans="1:4" x14ac:dyDescent="0.2">
      <c r="A79">
        <v>80</v>
      </c>
      <c r="B79" t="s">
        <v>197</v>
      </c>
      <c r="C79" s="3">
        <v>0.4128</v>
      </c>
      <c r="D79" s="2">
        <f t="shared" si="1"/>
        <v>1.5471097083333325E-11</v>
      </c>
    </row>
    <row r="80" spans="1:4" x14ac:dyDescent="0.2">
      <c r="A80">
        <v>81</v>
      </c>
      <c r="B80" t="s">
        <v>198</v>
      </c>
      <c r="C80" s="3">
        <v>0.1845</v>
      </c>
      <c r="D80" s="2">
        <f t="shared" si="1"/>
        <v>6.9147708621002869E-12</v>
      </c>
    </row>
    <row r="81" spans="1:4" x14ac:dyDescent="0.2">
      <c r="A81">
        <v>82</v>
      </c>
      <c r="B81" t="s">
        <v>199</v>
      </c>
      <c r="C81" s="3">
        <v>3.258</v>
      </c>
      <c r="D81" s="2">
        <f t="shared" si="1"/>
        <v>1.221047342478197E-10</v>
      </c>
    </row>
    <row r="82" spans="1:4" x14ac:dyDescent="0.2">
      <c r="A82">
        <v>83</v>
      </c>
      <c r="B82" t="s">
        <v>200</v>
      </c>
      <c r="C82" s="3">
        <v>0.13880000000000001</v>
      </c>
      <c r="D82" s="2">
        <f t="shared" si="1"/>
        <v>5.2020064805394035E-12</v>
      </c>
    </row>
    <row r="83" spans="1:4" x14ac:dyDescent="0.2">
      <c r="A83">
        <v>90</v>
      </c>
      <c r="B83" t="s">
        <v>201</v>
      </c>
      <c r="C83" s="3">
        <v>3.5119999999999998E-2</v>
      </c>
      <c r="D83" s="2">
        <f t="shared" si="1"/>
        <v>1.3162425619347538E-12</v>
      </c>
    </row>
    <row r="84" spans="1:4" x14ac:dyDescent="0.2">
      <c r="A84">
        <v>92</v>
      </c>
      <c r="B84" t="s">
        <v>202</v>
      </c>
      <c r="C84" s="3">
        <v>9.306E-3</v>
      </c>
      <c r="D84" s="2">
        <f t="shared" si="1"/>
        <v>3.4877429616642423E-13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DB5-F129-9F4A-91E5-50A127F86DE0}">
  <dimension ref="A1:I84"/>
  <sheetViews>
    <sheetView tabSelected="1" workbookViewId="0">
      <selection activeCell="H9" sqref="H9"/>
    </sheetView>
  </sheetViews>
  <sheetFormatPr baseColWidth="10" defaultRowHeight="16" x14ac:dyDescent="0.2"/>
  <cols>
    <col min="5" max="7" width="12.33203125" customWidth="1"/>
    <col min="8" max="8" width="10.83203125" style="4"/>
  </cols>
  <sheetData>
    <row r="1" spans="1:9" x14ac:dyDescent="0.2">
      <c r="A1" t="s">
        <v>204</v>
      </c>
      <c r="B1" t="s">
        <v>0</v>
      </c>
      <c r="C1" t="s">
        <v>3</v>
      </c>
      <c r="D1" t="s">
        <v>203</v>
      </c>
      <c r="E1" t="s">
        <v>205</v>
      </c>
      <c r="F1" t="s">
        <v>206</v>
      </c>
      <c r="G1" t="s">
        <v>207</v>
      </c>
      <c r="H1" s="4" t="s">
        <v>213</v>
      </c>
      <c r="I1" t="s">
        <v>214</v>
      </c>
    </row>
    <row r="2" spans="1:9" x14ac:dyDescent="0.2">
      <c r="A2">
        <v>1</v>
      </c>
      <c r="B2" t="s">
        <v>123</v>
      </c>
      <c r="C2" s="3">
        <f>2.431*10^10</f>
        <v>24310000000</v>
      </c>
      <c r="D2" s="2">
        <f>C2/SUM($C$2:$C$84)</f>
        <v>0.91110070275153376</v>
      </c>
      <c r="E2">
        <v>1</v>
      </c>
      <c r="F2">
        <v>0</v>
      </c>
      <c r="G2">
        <v>0</v>
      </c>
      <c r="I2" t="s">
        <v>211</v>
      </c>
    </row>
    <row r="3" spans="1:9" x14ac:dyDescent="0.2">
      <c r="A3">
        <v>2</v>
      </c>
      <c r="B3" t="s">
        <v>124</v>
      </c>
      <c r="C3" s="3">
        <f>2.343*10^9</f>
        <v>2343000000</v>
      </c>
      <c r="D3" s="2">
        <f t="shared" ref="D3:D66" si="0">C3/SUM($C$2:$C$84)</f>
        <v>8.7811968183745107E-2</v>
      </c>
      <c r="E3">
        <v>1</v>
      </c>
      <c r="F3">
        <v>0</v>
      </c>
      <c r="G3">
        <v>0</v>
      </c>
      <c r="I3" t="s">
        <v>212</v>
      </c>
    </row>
    <row r="4" spans="1:9" x14ac:dyDescent="0.2">
      <c r="A4">
        <v>3</v>
      </c>
      <c r="B4" t="s">
        <v>125</v>
      </c>
      <c r="C4" s="3">
        <v>55.47</v>
      </c>
      <c r="D4" s="2">
        <f t="shared" si="0"/>
        <v>2.0789286705729157E-9</v>
      </c>
      <c r="E4">
        <v>0</v>
      </c>
      <c r="F4">
        <v>0</v>
      </c>
      <c r="G4">
        <v>0</v>
      </c>
    </row>
    <row r="5" spans="1:9" x14ac:dyDescent="0.2">
      <c r="A5">
        <v>4</v>
      </c>
      <c r="B5" t="s">
        <v>126</v>
      </c>
      <c r="C5" s="3">
        <v>0.73740000000000006</v>
      </c>
      <c r="D5" s="2">
        <f t="shared" si="0"/>
        <v>2.7636596388687004E-11</v>
      </c>
      <c r="E5">
        <v>0</v>
      </c>
      <c r="F5">
        <v>0</v>
      </c>
      <c r="G5">
        <v>0</v>
      </c>
    </row>
    <row r="6" spans="1:9" x14ac:dyDescent="0.2">
      <c r="A6">
        <v>5</v>
      </c>
      <c r="B6" t="s">
        <v>208</v>
      </c>
      <c r="C6" s="3">
        <v>17.32</v>
      </c>
      <c r="D6" s="2">
        <f t="shared" si="0"/>
        <v>6.4912645708171803E-10</v>
      </c>
      <c r="E6">
        <v>0</v>
      </c>
      <c r="F6">
        <v>0</v>
      </c>
      <c r="G6">
        <v>0</v>
      </c>
    </row>
    <row r="7" spans="1:9" x14ac:dyDescent="0.2">
      <c r="A7">
        <v>6</v>
      </c>
      <c r="B7" t="s">
        <v>127</v>
      </c>
      <c r="C7" s="3">
        <f>7.079*10^6</f>
        <v>7079000</v>
      </c>
      <c r="D7" s="2">
        <f t="shared" si="0"/>
        <v>2.6530982619408095E-4</v>
      </c>
      <c r="E7">
        <v>0</v>
      </c>
      <c r="F7">
        <v>0</v>
      </c>
      <c r="G7">
        <v>0</v>
      </c>
    </row>
    <row r="8" spans="1:9" x14ac:dyDescent="0.2">
      <c r="A8">
        <v>7</v>
      </c>
      <c r="B8" t="s">
        <v>128</v>
      </c>
      <c r="C8" s="3">
        <f>1.95*1000000</f>
        <v>1950000</v>
      </c>
      <c r="D8" s="2">
        <f t="shared" si="0"/>
        <v>7.3082944070978649E-5</v>
      </c>
      <c r="E8">
        <v>0</v>
      </c>
      <c r="F8">
        <v>0</v>
      </c>
      <c r="G8">
        <v>0</v>
      </c>
    </row>
    <row r="9" spans="1:9" x14ac:dyDescent="0.2">
      <c r="A9">
        <v>8</v>
      </c>
      <c r="B9" t="s">
        <v>129</v>
      </c>
      <c r="C9" s="3">
        <f>1.413*10^7</f>
        <v>14130000</v>
      </c>
      <c r="D9" s="2">
        <f t="shared" si="0"/>
        <v>5.2957025626816829E-4</v>
      </c>
      <c r="E9">
        <v>0</v>
      </c>
      <c r="F9">
        <v>0</v>
      </c>
      <c r="G9">
        <v>0</v>
      </c>
      <c r="H9" s="6">
        <v>15.999000000000001</v>
      </c>
    </row>
    <row r="10" spans="1:9" x14ac:dyDescent="0.2">
      <c r="A10">
        <v>9</v>
      </c>
      <c r="B10" t="s">
        <v>130</v>
      </c>
      <c r="C10" s="3">
        <v>841.1</v>
      </c>
      <c r="D10" s="2">
        <f t="shared" si="0"/>
        <v>3.1523109875948788E-8</v>
      </c>
      <c r="E10">
        <v>0</v>
      </c>
      <c r="F10">
        <v>0</v>
      </c>
      <c r="G10">
        <v>0</v>
      </c>
    </row>
    <row r="11" spans="1:9" x14ac:dyDescent="0.2">
      <c r="A11">
        <v>10</v>
      </c>
      <c r="B11" t="s">
        <v>131</v>
      </c>
      <c r="C11" s="3">
        <f>2.148*10^6</f>
        <v>2148000</v>
      </c>
      <c r="D11" s="2">
        <f t="shared" si="0"/>
        <v>8.0503673776647253E-5</v>
      </c>
      <c r="E11">
        <v>0</v>
      </c>
      <c r="F11">
        <v>0</v>
      </c>
      <c r="G11">
        <v>0</v>
      </c>
    </row>
    <row r="12" spans="1:9" x14ac:dyDescent="0.2">
      <c r="A12">
        <v>11</v>
      </c>
      <c r="B12" t="s">
        <v>132</v>
      </c>
      <c r="C12" s="3">
        <v>57510</v>
      </c>
      <c r="D12" s="2">
        <f t="shared" si="0"/>
        <v>2.1553846736010164E-6</v>
      </c>
      <c r="E12">
        <v>0</v>
      </c>
      <c r="F12">
        <v>0</v>
      </c>
      <c r="G12">
        <v>0</v>
      </c>
    </row>
    <row r="13" spans="1:9" x14ac:dyDescent="0.2">
      <c r="A13">
        <v>12</v>
      </c>
      <c r="B13" t="s">
        <v>133</v>
      </c>
      <c r="C13" s="3">
        <f>1.02*10^6</f>
        <v>1020000</v>
      </c>
      <c r="D13" s="2">
        <f t="shared" si="0"/>
        <v>3.8228001514050367E-5</v>
      </c>
      <c r="E13">
        <v>0</v>
      </c>
      <c r="F13">
        <v>1</v>
      </c>
      <c r="G13">
        <v>0</v>
      </c>
      <c r="H13" s="5">
        <v>24.305</v>
      </c>
    </row>
    <row r="14" spans="1:9" x14ac:dyDescent="0.2">
      <c r="A14">
        <v>13</v>
      </c>
      <c r="B14" t="s">
        <v>134</v>
      </c>
      <c r="C14" s="3">
        <v>84100</v>
      </c>
      <c r="D14" s="2">
        <f t="shared" si="0"/>
        <v>3.1519362032663097E-6</v>
      </c>
      <c r="E14">
        <v>0</v>
      </c>
      <c r="F14">
        <v>1</v>
      </c>
      <c r="G14">
        <v>0</v>
      </c>
      <c r="H14" s="5">
        <v>26.981999999999999</v>
      </c>
    </row>
    <row r="15" spans="1:9" x14ac:dyDescent="0.2">
      <c r="A15">
        <v>14</v>
      </c>
      <c r="B15" t="s">
        <v>135</v>
      </c>
      <c r="C15" s="3">
        <f>1*10^6</f>
        <v>1000000</v>
      </c>
      <c r="D15" s="2">
        <f t="shared" si="0"/>
        <v>3.7478432856912127E-5</v>
      </c>
      <c r="E15">
        <v>0</v>
      </c>
      <c r="F15">
        <v>0</v>
      </c>
      <c r="G15">
        <v>0</v>
      </c>
      <c r="H15" s="5">
        <v>28.085000000000001</v>
      </c>
    </row>
    <row r="16" spans="1:9" x14ac:dyDescent="0.2">
      <c r="A16">
        <v>15</v>
      </c>
      <c r="B16" t="s">
        <v>136</v>
      </c>
      <c r="C16" s="3">
        <v>8373</v>
      </c>
      <c r="D16" s="2">
        <f t="shared" si="0"/>
        <v>3.1380691831092522E-7</v>
      </c>
      <c r="E16">
        <v>0</v>
      </c>
      <c r="F16">
        <v>0</v>
      </c>
      <c r="G16">
        <v>0</v>
      </c>
    </row>
    <row r="17" spans="1:8" x14ac:dyDescent="0.2">
      <c r="A17">
        <v>16</v>
      </c>
      <c r="B17" t="s">
        <v>209</v>
      </c>
      <c r="C17" s="3">
        <f>4.449*10^5</f>
        <v>444900</v>
      </c>
      <c r="D17" s="2">
        <f t="shared" si="0"/>
        <v>1.6674154778040204E-5</v>
      </c>
      <c r="E17">
        <v>0</v>
      </c>
      <c r="F17">
        <v>1</v>
      </c>
      <c r="G17">
        <v>0</v>
      </c>
    </row>
    <row r="18" spans="1:8" x14ac:dyDescent="0.2">
      <c r="A18">
        <v>17</v>
      </c>
      <c r="B18" t="s">
        <v>137</v>
      </c>
      <c r="C18" s="3">
        <v>5237</v>
      </c>
      <c r="D18" s="2">
        <f t="shared" si="0"/>
        <v>1.962745528716488E-7</v>
      </c>
      <c r="E18">
        <v>0</v>
      </c>
      <c r="F18">
        <v>0</v>
      </c>
      <c r="G18">
        <v>0</v>
      </c>
    </row>
    <row r="19" spans="1:8" x14ac:dyDescent="0.2">
      <c r="A19">
        <v>18</v>
      </c>
      <c r="B19" t="s">
        <v>138</v>
      </c>
      <c r="C19" s="3">
        <f>102500</f>
        <v>102500</v>
      </c>
      <c r="D19" s="2">
        <f t="shared" si="0"/>
        <v>3.8415393678334929E-6</v>
      </c>
      <c r="E19">
        <v>0</v>
      </c>
      <c r="F19">
        <v>0</v>
      </c>
      <c r="G19">
        <v>0</v>
      </c>
    </row>
    <row r="20" spans="1:8" x14ac:dyDescent="0.2">
      <c r="A20">
        <v>19</v>
      </c>
      <c r="B20" t="s">
        <v>139</v>
      </c>
      <c r="C20" s="3">
        <v>3692</v>
      </c>
      <c r="D20" s="2">
        <f t="shared" si="0"/>
        <v>1.3837037410771958E-7</v>
      </c>
      <c r="E20">
        <v>0</v>
      </c>
      <c r="F20">
        <v>0</v>
      </c>
      <c r="G20">
        <v>0</v>
      </c>
    </row>
    <row r="21" spans="1:8" x14ac:dyDescent="0.2">
      <c r="A21">
        <v>20</v>
      </c>
      <c r="B21" t="s">
        <v>140</v>
      </c>
      <c r="C21" s="3">
        <v>62870</v>
      </c>
      <c r="D21" s="2">
        <f t="shared" si="0"/>
        <v>2.3562690737140654E-6</v>
      </c>
      <c r="E21">
        <v>0</v>
      </c>
      <c r="F21">
        <v>1</v>
      </c>
      <c r="G21">
        <v>0</v>
      </c>
      <c r="H21" s="5">
        <v>40.078000000000003</v>
      </c>
    </row>
    <row r="22" spans="1:8" x14ac:dyDescent="0.2">
      <c r="A22">
        <v>21</v>
      </c>
      <c r="B22" t="s">
        <v>141</v>
      </c>
      <c r="C22" s="3">
        <v>34.200000000000003</v>
      </c>
      <c r="D22" s="2">
        <f t="shared" si="0"/>
        <v>1.2817624037063948E-9</v>
      </c>
      <c r="E22">
        <v>0</v>
      </c>
      <c r="F22">
        <v>0</v>
      </c>
      <c r="G22">
        <v>0</v>
      </c>
    </row>
    <row r="23" spans="1:8" x14ac:dyDescent="0.2">
      <c r="A23">
        <v>22</v>
      </c>
      <c r="B23" t="s">
        <v>142</v>
      </c>
      <c r="C23" s="3">
        <v>2422</v>
      </c>
      <c r="D23" s="2">
        <f t="shared" si="0"/>
        <v>9.0772764379441173E-8</v>
      </c>
      <c r="E23">
        <v>0</v>
      </c>
      <c r="F23">
        <v>0</v>
      </c>
      <c r="G23">
        <v>0</v>
      </c>
    </row>
    <row r="24" spans="1:8" x14ac:dyDescent="0.2">
      <c r="A24">
        <v>23</v>
      </c>
      <c r="B24" t="s">
        <v>143</v>
      </c>
      <c r="C24" s="3">
        <v>288.39999999999998</v>
      </c>
      <c r="D24" s="2">
        <f t="shared" si="0"/>
        <v>1.0808780035933456E-8</v>
      </c>
      <c r="E24">
        <v>0</v>
      </c>
      <c r="F24">
        <v>0</v>
      </c>
      <c r="G24">
        <v>0</v>
      </c>
    </row>
    <row r="25" spans="1:8" x14ac:dyDescent="0.2">
      <c r="A25">
        <v>24</v>
      </c>
      <c r="B25" t="s">
        <v>144</v>
      </c>
      <c r="C25" s="3">
        <v>12860</v>
      </c>
      <c r="D25" s="2">
        <f t="shared" si="0"/>
        <v>4.8197264653989E-7</v>
      </c>
      <c r="E25">
        <v>0</v>
      </c>
      <c r="F25">
        <v>0</v>
      </c>
      <c r="G25">
        <v>0</v>
      </c>
    </row>
    <row r="26" spans="1:8" x14ac:dyDescent="0.2">
      <c r="A26">
        <v>25</v>
      </c>
      <c r="B26" t="s">
        <v>145</v>
      </c>
      <c r="C26" s="3">
        <v>9168</v>
      </c>
      <c r="D26" s="2">
        <f t="shared" si="0"/>
        <v>3.4360227243217036E-7</v>
      </c>
      <c r="E26">
        <v>0</v>
      </c>
      <c r="F26">
        <v>0</v>
      </c>
      <c r="G26">
        <v>0</v>
      </c>
    </row>
    <row r="27" spans="1:8" x14ac:dyDescent="0.2">
      <c r="A27">
        <v>26</v>
      </c>
      <c r="B27" t="s">
        <v>146</v>
      </c>
      <c r="C27" s="3">
        <v>838000</v>
      </c>
      <c r="D27" s="2">
        <f t="shared" si="0"/>
        <v>3.1406926734092363E-5</v>
      </c>
      <c r="E27">
        <v>0</v>
      </c>
      <c r="F27">
        <v>0</v>
      </c>
      <c r="G27">
        <v>0</v>
      </c>
    </row>
    <row r="28" spans="1:8" x14ac:dyDescent="0.2">
      <c r="A28">
        <v>27</v>
      </c>
      <c r="B28" t="s">
        <v>147</v>
      </c>
      <c r="C28" s="3">
        <v>2323</v>
      </c>
      <c r="D28" s="2">
        <f t="shared" si="0"/>
        <v>8.7062399526606875E-8</v>
      </c>
      <c r="E28">
        <v>0</v>
      </c>
      <c r="F28">
        <v>0</v>
      </c>
      <c r="G28">
        <v>0</v>
      </c>
    </row>
    <row r="29" spans="1:8" x14ac:dyDescent="0.2">
      <c r="A29">
        <v>28</v>
      </c>
      <c r="B29" t="s">
        <v>148</v>
      </c>
      <c r="C29" s="3">
        <v>47800</v>
      </c>
      <c r="D29" s="2">
        <f t="shared" si="0"/>
        <v>1.7914690905603996E-6</v>
      </c>
      <c r="E29">
        <v>0</v>
      </c>
      <c r="F29">
        <v>0</v>
      </c>
      <c r="G29">
        <v>0</v>
      </c>
    </row>
    <row r="30" spans="1:8" x14ac:dyDescent="0.2">
      <c r="A30">
        <v>29</v>
      </c>
      <c r="B30" t="s">
        <v>149</v>
      </c>
      <c r="C30" s="3">
        <v>527</v>
      </c>
      <c r="D30" s="2">
        <f t="shared" si="0"/>
        <v>1.9751134115592689E-8</v>
      </c>
      <c r="E30">
        <v>0</v>
      </c>
      <c r="F30">
        <v>0</v>
      </c>
      <c r="G30">
        <v>0</v>
      </c>
    </row>
    <row r="31" spans="1:8" x14ac:dyDescent="0.2">
      <c r="A31">
        <v>30</v>
      </c>
      <c r="B31" t="s">
        <v>150</v>
      </c>
      <c r="C31" s="3">
        <v>1226</v>
      </c>
      <c r="D31" s="2">
        <f t="shared" si="0"/>
        <v>4.5948558682574269E-8</v>
      </c>
      <c r="E31">
        <v>0</v>
      </c>
      <c r="F31">
        <v>0</v>
      </c>
      <c r="G31">
        <v>0</v>
      </c>
    </row>
    <row r="32" spans="1:8" x14ac:dyDescent="0.2">
      <c r="A32">
        <v>31</v>
      </c>
      <c r="B32" t="s">
        <v>151</v>
      </c>
      <c r="C32" s="3">
        <v>35.97</v>
      </c>
      <c r="D32" s="2">
        <f t="shared" si="0"/>
        <v>1.3480992298631291E-9</v>
      </c>
      <c r="E32">
        <v>0</v>
      </c>
      <c r="F32">
        <v>0</v>
      </c>
      <c r="G32">
        <v>0</v>
      </c>
    </row>
    <row r="33" spans="1:7" x14ac:dyDescent="0.2">
      <c r="A33">
        <v>32</v>
      </c>
      <c r="B33" t="s">
        <v>152</v>
      </c>
      <c r="C33" s="3">
        <v>120.6</v>
      </c>
      <c r="D33" s="2">
        <f t="shared" si="0"/>
        <v>4.5198990025436021E-9</v>
      </c>
      <c r="E33">
        <v>0</v>
      </c>
      <c r="F33">
        <v>0</v>
      </c>
      <c r="G33">
        <v>0</v>
      </c>
    </row>
    <row r="34" spans="1:7" x14ac:dyDescent="0.2">
      <c r="A34">
        <v>33</v>
      </c>
      <c r="B34" t="s">
        <v>153</v>
      </c>
      <c r="C34" s="3">
        <v>6.0890000000000004</v>
      </c>
      <c r="D34" s="2">
        <f t="shared" si="0"/>
        <v>2.2820617766573795E-10</v>
      </c>
      <c r="E34">
        <v>0</v>
      </c>
      <c r="F34">
        <v>0</v>
      </c>
      <c r="G34">
        <v>0</v>
      </c>
    </row>
    <row r="35" spans="1:7" x14ac:dyDescent="0.2">
      <c r="A35">
        <v>34</v>
      </c>
      <c r="B35" t="s">
        <v>154</v>
      </c>
      <c r="C35" s="3">
        <v>65.790000000000006</v>
      </c>
      <c r="D35" s="2">
        <f t="shared" si="0"/>
        <v>2.4657060976562488E-9</v>
      </c>
      <c r="E35">
        <v>0</v>
      </c>
      <c r="F35">
        <v>0</v>
      </c>
      <c r="G35">
        <v>0</v>
      </c>
    </row>
    <row r="36" spans="1:7" x14ac:dyDescent="0.2">
      <c r="A36">
        <v>35</v>
      </c>
      <c r="B36" t="s">
        <v>155</v>
      </c>
      <c r="C36" s="3">
        <v>11.32</v>
      </c>
      <c r="D36" s="2">
        <f t="shared" si="0"/>
        <v>4.242558599402453E-10</v>
      </c>
      <c r="E36">
        <v>0</v>
      </c>
      <c r="F36">
        <v>0</v>
      </c>
      <c r="G36">
        <v>0</v>
      </c>
    </row>
    <row r="37" spans="1:7" x14ac:dyDescent="0.2">
      <c r="A37">
        <v>36</v>
      </c>
      <c r="B37" t="s">
        <v>156</v>
      </c>
      <c r="C37" s="3">
        <v>55.15</v>
      </c>
      <c r="D37" s="2">
        <f t="shared" si="0"/>
        <v>2.0669355720587039E-9</v>
      </c>
      <c r="E37">
        <v>0</v>
      </c>
      <c r="F37">
        <v>0</v>
      </c>
      <c r="G37">
        <v>0</v>
      </c>
    </row>
    <row r="38" spans="1:7" x14ac:dyDescent="0.2">
      <c r="A38">
        <v>37</v>
      </c>
      <c r="B38" t="s">
        <v>157</v>
      </c>
      <c r="C38" s="3">
        <v>6.5720000000000001</v>
      </c>
      <c r="D38" s="2">
        <f t="shared" si="0"/>
        <v>2.4630826073562651E-10</v>
      </c>
      <c r="E38">
        <v>0</v>
      </c>
      <c r="F38">
        <v>0</v>
      </c>
      <c r="G38">
        <v>0</v>
      </c>
    </row>
    <row r="39" spans="1:7" x14ac:dyDescent="0.2">
      <c r="A39">
        <v>38</v>
      </c>
      <c r="B39" t="s">
        <v>158</v>
      </c>
      <c r="C39" s="3">
        <v>23.64</v>
      </c>
      <c r="D39" s="2">
        <f t="shared" si="0"/>
        <v>8.8599015273740266E-10</v>
      </c>
      <c r="E39">
        <v>0</v>
      </c>
      <c r="F39">
        <v>0</v>
      </c>
      <c r="G39">
        <v>0</v>
      </c>
    </row>
    <row r="40" spans="1:7" x14ac:dyDescent="0.2">
      <c r="A40">
        <v>39</v>
      </c>
      <c r="B40" t="s">
        <v>159</v>
      </c>
      <c r="C40" s="3">
        <v>4.6079999999999997</v>
      </c>
      <c r="D40" s="2">
        <f t="shared" si="0"/>
        <v>1.7270061860465105E-10</v>
      </c>
      <c r="E40">
        <v>0</v>
      </c>
      <c r="F40">
        <v>0</v>
      </c>
      <c r="G40">
        <v>0</v>
      </c>
    </row>
    <row r="41" spans="1:7" x14ac:dyDescent="0.2">
      <c r="A41">
        <v>40</v>
      </c>
      <c r="B41" t="s">
        <v>160</v>
      </c>
      <c r="C41" s="3">
        <v>11.33</v>
      </c>
      <c r="D41" s="2">
        <f t="shared" si="0"/>
        <v>4.2463064426881441E-10</v>
      </c>
      <c r="E41">
        <v>0</v>
      </c>
      <c r="F41">
        <v>0</v>
      </c>
      <c r="G41">
        <v>0</v>
      </c>
    </row>
    <row r="42" spans="1:7" x14ac:dyDescent="0.2">
      <c r="A42">
        <v>41</v>
      </c>
      <c r="B42" t="s">
        <v>161</v>
      </c>
      <c r="C42" s="3">
        <v>0.75539999999999996</v>
      </c>
      <c r="D42" s="2">
        <f t="shared" si="0"/>
        <v>2.8311208180111418E-11</v>
      </c>
      <c r="E42">
        <v>0</v>
      </c>
      <c r="F42">
        <v>0</v>
      </c>
      <c r="G42">
        <v>0</v>
      </c>
    </row>
    <row r="43" spans="1:7" x14ac:dyDescent="0.2">
      <c r="A43">
        <v>42</v>
      </c>
      <c r="B43" t="s">
        <v>162</v>
      </c>
      <c r="C43" s="3">
        <v>2.601</v>
      </c>
      <c r="D43" s="2">
        <f t="shared" si="0"/>
        <v>9.7481403860828444E-11</v>
      </c>
      <c r="E43">
        <v>0</v>
      </c>
      <c r="F43">
        <v>0</v>
      </c>
      <c r="G43">
        <v>0</v>
      </c>
    </row>
    <row r="44" spans="1:7" x14ac:dyDescent="0.2">
      <c r="A44">
        <v>44</v>
      </c>
      <c r="B44" t="s">
        <v>163</v>
      </c>
      <c r="C44" s="3">
        <v>1.9</v>
      </c>
      <c r="D44" s="2">
        <f t="shared" si="0"/>
        <v>7.1209022428133043E-11</v>
      </c>
      <c r="E44">
        <v>0</v>
      </c>
      <c r="F44">
        <v>0</v>
      </c>
      <c r="G44">
        <v>0</v>
      </c>
    </row>
    <row r="45" spans="1:7" x14ac:dyDescent="0.2">
      <c r="A45">
        <v>45</v>
      </c>
      <c r="B45" t="s">
        <v>164</v>
      </c>
      <c r="C45" s="3">
        <v>0.37080000000000002</v>
      </c>
      <c r="D45" s="2">
        <f t="shared" si="0"/>
        <v>1.3897002903343017E-11</v>
      </c>
      <c r="E45">
        <v>0</v>
      </c>
      <c r="F45">
        <v>0</v>
      </c>
      <c r="G45">
        <v>0</v>
      </c>
    </row>
    <row r="46" spans="1:7" x14ac:dyDescent="0.2">
      <c r="A46">
        <v>46</v>
      </c>
      <c r="B46" t="s">
        <v>165</v>
      </c>
      <c r="C46" s="3">
        <v>1.4350000000000001</v>
      </c>
      <c r="D46" s="2">
        <f t="shared" si="0"/>
        <v>5.3781551149668901E-11</v>
      </c>
      <c r="E46">
        <v>0</v>
      </c>
      <c r="F46">
        <v>0</v>
      </c>
      <c r="G46">
        <v>0</v>
      </c>
    </row>
    <row r="47" spans="1:7" x14ac:dyDescent="0.2">
      <c r="A47">
        <v>47</v>
      </c>
      <c r="B47" t="s">
        <v>166</v>
      </c>
      <c r="C47" s="3">
        <v>0.49130000000000001</v>
      </c>
      <c r="D47" s="2">
        <f t="shared" si="0"/>
        <v>1.8413154062600928E-11</v>
      </c>
      <c r="E47">
        <v>0</v>
      </c>
      <c r="F47">
        <v>0</v>
      </c>
      <c r="G47">
        <v>0</v>
      </c>
    </row>
    <row r="48" spans="1:7" x14ac:dyDescent="0.2">
      <c r="A48">
        <v>48</v>
      </c>
      <c r="B48" t="s">
        <v>167</v>
      </c>
      <c r="C48" s="3">
        <v>1.5840000000000001</v>
      </c>
      <c r="D48" s="2">
        <f t="shared" si="0"/>
        <v>5.9365837645348806E-11</v>
      </c>
      <c r="E48">
        <v>0</v>
      </c>
      <c r="F48">
        <v>0</v>
      </c>
      <c r="G48">
        <v>0</v>
      </c>
    </row>
    <row r="49" spans="1:8" x14ac:dyDescent="0.2">
      <c r="A49">
        <v>49</v>
      </c>
      <c r="B49" t="s">
        <v>168</v>
      </c>
      <c r="C49" s="3">
        <v>0.18099999999999999</v>
      </c>
      <c r="D49" s="2">
        <f t="shared" si="0"/>
        <v>6.7835963471010945E-12</v>
      </c>
      <c r="E49">
        <v>0</v>
      </c>
      <c r="F49">
        <v>0</v>
      </c>
      <c r="G49">
        <v>0</v>
      </c>
    </row>
    <row r="50" spans="1:8" x14ac:dyDescent="0.2">
      <c r="A50">
        <v>50</v>
      </c>
      <c r="B50" t="s">
        <v>169</v>
      </c>
      <c r="C50" s="3">
        <v>3.7330000000000001</v>
      </c>
      <c r="D50" s="2">
        <f t="shared" si="0"/>
        <v>1.3990698985485298E-10</v>
      </c>
      <c r="E50">
        <v>0</v>
      </c>
      <c r="F50">
        <v>0</v>
      </c>
      <c r="G50">
        <v>0</v>
      </c>
    </row>
    <row r="51" spans="1:8" x14ac:dyDescent="0.2">
      <c r="A51">
        <v>51</v>
      </c>
      <c r="B51" t="s">
        <v>170</v>
      </c>
      <c r="C51" s="3">
        <v>0.32919999999999999</v>
      </c>
      <c r="D51" s="2">
        <f t="shared" si="0"/>
        <v>1.2337900096495472E-11</v>
      </c>
      <c r="E51">
        <v>0</v>
      </c>
      <c r="F51">
        <v>0</v>
      </c>
      <c r="G51">
        <v>0</v>
      </c>
    </row>
    <row r="52" spans="1:8" x14ac:dyDescent="0.2">
      <c r="A52">
        <v>52</v>
      </c>
      <c r="B52" t="s">
        <v>171</v>
      </c>
      <c r="C52" s="3">
        <v>4.8150000000000004</v>
      </c>
      <c r="D52" s="2">
        <f t="shared" si="0"/>
        <v>1.804586542060319E-10</v>
      </c>
      <c r="E52">
        <v>0</v>
      </c>
      <c r="F52">
        <v>0</v>
      </c>
      <c r="G52">
        <v>0</v>
      </c>
    </row>
    <row r="53" spans="1:8" x14ac:dyDescent="0.2">
      <c r="A53">
        <v>53</v>
      </c>
      <c r="B53" t="s">
        <v>210</v>
      </c>
      <c r="C53" s="3">
        <v>0.99750000000000005</v>
      </c>
      <c r="D53" s="2">
        <f t="shared" si="0"/>
        <v>3.7384736774769846E-11</v>
      </c>
      <c r="E53">
        <v>0</v>
      </c>
      <c r="F53">
        <v>0</v>
      </c>
      <c r="G53">
        <v>0</v>
      </c>
    </row>
    <row r="54" spans="1:8" x14ac:dyDescent="0.2">
      <c r="A54">
        <v>54</v>
      </c>
      <c r="B54" t="s">
        <v>172</v>
      </c>
      <c r="C54" s="3">
        <v>5.391</v>
      </c>
      <c r="D54" s="2">
        <f t="shared" si="0"/>
        <v>2.0204623153161328E-10</v>
      </c>
      <c r="E54">
        <v>0</v>
      </c>
      <c r="F54">
        <v>0</v>
      </c>
      <c r="G54">
        <v>0</v>
      </c>
    </row>
    <row r="55" spans="1:8" x14ac:dyDescent="0.2">
      <c r="A55">
        <v>55</v>
      </c>
      <c r="B55" t="s">
        <v>173</v>
      </c>
      <c r="C55" s="3">
        <v>0.36709999999999998</v>
      </c>
      <c r="D55" s="2">
        <f t="shared" si="0"/>
        <v>1.3758332701772441E-11</v>
      </c>
      <c r="E55">
        <v>0</v>
      </c>
      <c r="F55">
        <v>0</v>
      </c>
      <c r="G55">
        <v>0</v>
      </c>
    </row>
    <row r="56" spans="1:8" x14ac:dyDescent="0.2">
      <c r="A56">
        <v>56</v>
      </c>
      <c r="B56" t="s">
        <v>174</v>
      </c>
      <c r="C56" s="3">
        <v>4.351</v>
      </c>
      <c r="D56" s="2">
        <f t="shared" si="0"/>
        <v>1.6306866136042465E-10</v>
      </c>
      <c r="E56">
        <v>0</v>
      </c>
      <c r="F56">
        <v>0</v>
      </c>
      <c r="G56">
        <v>0</v>
      </c>
    </row>
    <row r="57" spans="1:8" x14ac:dyDescent="0.2">
      <c r="A57">
        <v>57</v>
      </c>
      <c r="B57" t="s">
        <v>175</v>
      </c>
      <c r="C57" s="3">
        <v>0.4405</v>
      </c>
      <c r="D57" s="2">
        <f t="shared" si="0"/>
        <v>1.6509249673469791E-11</v>
      </c>
      <c r="E57">
        <v>0</v>
      </c>
      <c r="F57">
        <v>0</v>
      </c>
      <c r="G57">
        <v>1</v>
      </c>
      <c r="H57" s="5">
        <v>138.91</v>
      </c>
    </row>
    <row r="58" spans="1:8" x14ac:dyDescent="0.2">
      <c r="A58">
        <v>58</v>
      </c>
      <c r="B58" t="s">
        <v>176</v>
      </c>
      <c r="C58" s="3">
        <v>1.169</v>
      </c>
      <c r="D58" s="2">
        <f t="shared" si="0"/>
        <v>4.3812288009730278E-11</v>
      </c>
      <c r="E58">
        <v>0</v>
      </c>
      <c r="F58">
        <v>0</v>
      </c>
      <c r="G58">
        <v>1</v>
      </c>
      <c r="H58" s="5">
        <v>140.12</v>
      </c>
    </row>
    <row r="59" spans="1:8" x14ac:dyDescent="0.2">
      <c r="A59">
        <v>59</v>
      </c>
      <c r="B59" t="s">
        <v>177</v>
      </c>
      <c r="C59" s="3">
        <v>0.17369999999999999</v>
      </c>
      <c r="D59" s="2">
        <f t="shared" si="0"/>
        <v>6.510003787245636E-12</v>
      </c>
      <c r="E59">
        <v>0</v>
      </c>
      <c r="F59">
        <v>0</v>
      </c>
      <c r="G59">
        <v>1</v>
      </c>
      <c r="H59" s="5">
        <v>140.91</v>
      </c>
    </row>
    <row r="60" spans="1:8" x14ac:dyDescent="0.2">
      <c r="A60">
        <v>60</v>
      </c>
      <c r="B60" t="s">
        <v>178</v>
      </c>
      <c r="C60" s="3">
        <v>0.83550000000000002</v>
      </c>
      <c r="D60" s="2">
        <f t="shared" si="0"/>
        <v>3.131323065195008E-11</v>
      </c>
      <c r="E60">
        <v>0</v>
      </c>
      <c r="F60">
        <v>0</v>
      </c>
      <c r="G60">
        <v>1</v>
      </c>
      <c r="H60" s="5">
        <v>144.24</v>
      </c>
    </row>
    <row r="61" spans="1:8" x14ac:dyDescent="0.2">
      <c r="A61">
        <v>62</v>
      </c>
      <c r="B61" t="s">
        <v>179</v>
      </c>
      <c r="C61" s="3">
        <v>0.25419999999999998</v>
      </c>
      <c r="D61" s="2">
        <f t="shared" si="0"/>
        <v>9.5270176322270622E-12</v>
      </c>
      <c r="E61">
        <v>0</v>
      </c>
      <c r="F61">
        <v>0</v>
      </c>
      <c r="G61">
        <v>1</v>
      </c>
      <c r="H61" s="5">
        <v>150.36000000000001</v>
      </c>
    </row>
    <row r="62" spans="1:8" x14ac:dyDescent="0.2">
      <c r="A62">
        <v>63</v>
      </c>
      <c r="B62" t="s">
        <v>180</v>
      </c>
      <c r="C62" s="3">
        <v>9.5130000000000006E-2</v>
      </c>
      <c r="D62" s="2">
        <f t="shared" si="0"/>
        <v>3.5653233176780508E-12</v>
      </c>
      <c r="E62">
        <v>0</v>
      </c>
      <c r="F62">
        <v>0</v>
      </c>
      <c r="G62">
        <v>1</v>
      </c>
      <c r="H62" s="5">
        <v>151.96</v>
      </c>
    </row>
    <row r="63" spans="1:8" x14ac:dyDescent="0.2">
      <c r="A63">
        <v>64</v>
      </c>
      <c r="B63" t="s">
        <v>181</v>
      </c>
      <c r="C63" s="3">
        <v>0.33210000000000001</v>
      </c>
      <c r="D63" s="2">
        <f t="shared" si="0"/>
        <v>1.2446587551780517E-11</v>
      </c>
      <c r="E63">
        <v>0</v>
      </c>
      <c r="F63">
        <v>0</v>
      </c>
      <c r="G63">
        <v>1</v>
      </c>
      <c r="H63" s="5">
        <v>157.25</v>
      </c>
    </row>
    <row r="64" spans="1:8" x14ac:dyDescent="0.2">
      <c r="A64">
        <v>65</v>
      </c>
      <c r="B64" t="s">
        <v>182</v>
      </c>
      <c r="C64" s="3">
        <v>5.9069999999999998E-2</v>
      </c>
      <c r="D64" s="2">
        <f t="shared" si="0"/>
        <v>2.2138510288577992E-12</v>
      </c>
      <c r="E64">
        <v>0</v>
      </c>
      <c r="F64">
        <v>0</v>
      </c>
      <c r="G64">
        <v>1</v>
      </c>
      <c r="H64" s="5">
        <v>158.93</v>
      </c>
    </row>
    <row r="65" spans="1:8" x14ac:dyDescent="0.2">
      <c r="A65">
        <v>66</v>
      </c>
      <c r="B65" t="s">
        <v>183</v>
      </c>
      <c r="C65" s="3">
        <v>0.38619999999999999</v>
      </c>
      <c r="D65" s="2">
        <f t="shared" si="0"/>
        <v>1.4474170769339463E-11</v>
      </c>
      <c r="E65">
        <v>0</v>
      </c>
      <c r="F65">
        <v>0</v>
      </c>
      <c r="G65">
        <v>1</v>
      </c>
      <c r="H65" s="5">
        <v>162.5</v>
      </c>
    </row>
    <row r="66" spans="1:8" x14ac:dyDescent="0.2">
      <c r="A66">
        <v>67</v>
      </c>
      <c r="B66" t="s">
        <v>184</v>
      </c>
      <c r="C66" s="3">
        <v>8.9859999999999995E-2</v>
      </c>
      <c r="D66" s="2">
        <f t="shared" si="0"/>
        <v>3.3678119765221237E-12</v>
      </c>
      <c r="E66">
        <v>0</v>
      </c>
      <c r="F66">
        <v>0</v>
      </c>
      <c r="G66">
        <v>1</v>
      </c>
      <c r="H66" s="5">
        <v>164.93</v>
      </c>
    </row>
    <row r="67" spans="1:8" x14ac:dyDescent="0.2">
      <c r="A67">
        <v>68</v>
      </c>
      <c r="B67" t="s">
        <v>185</v>
      </c>
      <c r="C67" s="3">
        <v>0.25540000000000002</v>
      </c>
      <c r="D67" s="2">
        <f t="shared" ref="D67:D84" si="1">C67/SUM($C$2:$C$84)</f>
        <v>9.5719917516553581E-12</v>
      </c>
      <c r="E67">
        <v>0</v>
      </c>
      <c r="F67">
        <v>0</v>
      </c>
      <c r="G67">
        <v>1</v>
      </c>
      <c r="H67" s="5">
        <v>167.26</v>
      </c>
    </row>
    <row r="68" spans="1:8" x14ac:dyDescent="0.2">
      <c r="A68">
        <v>69</v>
      </c>
      <c r="B68" t="s">
        <v>186</v>
      </c>
      <c r="C68" s="3">
        <v>3.6999999999999998E-2</v>
      </c>
      <c r="D68" s="2">
        <f t="shared" si="1"/>
        <v>1.3867020157057487E-12</v>
      </c>
      <c r="E68">
        <v>0</v>
      </c>
      <c r="F68">
        <v>0</v>
      </c>
      <c r="G68">
        <v>1</v>
      </c>
      <c r="H68" s="5">
        <v>168.93</v>
      </c>
    </row>
    <row r="69" spans="1:8" x14ac:dyDescent="0.2">
      <c r="A69">
        <v>70</v>
      </c>
      <c r="B69" t="s">
        <v>187</v>
      </c>
      <c r="C69" s="3">
        <v>0.24840000000000001</v>
      </c>
      <c r="D69" s="2">
        <f t="shared" si="1"/>
        <v>9.3096427216569732E-12</v>
      </c>
      <c r="E69">
        <v>0</v>
      </c>
      <c r="F69">
        <v>0</v>
      </c>
      <c r="G69">
        <v>1</v>
      </c>
      <c r="H69" s="5">
        <v>173.05</v>
      </c>
    </row>
    <row r="70" spans="1:8" x14ac:dyDescent="0.2">
      <c r="A70">
        <v>71</v>
      </c>
      <c r="B70" t="s">
        <v>188</v>
      </c>
      <c r="C70" s="3">
        <v>3.5720000000000002E-2</v>
      </c>
      <c r="D70" s="2">
        <f t="shared" si="1"/>
        <v>1.3387296216489012E-12</v>
      </c>
      <c r="E70">
        <v>0</v>
      </c>
      <c r="F70">
        <v>0</v>
      </c>
      <c r="G70">
        <v>1</v>
      </c>
      <c r="H70" s="5">
        <v>174.97</v>
      </c>
    </row>
    <row r="71" spans="1:8" x14ac:dyDescent="0.2">
      <c r="A71">
        <v>72</v>
      </c>
      <c r="B71" t="s">
        <v>189</v>
      </c>
      <c r="C71" s="3">
        <v>0.1699</v>
      </c>
      <c r="D71" s="2">
        <f t="shared" si="1"/>
        <v>6.36758574238937E-12</v>
      </c>
      <c r="E71">
        <v>0</v>
      </c>
      <c r="F71">
        <v>0</v>
      </c>
      <c r="G71">
        <v>0</v>
      </c>
    </row>
    <row r="72" spans="1:8" x14ac:dyDescent="0.2">
      <c r="A72">
        <v>73</v>
      </c>
      <c r="B72" t="s">
        <v>190</v>
      </c>
      <c r="C72" s="3">
        <v>2.0990000000000002E-2</v>
      </c>
      <c r="D72" s="2">
        <f t="shared" si="1"/>
        <v>7.8667230566658557E-13</v>
      </c>
      <c r="E72">
        <v>0</v>
      </c>
      <c r="F72">
        <v>0</v>
      </c>
      <c r="G72">
        <v>0</v>
      </c>
    </row>
    <row r="73" spans="1:8" x14ac:dyDescent="0.2">
      <c r="A73">
        <v>74</v>
      </c>
      <c r="B73" t="s">
        <v>191</v>
      </c>
      <c r="C73" s="3">
        <v>0.12770000000000001</v>
      </c>
      <c r="D73" s="2">
        <f t="shared" si="1"/>
        <v>4.7859958758276791E-12</v>
      </c>
      <c r="E73">
        <v>0</v>
      </c>
      <c r="F73">
        <v>0</v>
      </c>
      <c r="G73">
        <v>0</v>
      </c>
    </row>
    <row r="74" spans="1:8" x14ac:dyDescent="0.2">
      <c r="A74">
        <v>75</v>
      </c>
      <c r="B74" t="s">
        <v>192</v>
      </c>
      <c r="C74" s="3">
        <v>5.2540000000000003E-2</v>
      </c>
      <c r="D74" s="2">
        <f t="shared" si="1"/>
        <v>1.9691168623021631E-12</v>
      </c>
      <c r="E74">
        <v>0</v>
      </c>
      <c r="F74">
        <v>0</v>
      </c>
      <c r="G74">
        <v>0</v>
      </c>
    </row>
    <row r="75" spans="1:8" x14ac:dyDescent="0.2">
      <c r="A75">
        <v>76</v>
      </c>
      <c r="B75" t="s">
        <v>193</v>
      </c>
      <c r="C75" s="3">
        <v>0.67379999999999995</v>
      </c>
      <c r="D75" s="2">
        <f t="shared" si="1"/>
        <v>2.5252968058987388E-11</v>
      </c>
      <c r="E75">
        <v>0</v>
      </c>
      <c r="F75">
        <v>0</v>
      </c>
      <c r="G75">
        <v>0</v>
      </c>
    </row>
    <row r="76" spans="1:8" x14ac:dyDescent="0.2">
      <c r="A76">
        <v>77</v>
      </c>
      <c r="B76" t="s">
        <v>194</v>
      </c>
      <c r="C76" s="3">
        <v>0.64480000000000004</v>
      </c>
      <c r="D76" s="2">
        <f t="shared" si="1"/>
        <v>2.4166093506136939E-11</v>
      </c>
      <c r="E76">
        <v>0</v>
      </c>
      <c r="F76">
        <v>0</v>
      </c>
      <c r="G76">
        <v>0</v>
      </c>
    </row>
    <row r="77" spans="1:8" x14ac:dyDescent="0.2">
      <c r="A77">
        <v>78</v>
      </c>
      <c r="B77" t="s">
        <v>195</v>
      </c>
      <c r="C77" s="3">
        <v>1.357</v>
      </c>
      <c r="D77" s="2">
        <f t="shared" si="1"/>
        <v>5.0858233386829754E-11</v>
      </c>
      <c r="E77">
        <v>0</v>
      </c>
      <c r="F77">
        <v>0</v>
      </c>
      <c r="G77">
        <v>0</v>
      </c>
    </row>
    <row r="78" spans="1:8" x14ac:dyDescent="0.2">
      <c r="A78">
        <v>79</v>
      </c>
      <c r="B78" t="s">
        <v>196</v>
      </c>
      <c r="C78" s="3">
        <v>0.19550000000000001</v>
      </c>
      <c r="D78" s="2">
        <f t="shared" si="1"/>
        <v>7.327033623526321E-12</v>
      </c>
      <c r="E78">
        <v>0</v>
      </c>
      <c r="F78">
        <v>0</v>
      </c>
      <c r="G78">
        <v>0</v>
      </c>
    </row>
    <row r="79" spans="1:8" x14ac:dyDescent="0.2">
      <c r="A79">
        <v>80</v>
      </c>
      <c r="B79" t="s">
        <v>197</v>
      </c>
      <c r="C79" s="3">
        <v>0.4128</v>
      </c>
      <c r="D79" s="2">
        <f t="shared" si="1"/>
        <v>1.5471097083333325E-11</v>
      </c>
      <c r="E79">
        <v>0</v>
      </c>
      <c r="F79">
        <v>0</v>
      </c>
      <c r="G79">
        <v>0</v>
      </c>
    </row>
    <row r="80" spans="1:8" x14ac:dyDescent="0.2">
      <c r="A80">
        <v>81</v>
      </c>
      <c r="B80" t="s">
        <v>198</v>
      </c>
      <c r="C80" s="3">
        <v>0.1845</v>
      </c>
      <c r="D80" s="2">
        <f t="shared" si="1"/>
        <v>6.9147708621002869E-12</v>
      </c>
      <c r="E80">
        <v>0</v>
      </c>
      <c r="F80">
        <v>0</v>
      </c>
      <c r="G80">
        <v>0</v>
      </c>
    </row>
    <row r="81" spans="1:7" x14ac:dyDescent="0.2">
      <c r="A81">
        <v>82</v>
      </c>
      <c r="B81" t="s">
        <v>199</v>
      </c>
      <c r="C81" s="3">
        <v>3.258</v>
      </c>
      <c r="D81" s="2">
        <f t="shared" si="1"/>
        <v>1.221047342478197E-10</v>
      </c>
      <c r="E81">
        <v>0</v>
      </c>
      <c r="F81">
        <v>0</v>
      </c>
      <c r="G81">
        <v>0</v>
      </c>
    </row>
    <row r="82" spans="1:7" x14ac:dyDescent="0.2">
      <c r="A82">
        <v>83</v>
      </c>
      <c r="B82" t="s">
        <v>200</v>
      </c>
      <c r="C82" s="3">
        <v>0.13880000000000001</v>
      </c>
      <c r="D82" s="2">
        <f t="shared" si="1"/>
        <v>5.2020064805394035E-12</v>
      </c>
      <c r="E82">
        <v>0</v>
      </c>
      <c r="F82">
        <v>0</v>
      </c>
      <c r="G82">
        <v>0</v>
      </c>
    </row>
    <row r="83" spans="1:7" x14ac:dyDescent="0.2">
      <c r="A83">
        <v>90</v>
      </c>
      <c r="B83" t="s">
        <v>201</v>
      </c>
      <c r="C83" s="3">
        <v>3.5119999999999998E-2</v>
      </c>
      <c r="D83" s="2">
        <f t="shared" si="1"/>
        <v>1.3162425619347538E-12</v>
      </c>
      <c r="E83">
        <v>0</v>
      </c>
      <c r="F83">
        <v>0</v>
      </c>
      <c r="G83">
        <v>0</v>
      </c>
    </row>
    <row r="84" spans="1:7" x14ac:dyDescent="0.2">
      <c r="A84">
        <v>92</v>
      </c>
      <c r="B84" t="s">
        <v>202</v>
      </c>
      <c r="C84" s="3">
        <v>9.306E-3</v>
      </c>
      <c r="D84" s="2">
        <f t="shared" si="1"/>
        <v>3.4877429616642423E-13</v>
      </c>
      <c r="E84">
        <v>0</v>
      </c>
      <c r="F84">
        <v>0</v>
      </c>
      <c r="G8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tabula-Lodders_2003</vt:lpstr>
      <vt:lpstr>tabula-Lodders_2003 (2)</vt:lpstr>
      <vt:lpstr>Lodders_2003_Table6</vt:lpstr>
      <vt:lpstr>Lodders_2003_Table6_2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Parendo, Christopher Allen</dc:creator>
  <cp:lastModifiedBy>Parendo, Christopher Allen</cp:lastModifiedBy>
  <dcterms:created xsi:type="dcterms:W3CDTF">2023-02-09T20:53:12Z</dcterms:created>
  <dcterms:modified xsi:type="dcterms:W3CDTF">2023-03-05T02:37:48Z</dcterms:modified>
</cp:coreProperties>
</file>