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parendo/Documents/Hub_Literature_Data/Berman1983/"/>
    </mc:Choice>
  </mc:AlternateContent>
  <xr:revisionPtr revIDLastSave="0" documentId="13_ncr:1_{E6920998-5D01-8C47-8550-63AE45B40388}" xr6:coauthVersionLast="47" xr6:coauthVersionMax="47" xr10:uidLastSave="{00000000-0000-0000-0000-000000000000}"/>
  <bookViews>
    <workbookView xWindow="29420" yWindow="500" windowWidth="35920" windowHeight="19800" activeTab="3" xr2:uid="{24A1D7EC-1B8C-CD42-BD24-D0CAA5947D57}"/>
  </bookViews>
  <sheets>
    <sheet name="Berman_Solids (2)" sheetId="6" r:id="rId1"/>
    <sheet name="Berman_Solids" sheetId="1" r:id="rId2"/>
    <sheet name="Berman_Liquids" sheetId="3" r:id="rId3"/>
    <sheet name="Berman_All" sheetId="7" r:id="rId4"/>
    <sheet name="Berman_All (replaced 23x05x25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7" l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K21" i="7"/>
  <c r="J21" i="7"/>
  <c r="H21" i="7"/>
  <c r="F21" i="7"/>
  <c r="E21" i="7"/>
  <c r="A5" i="7"/>
  <c r="A6" i="7" s="1"/>
  <c r="A7" i="7" s="1"/>
  <c r="K38" i="6"/>
  <c r="J38" i="6"/>
  <c r="H38" i="6"/>
  <c r="F38" i="6"/>
  <c r="E38" i="6"/>
  <c r="I23" i="6"/>
  <c r="A17" i="6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5" i="6"/>
  <c r="A6" i="6" s="1"/>
  <c r="A7" i="6" s="1"/>
  <c r="A8" i="6" s="1"/>
  <c r="A9" i="6" s="1"/>
  <c r="A10" i="6" s="1"/>
  <c r="A11" i="6" s="1"/>
  <c r="A12" i="6" s="1"/>
  <c r="A13" i="6" s="1"/>
  <c r="A14" i="6" s="1"/>
  <c r="A5" i="5" l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5" i="3"/>
  <c r="A6" i="3" s="1"/>
  <c r="A7" i="3" s="1"/>
  <c r="A5" i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<sst xmlns="http://schemas.openxmlformats.org/spreadsheetml/2006/main" count="289" uniqueCount="109">
  <si>
    <t>Species</t>
  </si>
  <si>
    <t>Phase</t>
  </si>
  <si>
    <t>Enthalpy_f_0_298</t>
  </si>
  <si>
    <t>Entropy_0_298</t>
  </si>
  <si>
    <t>A</t>
  </si>
  <si>
    <t>C</t>
  </si>
  <si>
    <t>D</t>
  </si>
  <si>
    <t>F</t>
  </si>
  <si>
    <t>(kJ/mol)</t>
  </si>
  <si>
    <t>(J*K/mol)</t>
  </si>
  <si>
    <t>Hibonite</t>
  </si>
  <si>
    <t>Volume</t>
  </si>
  <si>
    <t>(cc/mole)</t>
  </si>
  <si>
    <t>CaAl12O19</t>
  </si>
  <si>
    <t>Al2O3</t>
  </si>
  <si>
    <t>Corundum</t>
  </si>
  <si>
    <t>CaO</t>
  </si>
  <si>
    <t>Lime</t>
  </si>
  <si>
    <t>Grossite</t>
  </si>
  <si>
    <t>CaAl4O7</t>
  </si>
  <si>
    <t>Forsterite</t>
  </si>
  <si>
    <t>Spinel</t>
  </si>
  <si>
    <t>Anorthite</t>
  </si>
  <si>
    <t>Gehlenite</t>
  </si>
  <si>
    <t>Diopside</t>
  </si>
  <si>
    <t>MgCaSi2O6</t>
  </si>
  <si>
    <t>CaAl2Si2O8</t>
  </si>
  <si>
    <t>MgAl2O4</t>
  </si>
  <si>
    <t>Mg2SiO4</t>
  </si>
  <si>
    <t>Ca2Al2SiO7</t>
  </si>
  <si>
    <t>(calcium hexaluminate)</t>
  </si>
  <si>
    <t>(calcium dialuminate)</t>
  </si>
  <si>
    <t>Periclase</t>
  </si>
  <si>
    <t>MgO</t>
  </si>
  <si>
    <t>B-quartz</t>
  </si>
  <si>
    <t>SiO2</t>
  </si>
  <si>
    <t>AlternativeName</t>
  </si>
  <si>
    <t>Liquid</t>
  </si>
  <si>
    <t>Heat Capacity Eqn. Coefficients</t>
  </si>
  <si>
    <t>SiO2_l</t>
  </si>
  <si>
    <t>Al2O3_l</t>
  </si>
  <si>
    <t>CaO_l</t>
  </si>
  <si>
    <t>MgO_l</t>
  </si>
  <si>
    <t>CaAl12O19_s</t>
  </si>
  <si>
    <t>Al2O3_s</t>
  </si>
  <si>
    <t>CaO_s</t>
  </si>
  <si>
    <t>CaAl4O7_s</t>
  </si>
  <si>
    <t>Mg2SiO4_s</t>
  </si>
  <si>
    <t>MgAl2O4_s</t>
  </si>
  <si>
    <t>CaAl2Si2O8_s</t>
  </si>
  <si>
    <t>Ca2Al2SiO7_s</t>
  </si>
  <si>
    <t>MgCaSi2O6_s</t>
  </si>
  <si>
    <t>MgO_s</t>
  </si>
  <si>
    <t>SiO2_s</t>
  </si>
  <si>
    <t>A-Quartz</t>
  </si>
  <si>
    <t>B-Quartz</t>
  </si>
  <si>
    <t>B-Cristobalite</t>
  </si>
  <si>
    <t>B-Tridymite</t>
  </si>
  <si>
    <t>Andalusite</t>
  </si>
  <si>
    <t>Kyanite</t>
  </si>
  <si>
    <t>Sillimanite</t>
  </si>
  <si>
    <t>Pseudowollastonite</t>
  </si>
  <si>
    <t>Wollastonite</t>
  </si>
  <si>
    <t>Rankinite</t>
  </si>
  <si>
    <t>A-Larnite</t>
  </si>
  <si>
    <t>B-Larnite</t>
  </si>
  <si>
    <t>A'-Larnite</t>
  </si>
  <si>
    <t>Y-Larnite</t>
  </si>
  <si>
    <t>Tricalcium Silicate</t>
  </si>
  <si>
    <t>Calcium Dialuminate</t>
  </si>
  <si>
    <t>Calcium Hexaluminate</t>
  </si>
  <si>
    <t>Tricalcium Aluminate</t>
  </si>
  <si>
    <t>Calcium Aluminate</t>
  </si>
  <si>
    <t>Protoenstatite</t>
  </si>
  <si>
    <t>Grossularite</t>
  </si>
  <si>
    <t>Monticellite</t>
  </si>
  <si>
    <t>Merwinite</t>
  </si>
  <si>
    <t>Akermanite</t>
  </si>
  <si>
    <t>Al2SiO5</t>
  </si>
  <si>
    <t>CaSiO3</t>
  </si>
  <si>
    <t>Ca2Si3O8</t>
  </si>
  <si>
    <t>Ca2SiO4</t>
  </si>
  <si>
    <t>Ca3SiO5</t>
  </si>
  <si>
    <t>Ca3Al2O6</t>
  </si>
  <si>
    <t>CaAl2O4</t>
  </si>
  <si>
    <t>MgSiO3</t>
  </si>
  <si>
    <t>Ca3Al2Si3O12</t>
  </si>
  <si>
    <t>CaMgSiO4</t>
  </si>
  <si>
    <t>Ca3MgSi2O8</t>
  </si>
  <si>
    <t>Ca2MgSi2O7</t>
  </si>
  <si>
    <t>CaMgSi2O6</t>
  </si>
  <si>
    <t>Mg4Al10Si2O23</t>
  </si>
  <si>
    <t>Krotite</t>
  </si>
  <si>
    <t>C3A1</t>
  </si>
  <si>
    <t>Sapphirine</t>
  </si>
  <si>
    <t>Hatrurite (C3S1)</t>
  </si>
  <si>
    <t>Al2SiO5_s</t>
  </si>
  <si>
    <t>CaSiO3_s</t>
  </si>
  <si>
    <t>Ca2Si3O8_s</t>
  </si>
  <si>
    <t>Ca2SiO4_s</t>
  </si>
  <si>
    <t>Ca3SiO5_s</t>
  </si>
  <si>
    <t>Ca3Al2O6_s</t>
  </si>
  <si>
    <t>CaAl2O4_s</t>
  </si>
  <si>
    <t>MgSiO3_s</t>
  </si>
  <si>
    <t>Ca3Al2Si3O12_s</t>
  </si>
  <si>
    <t>CaMgSiO4_s</t>
  </si>
  <si>
    <t>Ca3MgSi2O8_s</t>
  </si>
  <si>
    <t>Ca2MgSi2O7_s</t>
  </si>
  <si>
    <t>Mg4Al10Si2O23_s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</si>
</sst>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alibri (Body)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2" borderId="0" xfId="0" applyFill="1"/>
    <xf numFmtId="0" fontId="3" fillId="0" borderId="0" xfId="0" applyFont="1"/>
    <xf numFmtId="0" fontId="4" fillId="0" borderId="0" xfId="0" applyFont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164" fontId="5" fillId="0" borderId="0" xfId="0" applyNumberFormat="1" applyFont="1"/>
    <xf numFmtId="1" fontId="5" fillId="0" borderId="0" xfId="0" applyNumberFormat="1" applyFont="1"/>
    <xf numFmtId="0" fontId="5" fillId="0" borderId="0" xfId="0" applyFont="1"/>
    <xf numFmtId="0" fontId="6" fillId="0" borderId="0" xfId="0" applyFont="1"/>
    <xf numFmtId="1" fontId="6" fillId="0" borderId="0" xfId="0" applyNumberFormat="1" applyFont="1"/>
    <xf numFmtId="0" fontId="0" fillId="7" borderId="0" xfId="0" applyFill="1"/>
    <xf numFmtId="0" fontId="0" fillId="4" borderId="0" xfId="0" applyFill="1"/>
    <xf numFmtId="0" fontId="3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20AC1-ABB8-7E4C-B897-15A0C83246CC}">
  <dimension ref="A2:L48"/>
  <sheetViews>
    <sheetView zoomScaleNormal="100" workbookViewId="0">
      <selection activeCell="B16" sqref="B16:K48"/>
    </sheetView>
  </sheetViews>
  <sheetFormatPr baseColWidth="10" defaultColWidth="16.6640625" defaultRowHeight="20" customHeight="1" x14ac:dyDescent="0.2"/>
  <cols>
    <col min="4" max="4" width="21.6640625" customWidth="1"/>
  </cols>
  <sheetData>
    <row r="2" spans="1:12" ht="20" customHeight="1" x14ac:dyDescent="0.2">
      <c r="E2" t="s">
        <v>8</v>
      </c>
      <c r="F2" t="s">
        <v>9</v>
      </c>
      <c r="G2" t="s">
        <v>12</v>
      </c>
      <c r="H2" t="s">
        <v>38</v>
      </c>
    </row>
    <row r="3" spans="1:12" ht="20" customHeight="1" x14ac:dyDescent="0.2">
      <c r="B3" t="s">
        <v>0</v>
      </c>
      <c r="C3" t="s">
        <v>1</v>
      </c>
      <c r="D3" t="s">
        <v>36</v>
      </c>
      <c r="E3" t="s">
        <v>2</v>
      </c>
      <c r="F3" t="s">
        <v>3</v>
      </c>
      <c r="G3" t="s">
        <v>11</v>
      </c>
      <c r="H3" t="s">
        <v>4</v>
      </c>
      <c r="I3" t="s">
        <v>5</v>
      </c>
      <c r="J3" t="s">
        <v>6</v>
      </c>
      <c r="K3" t="s">
        <v>7</v>
      </c>
    </row>
    <row r="4" spans="1:12" ht="20" customHeight="1" x14ac:dyDescent="0.2">
      <c r="A4">
        <v>1</v>
      </c>
      <c r="B4" s="1" t="s">
        <v>13</v>
      </c>
      <c r="C4" s="1" t="s">
        <v>10</v>
      </c>
      <c r="D4" s="1" t="s">
        <v>70</v>
      </c>
      <c r="E4" s="1">
        <v>-10735.300999999999</v>
      </c>
      <c r="F4" s="1">
        <v>360.98</v>
      </c>
      <c r="G4" s="3"/>
      <c r="H4" s="1">
        <v>973.423</v>
      </c>
      <c r="I4" s="1">
        <v>-5517950</v>
      </c>
      <c r="J4" s="1">
        <v>-3135.46</v>
      </c>
      <c r="K4" s="1">
        <v>-63511.116999999998</v>
      </c>
      <c r="L4" s="1"/>
    </row>
    <row r="5" spans="1:12" ht="20" customHeight="1" x14ac:dyDescent="0.2">
      <c r="A5">
        <f>A4+1</f>
        <v>2</v>
      </c>
      <c r="B5" s="1" t="s">
        <v>14</v>
      </c>
      <c r="C5" s="1" t="s">
        <v>15</v>
      </c>
      <c r="D5" s="1"/>
      <c r="E5" s="1">
        <v>-1674.4110000000001</v>
      </c>
      <c r="F5" s="2">
        <v>51.02</v>
      </c>
      <c r="G5" s="2">
        <v>25.574999999999999</v>
      </c>
      <c r="H5" s="1">
        <v>152.72399999999999</v>
      </c>
      <c r="I5" s="1">
        <v>-852486</v>
      </c>
      <c r="J5" s="1">
        <v>-522.577</v>
      </c>
      <c r="K5" s="1">
        <v>-10067.91</v>
      </c>
      <c r="L5" s="1"/>
    </row>
    <row r="6" spans="1:12" ht="20" customHeight="1" x14ac:dyDescent="0.2">
      <c r="A6">
        <f>A5+1</f>
        <v>3</v>
      </c>
      <c r="B6" s="1" t="s">
        <v>16</v>
      </c>
      <c r="C6" s="1" t="s">
        <v>17</v>
      </c>
      <c r="D6" s="1"/>
      <c r="E6" s="1">
        <v>-635.99</v>
      </c>
      <c r="F6" s="1">
        <v>39.75</v>
      </c>
      <c r="G6" s="1">
        <v>16.763999999999999</v>
      </c>
      <c r="H6" s="1">
        <v>57.076000000000001</v>
      </c>
      <c r="I6" s="1">
        <v>-403034</v>
      </c>
      <c r="J6" s="1">
        <v>0</v>
      </c>
      <c r="K6" s="1">
        <v>-3103.6579999999999</v>
      </c>
      <c r="L6" s="1"/>
    </row>
    <row r="7" spans="1:12" ht="20" customHeight="1" x14ac:dyDescent="0.2">
      <c r="A7">
        <f t="shared" ref="A7:A14" si="0">A6+1</f>
        <v>4</v>
      </c>
      <c r="B7" s="1" t="s">
        <v>19</v>
      </c>
      <c r="C7" s="1" t="s">
        <v>18</v>
      </c>
      <c r="D7" s="1" t="s">
        <v>69</v>
      </c>
      <c r="E7" s="1">
        <v>-4006.6680000000001</v>
      </c>
      <c r="F7" s="1">
        <v>175.06</v>
      </c>
      <c r="H7" s="1">
        <v>345.53699999999998</v>
      </c>
      <c r="I7" s="1">
        <v>-1199855</v>
      </c>
      <c r="J7" s="1">
        <v>-672.399</v>
      </c>
      <c r="K7" s="1">
        <v>-27883.555</v>
      </c>
      <c r="L7" s="1"/>
    </row>
    <row r="8" spans="1:12" ht="20" customHeight="1" x14ac:dyDescent="0.2">
      <c r="A8">
        <f t="shared" si="0"/>
        <v>5</v>
      </c>
      <c r="B8" s="1" t="s">
        <v>28</v>
      </c>
      <c r="C8" s="1" t="s">
        <v>20</v>
      </c>
      <c r="D8" s="1"/>
      <c r="E8" s="2">
        <v>-2176.2539999999999</v>
      </c>
      <c r="F8" s="1">
        <v>93.91</v>
      </c>
      <c r="G8" s="1">
        <v>43.759</v>
      </c>
      <c r="H8" s="1">
        <v>237.81899999999999</v>
      </c>
      <c r="I8" s="2">
        <v>-599845</v>
      </c>
      <c r="J8" s="1">
        <v>-1954.0350000000001</v>
      </c>
      <c r="K8" s="1">
        <v>0</v>
      </c>
      <c r="L8" s="1"/>
    </row>
    <row r="9" spans="1:12" ht="20" customHeight="1" x14ac:dyDescent="0.2">
      <c r="A9">
        <f t="shared" si="0"/>
        <v>6</v>
      </c>
      <c r="B9" s="1" t="s">
        <v>27</v>
      </c>
      <c r="C9" s="1" t="s">
        <v>21</v>
      </c>
      <c r="D9" s="1"/>
      <c r="E9" s="2">
        <v>-2307.5880000000002</v>
      </c>
      <c r="F9" s="1">
        <v>81.42</v>
      </c>
      <c r="G9" s="1"/>
      <c r="H9" s="1">
        <v>233.49299999999999</v>
      </c>
      <c r="I9" s="1">
        <v>-1674612</v>
      </c>
      <c r="J9" s="1">
        <v>-1704.549</v>
      </c>
      <c r="K9" s="1">
        <v>0</v>
      </c>
      <c r="L9" s="1"/>
    </row>
    <row r="10" spans="1:12" ht="20" customHeight="1" x14ac:dyDescent="0.2">
      <c r="A10">
        <f t="shared" si="0"/>
        <v>7</v>
      </c>
      <c r="B10" s="1" t="s">
        <v>26</v>
      </c>
      <c r="C10" s="1" t="s">
        <v>22</v>
      </c>
      <c r="D10" s="1"/>
      <c r="E10" s="2">
        <v>-4231.4799999999996</v>
      </c>
      <c r="F10" s="1">
        <v>199.9</v>
      </c>
      <c r="G10" s="1">
        <v>100.74</v>
      </c>
      <c r="H10" s="2">
        <v>422.52100000000002</v>
      </c>
      <c r="I10" s="2">
        <v>-2189052</v>
      </c>
      <c r="J10" s="2">
        <v>-3219.9380000000001</v>
      </c>
      <c r="K10" s="2">
        <v>0</v>
      </c>
      <c r="L10" s="1"/>
    </row>
    <row r="11" spans="1:12" ht="20" customHeight="1" x14ac:dyDescent="0.2">
      <c r="A11">
        <f t="shared" si="0"/>
        <v>8</v>
      </c>
      <c r="B11" t="s">
        <v>29</v>
      </c>
      <c r="C11" s="1" t="s">
        <v>23</v>
      </c>
      <c r="D11" s="1"/>
      <c r="E11" s="2">
        <v>-3988.2730000000001</v>
      </c>
      <c r="F11">
        <v>206.52</v>
      </c>
      <c r="G11" s="1">
        <v>90.15</v>
      </c>
      <c r="H11">
        <v>379.77499999999998</v>
      </c>
      <c r="I11">
        <v>-1405905</v>
      </c>
      <c r="J11">
        <v>-2415.3270000000002</v>
      </c>
      <c r="K11">
        <v>-5271.9920000000002</v>
      </c>
    </row>
    <row r="12" spans="1:12" ht="20" customHeight="1" x14ac:dyDescent="0.2">
      <c r="A12">
        <f t="shared" si="0"/>
        <v>9</v>
      </c>
      <c r="B12" t="s">
        <v>25</v>
      </c>
      <c r="C12" s="1" t="s">
        <v>24</v>
      </c>
      <c r="D12" s="1"/>
      <c r="E12" s="2">
        <v>-3203.3820000000001</v>
      </c>
      <c r="F12">
        <v>144.76</v>
      </c>
      <c r="G12" s="1">
        <v>66.19</v>
      </c>
      <c r="H12">
        <v>310.77499999999998</v>
      </c>
      <c r="I12" s="2">
        <v>0</v>
      </c>
      <c r="J12">
        <v>-1356.45</v>
      </c>
      <c r="K12">
        <v>-19586.809000000001</v>
      </c>
    </row>
    <row r="13" spans="1:12" ht="20" customHeight="1" x14ac:dyDescent="0.2">
      <c r="A13">
        <f t="shared" si="0"/>
        <v>10</v>
      </c>
      <c r="B13" t="s">
        <v>33</v>
      </c>
      <c r="C13" s="1" t="s">
        <v>32</v>
      </c>
      <c r="E13">
        <v>-601.20000000000005</v>
      </c>
      <c r="F13">
        <v>27.25</v>
      </c>
      <c r="G13" s="1">
        <v>11.2</v>
      </c>
      <c r="H13">
        <v>59.682000000000002</v>
      </c>
      <c r="I13">
        <v>0</v>
      </c>
      <c r="J13">
        <v>-136.49600000000001</v>
      </c>
      <c r="K13">
        <v>-4172.625</v>
      </c>
    </row>
    <row r="14" spans="1:12" ht="20" customHeight="1" x14ac:dyDescent="0.2">
      <c r="A14">
        <f t="shared" si="0"/>
        <v>11</v>
      </c>
      <c r="B14" t="s">
        <v>35</v>
      </c>
      <c r="C14" s="1" t="s">
        <v>34</v>
      </c>
      <c r="E14">
        <v>-910.505</v>
      </c>
      <c r="F14">
        <v>41.33</v>
      </c>
      <c r="G14" s="1">
        <v>23.718</v>
      </c>
      <c r="H14">
        <v>78.19</v>
      </c>
      <c r="I14">
        <v>-810399</v>
      </c>
      <c r="J14">
        <v>0</v>
      </c>
      <c r="K14">
        <v>-7421.3239999999996</v>
      </c>
    </row>
    <row r="16" spans="1:12" ht="20" customHeight="1" x14ac:dyDescent="0.2">
      <c r="A16">
        <v>1</v>
      </c>
      <c r="B16" t="s">
        <v>35</v>
      </c>
      <c r="C16" t="s">
        <v>54</v>
      </c>
      <c r="E16" s="12">
        <v>-910.8</v>
      </c>
      <c r="F16" s="12">
        <v>41.26</v>
      </c>
      <c r="H16" s="12">
        <v>79.165999999999997</v>
      </c>
      <c r="I16" s="13">
        <v>-229130</v>
      </c>
      <c r="J16" s="14">
        <v>0</v>
      </c>
      <c r="K16" s="12">
        <v>-9587</v>
      </c>
    </row>
    <row r="17" spans="1:12" ht="20" customHeight="1" x14ac:dyDescent="0.2">
      <c r="A17">
        <f t="shared" ref="A17:A48" si="1">A16+1</f>
        <v>2</v>
      </c>
      <c r="B17" s="10" t="s">
        <v>35</v>
      </c>
      <c r="C17" s="9" t="s">
        <v>55</v>
      </c>
      <c r="E17" s="12">
        <v>-910.505</v>
      </c>
      <c r="F17" s="12">
        <v>41.33</v>
      </c>
      <c r="H17" s="12">
        <v>78.19</v>
      </c>
      <c r="I17" s="13">
        <v>-810399</v>
      </c>
      <c r="J17" s="14">
        <v>0</v>
      </c>
      <c r="K17" s="12">
        <v>-7421.3239999999996</v>
      </c>
    </row>
    <row r="18" spans="1:12" ht="20" customHeight="1" x14ac:dyDescent="0.2">
      <c r="A18">
        <f t="shared" si="1"/>
        <v>3</v>
      </c>
      <c r="B18" t="s">
        <v>35</v>
      </c>
      <c r="C18" t="s">
        <v>57</v>
      </c>
      <c r="E18" s="12">
        <v>-909.46600000000001</v>
      </c>
      <c r="F18" s="12">
        <v>41.646999999999998</v>
      </c>
      <c r="H18" s="12">
        <v>86.575999999999993</v>
      </c>
      <c r="I18" s="13">
        <v>-1495314</v>
      </c>
      <c r="J18" s="12">
        <v>-434.32799999999997</v>
      </c>
      <c r="K18" s="14">
        <v>0</v>
      </c>
    </row>
    <row r="19" spans="1:12" ht="20" customHeight="1" x14ac:dyDescent="0.2">
      <c r="A19">
        <f t="shared" si="1"/>
        <v>4</v>
      </c>
      <c r="B19" t="s">
        <v>35</v>
      </c>
      <c r="C19" t="s">
        <v>56</v>
      </c>
      <c r="E19" s="12">
        <v>-908.52200000000005</v>
      </c>
      <c r="F19" s="12">
        <v>43.241999999999997</v>
      </c>
      <c r="H19" s="12">
        <v>82.195999999999998</v>
      </c>
      <c r="I19" s="13">
        <v>0</v>
      </c>
      <c r="J19" s="14">
        <v>0</v>
      </c>
      <c r="K19" s="12">
        <v>-11333.598</v>
      </c>
    </row>
    <row r="20" spans="1:12" ht="20" customHeight="1" x14ac:dyDescent="0.2">
      <c r="A20">
        <f t="shared" si="1"/>
        <v>5</v>
      </c>
      <c r="B20" s="11" t="s">
        <v>14</v>
      </c>
      <c r="C20" t="s">
        <v>15</v>
      </c>
      <c r="E20" s="12">
        <v>-1674.4110000000001</v>
      </c>
      <c r="F20" s="12">
        <v>51.02</v>
      </c>
      <c r="H20" s="12">
        <v>152.72399999999999</v>
      </c>
      <c r="I20" s="13">
        <v>-852486</v>
      </c>
      <c r="J20" s="12">
        <v>-522.577</v>
      </c>
      <c r="K20" s="12">
        <v>-10067.91</v>
      </c>
    </row>
    <row r="21" spans="1:12" ht="20" customHeight="1" x14ac:dyDescent="0.2">
      <c r="A21">
        <f t="shared" si="1"/>
        <v>6</v>
      </c>
      <c r="B21" s="11" t="s">
        <v>16</v>
      </c>
      <c r="C21" t="s">
        <v>17</v>
      </c>
      <c r="E21" s="12">
        <v>-635.99</v>
      </c>
      <c r="F21" s="12">
        <v>39.75</v>
      </c>
      <c r="H21" s="12">
        <v>57.076000000000001</v>
      </c>
      <c r="I21" s="13">
        <v>-403034</v>
      </c>
      <c r="J21" s="14">
        <v>0</v>
      </c>
      <c r="K21" s="12">
        <v>-3103.6579999999999</v>
      </c>
    </row>
    <row r="22" spans="1:12" ht="20" customHeight="1" x14ac:dyDescent="0.2">
      <c r="A22">
        <f t="shared" si="1"/>
        <v>7</v>
      </c>
      <c r="B22" s="10" t="s">
        <v>33</v>
      </c>
      <c r="C22" t="s">
        <v>32</v>
      </c>
      <c r="E22" s="12">
        <v>-601.20000000000005</v>
      </c>
      <c r="F22" s="12">
        <v>27.25</v>
      </c>
      <c r="H22" s="12">
        <v>59.682000000000002</v>
      </c>
      <c r="I22" s="13">
        <v>0</v>
      </c>
      <c r="J22" s="12">
        <v>-136.49600000000001</v>
      </c>
      <c r="K22" s="12">
        <v>-4172.625</v>
      </c>
    </row>
    <row r="23" spans="1:12" ht="20" customHeight="1" x14ac:dyDescent="0.2">
      <c r="A23">
        <f t="shared" si="1"/>
        <v>8</v>
      </c>
      <c r="B23" t="s">
        <v>78</v>
      </c>
      <c r="C23" t="s">
        <v>58</v>
      </c>
      <c r="E23" s="12">
        <v>-2585.7379999999998</v>
      </c>
      <c r="F23" s="12">
        <v>93.040999999999997</v>
      </c>
      <c r="H23" s="12">
        <v>228.01599999999999</v>
      </c>
      <c r="I23" s="13">
        <f>-512804</f>
        <v>-512804</v>
      </c>
      <c r="J23" s="12">
        <v>-206.798</v>
      </c>
      <c r="K23" s="12">
        <v>-26116.870999999999</v>
      </c>
    </row>
    <row r="24" spans="1:12" ht="20" customHeight="1" x14ac:dyDescent="0.2">
      <c r="A24">
        <f t="shared" si="1"/>
        <v>9</v>
      </c>
      <c r="B24" t="s">
        <v>78</v>
      </c>
      <c r="C24" t="s">
        <v>59</v>
      </c>
      <c r="E24" s="12">
        <v>-2590.355</v>
      </c>
      <c r="F24" s="12">
        <v>83.551000000000002</v>
      </c>
      <c r="H24" s="12">
        <v>238.43700000000001</v>
      </c>
      <c r="I24" s="13">
        <v>-487461</v>
      </c>
      <c r="J24" s="12">
        <v>-543.84400000000005</v>
      </c>
      <c r="K24" s="12">
        <v>-23775.991999999998</v>
      </c>
    </row>
    <row r="25" spans="1:12" ht="20" customHeight="1" x14ac:dyDescent="0.2">
      <c r="A25">
        <f t="shared" si="1"/>
        <v>10</v>
      </c>
      <c r="B25" s="17" t="s">
        <v>78</v>
      </c>
      <c r="C25" s="9" t="s">
        <v>60</v>
      </c>
      <c r="E25" s="12">
        <v>-2582.4070000000002</v>
      </c>
      <c r="F25" s="12">
        <v>96.834999999999994</v>
      </c>
      <c r="H25" s="12">
        <v>253.03800000000001</v>
      </c>
      <c r="I25" s="13">
        <v>-2292825</v>
      </c>
      <c r="J25" s="12">
        <v>-1807.0740000000001</v>
      </c>
      <c r="K25" s="13">
        <v>0</v>
      </c>
    </row>
    <row r="26" spans="1:12" ht="20" customHeight="1" x14ac:dyDescent="0.2">
      <c r="A26">
        <f t="shared" si="1"/>
        <v>11</v>
      </c>
      <c r="B26" t="s">
        <v>79</v>
      </c>
      <c r="C26" t="s">
        <v>61</v>
      </c>
      <c r="E26" s="12">
        <v>-1626.7739999999999</v>
      </c>
      <c r="F26" s="12">
        <v>89.13</v>
      </c>
      <c r="H26" s="12">
        <v>138.583</v>
      </c>
      <c r="I26" s="13">
        <v>0</v>
      </c>
      <c r="J26" s="14">
        <v>0</v>
      </c>
      <c r="K26" s="12">
        <v>-15533.477000000001</v>
      </c>
    </row>
    <row r="27" spans="1:12" ht="20" customHeight="1" x14ac:dyDescent="0.2">
      <c r="A27">
        <f t="shared" si="1"/>
        <v>12</v>
      </c>
      <c r="B27" s="17" t="s">
        <v>79</v>
      </c>
      <c r="C27" s="9" t="s">
        <v>62</v>
      </c>
      <c r="E27" s="14">
        <v>-1634.038</v>
      </c>
      <c r="F27" s="12">
        <v>83.69</v>
      </c>
      <c r="H27" s="12">
        <v>135.38200000000001</v>
      </c>
      <c r="I27" s="13">
        <v>-1038737</v>
      </c>
      <c r="J27" s="14">
        <v>0</v>
      </c>
      <c r="K27" s="12">
        <v>-11457</v>
      </c>
    </row>
    <row r="28" spans="1:12" ht="20" customHeight="1" x14ac:dyDescent="0.2">
      <c r="A28">
        <f t="shared" si="1"/>
        <v>13</v>
      </c>
      <c r="B28" s="17" t="s">
        <v>80</v>
      </c>
      <c r="C28" t="s">
        <v>63</v>
      </c>
      <c r="E28" s="12">
        <v>-3949.4250000000002</v>
      </c>
      <c r="F28" s="12">
        <v>213.39</v>
      </c>
      <c r="H28" s="12">
        <v>339.51</v>
      </c>
      <c r="I28" s="13">
        <v>-3384403</v>
      </c>
      <c r="J28" s="12">
        <v>-772.16700000000003</v>
      </c>
      <c r="K28" s="12">
        <v>-12621.254000000001</v>
      </c>
    </row>
    <row r="29" spans="1:12" ht="20" customHeight="1" x14ac:dyDescent="0.2">
      <c r="A29">
        <f t="shared" si="1"/>
        <v>14</v>
      </c>
      <c r="B29" t="s">
        <v>81</v>
      </c>
      <c r="C29" t="s">
        <v>64</v>
      </c>
      <c r="E29" s="12">
        <v>-2295.194</v>
      </c>
      <c r="F29" s="12">
        <v>143.30199999999999</v>
      </c>
      <c r="H29" s="12">
        <v>235.67599999999999</v>
      </c>
      <c r="I29" s="13">
        <v>0</v>
      </c>
      <c r="J29" s="12">
        <v>-1891.23</v>
      </c>
      <c r="K29" s="13">
        <v>0</v>
      </c>
    </row>
    <row r="30" spans="1:12" ht="20" customHeight="1" x14ac:dyDescent="0.2">
      <c r="A30">
        <f t="shared" si="1"/>
        <v>15</v>
      </c>
      <c r="B30" t="s">
        <v>81</v>
      </c>
      <c r="C30" t="s">
        <v>66</v>
      </c>
      <c r="E30" s="1"/>
      <c r="F30" s="1"/>
      <c r="H30" s="1"/>
      <c r="I30" s="1"/>
      <c r="J30" s="1"/>
      <c r="K30" s="1"/>
    </row>
    <row r="31" spans="1:12" ht="20" customHeight="1" x14ac:dyDescent="0.2">
      <c r="A31">
        <f t="shared" si="1"/>
        <v>16</v>
      </c>
      <c r="B31" t="s">
        <v>81</v>
      </c>
      <c r="C31" t="s">
        <v>67</v>
      </c>
      <c r="E31" s="1"/>
      <c r="F31" s="1"/>
      <c r="H31" s="1"/>
      <c r="I31" s="1"/>
      <c r="J31" s="1"/>
      <c r="K31" s="1"/>
      <c r="L31" s="1"/>
    </row>
    <row r="32" spans="1:12" ht="20" customHeight="1" x14ac:dyDescent="0.2">
      <c r="A32">
        <f t="shared" si="1"/>
        <v>17</v>
      </c>
      <c r="B32" s="17" t="s">
        <v>81</v>
      </c>
      <c r="C32" s="9" t="s">
        <v>65</v>
      </c>
      <c r="E32" s="12">
        <v>-2316.0749999999998</v>
      </c>
      <c r="F32" s="12">
        <v>125.95</v>
      </c>
      <c r="H32" s="12">
        <v>247.88200000000001</v>
      </c>
      <c r="I32" s="13">
        <v>0</v>
      </c>
      <c r="J32" s="12">
        <v>-2059.37</v>
      </c>
      <c r="K32" s="14">
        <v>0</v>
      </c>
    </row>
    <row r="33" spans="1:11" ht="20" customHeight="1" x14ac:dyDescent="0.2">
      <c r="A33">
        <f t="shared" si="1"/>
        <v>18</v>
      </c>
      <c r="B33" s="17" t="s">
        <v>82</v>
      </c>
      <c r="C33" t="s">
        <v>95</v>
      </c>
      <c r="D33" t="s">
        <v>68</v>
      </c>
      <c r="E33" s="12">
        <v>-2947.3069999999998</v>
      </c>
      <c r="F33" s="12">
        <v>167.13800000000001</v>
      </c>
      <c r="H33" s="12">
        <v>322.74900000000002</v>
      </c>
      <c r="I33" s="13">
        <v>0</v>
      </c>
      <c r="J33" s="12">
        <v>-2409.1590000000001</v>
      </c>
      <c r="K33" s="12">
        <v>-3383.0059999999999</v>
      </c>
    </row>
    <row r="34" spans="1:11" ht="20" customHeight="1" x14ac:dyDescent="0.2">
      <c r="A34">
        <f t="shared" si="1"/>
        <v>19</v>
      </c>
      <c r="B34" s="17" t="s">
        <v>83</v>
      </c>
      <c r="C34" t="s">
        <v>93</v>
      </c>
      <c r="D34" t="s">
        <v>71</v>
      </c>
      <c r="E34" s="14">
        <v>-3615.68</v>
      </c>
      <c r="F34" s="12">
        <v>202.91</v>
      </c>
      <c r="H34" s="12">
        <v>304.51900000000001</v>
      </c>
      <c r="I34" s="13">
        <v>0</v>
      </c>
      <c r="J34" s="14">
        <v>0</v>
      </c>
      <c r="K34" s="12">
        <v>-28244.695</v>
      </c>
    </row>
    <row r="35" spans="1:11" ht="20" customHeight="1" x14ac:dyDescent="0.2">
      <c r="A35">
        <f t="shared" si="1"/>
        <v>20</v>
      </c>
      <c r="B35" s="17" t="s">
        <v>84</v>
      </c>
      <c r="C35" t="s">
        <v>92</v>
      </c>
      <c r="D35" t="s">
        <v>72</v>
      </c>
      <c r="E35" s="12">
        <v>-2336.7510000000002</v>
      </c>
      <c r="F35" s="12">
        <v>112.54</v>
      </c>
      <c r="H35" s="12">
        <v>220.69300000000001</v>
      </c>
      <c r="I35" s="13">
        <v>-1372400</v>
      </c>
      <c r="J35" s="12">
        <v>-1461.3130000000001</v>
      </c>
      <c r="K35" s="14">
        <v>0</v>
      </c>
    </row>
    <row r="36" spans="1:11" ht="20" customHeight="1" x14ac:dyDescent="0.2">
      <c r="A36">
        <f t="shared" si="1"/>
        <v>21</v>
      </c>
      <c r="B36" s="10" t="s">
        <v>19</v>
      </c>
      <c r="C36" s="1" t="s">
        <v>18</v>
      </c>
      <c r="D36" t="s">
        <v>69</v>
      </c>
      <c r="E36" s="12">
        <v>-4006.6680000000001</v>
      </c>
      <c r="F36" s="12">
        <v>175.06</v>
      </c>
      <c r="H36" s="12">
        <v>345.53699999999998</v>
      </c>
      <c r="I36" s="13">
        <v>-1199855</v>
      </c>
      <c r="J36" s="12">
        <v>-672.399</v>
      </c>
      <c r="K36" s="12">
        <v>-27883.555</v>
      </c>
    </row>
    <row r="37" spans="1:11" ht="20" customHeight="1" x14ac:dyDescent="0.2">
      <c r="A37">
        <f t="shared" si="1"/>
        <v>22</v>
      </c>
      <c r="B37" s="10" t="s">
        <v>13</v>
      </c>
      <c r="C37" s="1" t="s">
        <v>10</v>
      </c>
      <c r="D37" t="s">
        <v>70</v>
      </c>
      <c r="E37" s="12">
        <v>-10735.300999999999</v>
      </c>
      <c r="F37" s="12">
        <v>360.98</v>
      </c>
      <c r="H37" s="12">
        <v>973.423</v>
      </c>
      <c r="I37" s="13">
        <v>-5517950</v>
      </c>
      <c r="J37" s="12">
        <v>-3135.46</v>
      </c>
      <c r="K37" s="12">
        <v>-63511.116999999998</v>
      </c>
    </row>
    <row r="38" spans="1:11" ht="20" customHeight="1" x14ac:dyDescent="0.2">
      <c r="A38">
        <f t="shared" si="1"/>
        <v>23</v>
      </c>
      <c r="B38" s="17" t="s">
        <v>85</v>
      </c>
      <c r="C38" t="s">
        <v>73</v>
      </c>
      <c r="E38" s="15">
        <f>-1546.097</f>
        <v>-1546.097</v>
      </c>
      <c r="F38" s="15">
        <f>68.659</f>
        <v>68.659000000000006</v>
      </c>
      <c r="G38" s="15"/>
      <c r="H38" s="15">
        <f>156.998</f>
        <v>156.99799999999999</v>
      </c>
      <c r="I38" s="16">
        <v>0</v>
      </c>
      <c r="J38" s="15">
        <f>-943.737</f>
        <v>-943.73699999999997</v>
      </c>
      <c r="K38" s="15">
        <f>-6038.262</f>
        <v>-6038.2619999999997</v>
      </c>
    </row>
    <row r="39" spans="1:11" ht="20" customHeight="1" x14ac:dyDescent="0.2">
      <c r="A39">
        <f t="shared" si="1"/>
        <v>24</v>
      </c>
      <c r="B39" s="10" t="s">
        <v>28</v>
      </c>
      <c r="C39" t="s">
        <v>20</v>
      </c>
      <c r="E39" s="12">
        <v>-2176.2539999999999</v>
      </c>
      <c r="F39" s="12">
        <v>93.91</v>
      </c>
      <c r="H39" s="12">
        <v>237.81899999999999</v>
      </c>
      <c r="I39" s="13">
        <v>-599845</v>
      </c>
      <c r="J39" s="12">
        <v>-1954.0350000000001</v>
      </c>
      <c r="K39" s="14">
        <v>0</v>
      </c>
    </row>
    <row r="40" spans="1:11" ht="20" customHeight="1" x14ac:dyDescent="0.2">
      <c r="A40">
        <f t="shared" si="1"/>
        <v>25</v>
      </c>
      <c r="B40" s="10" t="s">
        <v>27</v>
      </c>
      <c r="C40" t="s">
        <v>21</v>
      </c>
      <c r="E40" s="12">
        <v>-2307.5880000000002</v>
      </c>
      <c r="F40" s="12">
        <v>81.42</v>
      </c>
      <c r="H40" s="12">
        <v>233.49299999999999</v>
      </c>
      <c r="I40" s="13">
        <v>-1674612</v>
      </c>
      <c r="J40" s="12">
        <v>-1704.549</v>
      </c>
      <c r="K40" s="14">
        <v>0</v>
      </c>
    </row>
    <row r="41" spans="1:11" ht="20" customHeight="1" x14ac:dyDescent="0.2">
      <c r="A41">
        <f t="shared" si="1"/>
        <v>26</v>
      </c>
      <c r="B41" s="10" t="s">
        <v>26</v>
      </c>
      <c r="C41" t="s">
        <v>22</v>
      </c>
      <c r="E41" s="12">
        <v>-4231.4799999999996</v>
      </c>
      <c r="F41" s="12">
        <v>199.9</v>
      </c>
      <c r="H41" s="12">
        <v>422.52100000000002</v>
      </c>
      <c r="I41" s="13">
        <v>-2189052</v>
      </c>
      <c r="J41" s="12">
        <v>-3219.9380000000001</v>
      </c>
      <c r="K41" s="14">
        <v>0</v>
      </c>
    </row>
    <row r="42" spans="1:11" ht="20" customHeight="1" x14ac:dyDescent="0.2">
      <c r="A42">
        <f t="shared" si="1"/>
        <v>27</v>
      </c>
      <c r="B42" s="10" t="s">
        <v>29</v>
      </c>
      <c r="C42" t="s">
        <v>23</v>
      </c>
      <c r="E42" s="12">
        <v>-3988.2730000000001</v>
      </c>
      <c r="F42" s="12">
        <v>206.52</v>
      </c>
      <c r="H42" s="12">
        <v>379.77499999999998</v>
      </c>
      <c r="I42" s="13">
        <v>-1405905</v>
      </c>
      <c r="J42" s="12">
        <v>-2415.3270000000002</v>
      </c>
      <c r="K42" s="12">
        <v>-5271.9920000000002</v>
      </c>
    </row>
    <row r="43" spans="1:11" ht="20" customHeight="1" x14ac:dyDescent="0.2">
      <c r="A43">
        <f t="shared" si="1"/>
        <v>28</v>
      </c>
      <c r="B43" s="17" t="s">
        <v>86</v>
      </c>
      <c r="C43" t="s">
        <v>74</v>
      </c>
      <c r="E43" s="14">
        <v>-6644.0659999999998</v>
      </c>
      <c r="F43" s="12">
        <v>252.16</v>
      </c>
      <c r="H43" s="12">
        <v>532.29700000000003</v>
      </c>
      <c r="I43" s="13">
        <v>-8048585</v>
      </c>
      <c r="J43" s="14">
        <v>0</v>
      </c>
      <c r="K43" s="14">
        <v>-34185.964999999997</v>
      </c>
    </row>
    <row r="44" spans="1:11" ht="20" customHeight="1" x14ac:dyDescent="0.2">
      <c r="A44">
        <f t="shared" si="1"/>
        <v>29</v>
      </c>
      <c r="B44" s="17" t="s">
        <v>87</v>
      </c>
      <c r="C44" t="s">
        <v>75</v>
      </c>
      <c r="E44" s="12">
        <v>-2252.623</v>
      </c>
      <c r="F44" s="12">
        <v>113</v>
      </c>
      <c r="H44" s="12">
        <v>197.58600000000001</v>
      </c>
      <c r="I44" s="13">
        <v>-1255520</v>
      </c>
      <c r="J44" s="12">
        <v>-136.49600000000001</v>
      </c>
      <c r="K44" s="12">
        <v>-18127.25</v>
      </c>
    </row>
    <row r="45" spans="1:11" ht="20" customHeight="1" x14ac:dyDescent="0.2">
      <c r="A45">
        <f t="shared" si="1"/>
        <v>30</v>
      </c>
      <c r="B45" s="17" t="s">
        <v>88</v>
      </c>
      <c r="C45" t="s">
        <v>76</v>
      </c>
      <c r="E45" s="12">
        <v>-4557.9880000000003</v>
      </c>
      <c r="F45" s="12">
        <v>248.95</v>
      </c>
      <c r="H45" s="12">
        <v>453.37400000000002</v>
      </c>
      <c r="I45" s="13">
        <v>-1500225</v>
      </c>
      <c r="J45" s="12">
        <v>-3180.6309999999999</v>
      </c>
      <c r="K45" s="14">
        <v>0</v>
      </c>
    </row>
    <row r="46" spans="1:11" ht="20" customHeight="1" x14ac:dyDescent="0.2">
      <c r="A46">
        <f t="shared" si="1"/>
        <v>31</v>
      </c>
      <c r="B46" s="17" t="s">
        <v>89</v>
      </c>
      <c r="C46" t="s">
        <v>77</v>
      </c>
      <c r="E46" s="12">
        <v>-3871.44</v>
      </c>
      <c r="F46" s="12">
        <v>211.809</v>
      </c>
      <c r="H46" s="12">
        <v>371.07299999999998</v>
      </c>
      <c r="I46" s="13">
        <v>-1728635</v>
      </c>
      <c r="J46" s="12">
        <v>-2410.8870000000002</v>
      </c>
      <c r="K46" s="14">
        <v>0</v>
      </c>
    </row>
    <row r="47" spans="1:11" ht="20" customHeight="1" x14ac:dyDescent="0.2">
      <c r="A47">
        <f t="shared" si="1"/>
        <v>32</v>
      </c>
      <c r="B47" s="10" t="s">
        <v>90</v>
      </c>
      <c r="C47" t="s">
        <v>24</v>
      </c>
      <c r="E47" s="12">
        <v>-3203.3820000000001</v>
      </c>
      <c r="F47" s="12">
        <v>144.76</v>
      </c>
      <c r="H47" s="12">
        <v>310.77499999999998</v>
      </c>
      <c r="I47" s="13">
        <v>0</v>
      </c>
      <c r="J47" s="12">
        <v>-1356.45</v>
      </c>
      <c r="K47" s="12">
        <v>-19586.809000000001</v>
      </c>
    </row>
    <row r="48" spans="1:11" ht="20" customHeight="1" x14ac:dyDescent="0.2">
      <c r="A48">
        <f t="shared" si="1"/>
        <v>33</v>
      </c>
      <c r="B48" s="17" t="s">
        <v>91</v>
      </c>
      <c r="C48" t="s">
        <v>94</v>
      </c>
      <c r="E48" s="12">
        <v>-12778.27</v>
      </c>
      <c r="F48" s="12">
        <v>443.2</v>
      </c>
      <c r="H48" s="12">
        <v>1164.0050000000001</v>
      </c>
      <c r="I48" s="13">
        <v>-4262430</v>
      </c>
      <c r="J48" s="12">
        <v>-3158.8670000000002</v>
      </c>
      <c r="K48" s="12">
        <v>-88732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E5647-613D-E440-AE1F-21874678BE54}">
  <dimension ref="A2:M14"/>
  <sheetViews>
    <sheetView zoomScaleNormal="100" workbookViewId="0">
      <selection activeCell="B25" sqref="B25"/>
    </sheetView>
  </sheetViews>
  <sheetFormatPr baseColWidth="10" defaultColWidth="16.6640625" defaultRowHeight="20" customHeight="1" x14ac:dyDescent="0.2"/>
  <cols>
    <col min="4" max="4" width="21.6640625" customWidth="1"/>
  </cols>
  <sheetData>
    <row r="2" spans="1:13" ht="20" customHeight="1" x14ac:dyDescent="0.2">
      <c r="E2" t="s">
        <v>8</v>
      </c>
      <c r="F2" t="s">
        <v>9</v>
      </c>
      <c r="G2" t="s">
        <v>12</v>
      </c>
      <c r="H2" t="s">
        <v>38</v>
      </c>
    </row>
    <row r="3" spans="1:13" ht="20" customHeight="1" x14ac:dyDescent="0.2">
      <c r="B3" t="s">
        <v>0</v>
      </c>
      <c r="C3" t="s">
        <v>1</v>
      </c>
      <c r="D3" t="s">
        <v>36</v>
      </c>
      <c r="E3" t="s">
        <v>2</v>
      </c>
      <c r="F3" t="s">
        <v>3</v>
      </c>
      <c r="G3" t="s">
        <v>11</v>
      </c>
      <c r="H3" t="s">
        <v>4</v>
      </c>
      <c r="I3" t="s">
        <v>5</v>
      </c>
      <c r="J3" t="s">
        <v>6</v>
      </c>
      <c r="K3" t="s">
        <v>7</v>
      </c>
    </row>
    <row r="4" spans="1:13" ht="20" customHeight="1" x14ac:dyDescent="0.2">
      <c r="A4">
        <v>1</v>
      </c>
      <c r="B4" s="1" t="s">
        <v>13</v>
      </c>
      <c r="C4" s="1" t="s">
        <v>10</v>
      </c>
      <c r="D4" s="1" t="s">
        <v>30</v>
      </c>
      <c r="E4" s="1">
        <v>-10735.300999999999</v>
      </c>
      <c r="F4" s="1">
        <v>360.98</v>
      </c>
      <c r="G4" s="3"/>
      <c r="H4" s="1">
        <v>973.423</v>
      </c>
      <c r="I4" s="1">
        <v>-5517950</v>
      </c>
      <c r="J4" s="1">
        <v>-3135.46</v>
      </c>
      <c r="K4" s="1">
        <v>-63511.116999999998</v>
      </c>
      <c r="L4" s="1"/>
      <c r="M4" s="1"/>
    </row>
    <row r="5" spans="1:13" ht="20" customHeight="1" x14ac:dyDescent="0.2">
      <c r="A5">
        <f>A4+1</f>
        <v>2</v>
      </c>
      <c r="B5" s="1" t="s">
        <v>14</v>
      </c>
      <c r="C5" s="1" t="s">
        <v>15</v>
      </c>
      <c r="D5" s="1"/>
      <c r="E5" s="1">
        <v>-1674.4110000000001</v>
      </c>
      <c r="F5" s="2">
        <v>51.02</v>
      </c>
      <c r="G5" s="2">
        <v>25.574999999999999</v>
      </c>
      <c r="H5" s="1">
        <v>152.72399999999999</v>
      </c>
      <c r="I5" s="1">
        <v>-852486</v>
      </c>
      <c r="J5" s="1">
        <v>-522.577</v>
      </c>
      <c r="K5" s="1">
        <v>-10067.91</v>
      </c>
      <c r="L5" s="1"/>
      <c r="M5" s="1"/>
    </row>
    <row r="6" spans="1:13" ht="20" customHeight="1" x14ac:dyDescent="0.2">
      <c r="A6">
        <f>A5+1</f>
        <v>3</v>
      </c>
      <c r="B6" s="1" t="s">
        <v>16</v>
      </c>
      <c r="C6" s="1" t="s">
        <v>17</v>
      </c>
      <c r="D6" s="1"/>
      <c r="E6" s="1">
        <v>-635.99</v>
      </c>
      <c r="F6" s="1">
        <v>39.75</v>
      </c>
      <c r="G6" s="1">
        <v>16.763999999999999</v>
      </c>
      <c r="H6" s="1">
        <v>57.076000000000001</v>
      </c>
      <c r="I6" s="1">
        <v>-403034</v>
      </c>
      <c r="J6" s="1">
        <v>0</v>
      </c>
      <c r="K6" s="1">
        <v>-3103.6579999999999</v>
      </c>
      <c r="L6" s="1"/>
      <c r="M6" s="1"/>
    </row>
    <row r="7" spans="1:13" ht="20" customHeight="1" x14ac:dyDescent="0.2">
      <c r="A7">
        <f t="shared" ref="A7:A14" si="0">A6+1</f>
        <v>4</v>
      </c>
      <c r="B7" s="1" t="s">
        <v>19</v>
      </c>
      <c r="C7" s="1" t="s">
        <v>18</v>
      </c>
      <c r="D7" s="1" t="s">
        <v>31</v>
      </c>
      <c r="E7" s="1">
        <v>-4006.6680000000001</v>
      </c>
      <c r="F7" s="1">
        <v>175.06</v>
      </c>
      <c r="H7" s="1">
        <v>345.53699999999998</v>
      </c>
      <c r="I7" s="1">
        <v>-1199855</v>
      </c>
      <c r="J7" s="1">
        <v>-672.399</v>
      </c>
      <c r="K7" s="1">
        <v>-27883.555</v>
      </c>
      <c r="L7" s="1"/>
      <c r="M7" s="1"/>
    </row>
    <row r="8" spans="1:13" ht="20" customHeight="1" x14ac:dyDescent="0.2">
      <c r="A8">
        <f t="shared" si="0"/>
        <v>5</v>
      </c>
      <c r="B8" s="1" t="s">
        <v>28</v>
      </c>
      <c r="C8" s="1" t="s">
        <v>20</v>
      </c>
      <c r="D8" s="1"/>
      <c r="E8" s="2">
        <v>-2176.2539999999999</v>
      </c>
      <c r="F8" s="1">
        <v>93.91</v>
      </c>
      <c r="G8" s="1">
        <v>43.759</v>
      </c>
      <c r="H8" s="1">
        <v>237.81899999999999</v>
      </c>
      <c r="I8" s="2">
        <v>-599845</v>
      </c>
      <c r="J8" s="1">
        <v>-1954.0350000000001</v>
      </c>
      <c r="K8" s="1">
        <v>0</v>
      </c>
      <c r="L8" s="1"/>
      <c r="M8" s="1"/>
    </row>
    <row r="9" spans="1:13" ht="20" customHeight="1" x14ac:dyDescent="0.2">
      <c r="A9">
        <f t="shared" si="0"/>
        <v>6</v>
      </c>
      <c r="B9" s="1" t="s">
        <v>27</v>
      </c>
      <c r="C9" s="1" t="s">
        <v>21</v>
      </c>
      <c r="D9" s="1"/>
      <c r="E9" s="2">
        <v>-2307.5880000000002</v>
      </c>
      <c r="F9" s="1">
        <v>81.42</v>
      </c>
      <c r="G9" s="1"/>
      <c r="H9" s="1">
        <v>233.49299999999999</v>
      </c>
      <c r="I9" s="1">
        <v>-1674612</v>
      </c>
      <c r="J9" s="1">
        <v>-1704.549</v>
      </c>
      <c r="K9" s="1">
        <v>0</v>
      </c>
      <c r="L9" s="1"/>
      <c r="M9" s="1"/>
    </row>
    <row r="10" spans="1:13" ht="20" customHeight="1" x14ac:dyDescent="0.2">
      <c r="A10">
        <f t="shared" si="0"/>
        <v>7</v>
      </c>
      <c r="B10" s="1" t="s">
        <v>26</v>
      </c>
      <c r="C10" s="1" t="s">
        <v>22</v>
      </c>
      <c r="D10" s="1"/>
      <c r="E10" s="2">
        <v>-4231.4799999999996</v>
      </c>
      <c r="F10" s="1">
        <v>199.9</v>
      </c>
      <c r="G10" s="1">
        <v>100.74</v>
      </c>
      <c r="H10" s="2">
        <v>422.52100000000002</v>
      </c>
      <c r="I10" s="2">
        <v>-2189052</v>
      </c>
      <c r="J10" s="2">
        <v>-3219.9380000000001</v>
      </c>
      <c r="K10" s="2">
        <v>0</v>
      </c>
      <c r="L10" s="1"/>
      <c r="M10" s="1"/>
    </row>
    <row r="11" spans="1:13" ht="20" customHeight="1" x14ac:dyDescent="0.2">
      <c r="A11">
        <f t="shared" si="0"/>
        <v>8</v>
      </c>
      <c r="B11" t="s">
        <v>29</v>
      </c>
      <c r="C11" s="1" t="s">
        <v>23</v>
      </c>
      <c r="D11" s="1"/>
      <c r="E11" s="2">
        <v>-3988.2730000000001</v>
      </c>
      <c r="F11">
        <v>206.52</v>
      </c>
      <c r="G11" s="1">
        <v>90.15</v>
      </c>
      <c r="H11">
        <v>379.77499999999998</v>
      </c>
      <c r="I11">
        <v>-1405905</v>
      </c>
      <c r="J11">
        <v>-2415.3270000000002</v>
      </c>
      <c r="K11">
        <v>-5271.9920000000002</v>
      </c>
    </row>
    <row r="12" spans="1:13" ht="20" customHeight="1" x14ac:dyDescent="0.2">
      <c r="A12">
        <f t="shared" si="0"/>
        <v>9</v>
      </c>
      <c r="B12" t="s">
        <v>25</v>
      </c>
      <c r="C12" s="1" t="s">
        <v>24</v>
      </c>
      <c r="D12" s="1"/>
      <c r="E12" s="2">
        <v>-3203.3820000000001</v>
      </c>
      <c r="F12">
        <v>144.76</v>
      </c>
      <c r="G12" s="1">
        <v>66.19</v>
      </c>
      <c r="H12">
        <v>310.77499999999998</v>
      </c>
      <c r="I12" s="2">
        <v>0</v>
      </c>
      <c r="J12">
        <v>-1356.45</v>
      </c>
      <c r="K12">
        <v>-19586.809000000001</v>
      </c>
    </row>
    <row r="13" spans="1:13" ht="20" customHeight="1" x14ac:dyDescent="0.2">
      <c r="A13">
        <f t="shared" si="0"/>
        <v>10</v>
      </c>
      <c r="B13" t="s">
        <v>33</v>
      </c>
      <c r="C13" s="1" t="s">
        <v>32</v>
      </c>
      <c r="E13">
        <v>-601.20000000000005</v>
      </c>
      <c r="F13">
        <v>27.25</v>
      </c>
      <c r="G13" s="1">
        <v>11.2</v>
      </c>
      <c r="H13">
        <v>59.682000000000002</v>
      </c>
      <c r="I13">
        <v>0</v>
      </c>
      <c r="J13">
        <v>-136.49600000000001</v>
      </c>
      <c r="K13">
        <v>-4172.625</v>
      </c>
    </row>
    <row r="14" spans="1:13" ht="20" customHeight="1" x14ac:dyDescent="0.2">
      <c r="A14">
        <f t="shared" si="0"/>
        <v>11</v>
      </c>
      <c r="B14" t="s">
        <v>35</v>
      </c>
      <c r="C14" s="1" t="s">
        <v>34</v>
      </c>
      <c r="E14">
        <v>-910.505</v>
      </c>
      <c r="F14">
        <v>41.33</v>
      </c>
      <c r="G14" s="1">
        <v>23.718</v>
      </c>
      <c r="H14">
        <v>78.19</v>
      </c>
      <c r="I14">
        <v>-810399</v>
      </c>
      <c r="J14">
        <v>0</v>
      </c>
      <c r="K14">
        <v>-7421.3239999999996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8412A-DFAE-EC40-8356-ACABC71CCE11}">
  <dimension ref="A2:L14"/>
  <sheetViews>
    <sheetView zoomScaleNormal="100" workbookViewId="0">
      <selection activeCell="G2" sqref="G2"/>
    </sheetView>
  </sheetViews>
  <sheetFormatPr baseColWidth="10" defaultColWidth="16.6640625" defaultRowHeight="20" customHeight="1" x14ac:dyDescent="0.2"/>
  <sheetData>
    <row r="2" spans="1:12" ht="20" customHeight="1" x14ac:dyDescent="0.2">
      <c r="D2" t="s">
        <v>8</v>
      </c>
      <c r="E2" t="s">
        <v>9</v>
      </c>
      <c r="F2" t="s">
        <v>12</v>
      </c>
      <c r="G2" t="s">
        <v>38</v>
      </c>
    </row>
    <row r="3" spans="1:12" ht="20" customHeight="1" x14ac:dyDescent="0.2">
      <c r="B3" t="s">
        <v>0</v>
      </c>
      <c r="C3" t="s">
        <v>1</v>
      </c>
      <c r="D3" t="s">
        <v>2</v>
      </c>
      <c r="E3" t="s">
        <v>3</v>
      </c>
      <c r="F3" t="s">
        <v>11</v>
      </c>
      <c r="G3" t="s">
        <v>4</v>
      </c>
      <c r="H3" t="s">
        <v>5</v>
      </c>
      <c r="I3" t="s">
        <v>6</v>
      </c>
      <c r="J3" t="s">
        <v>7</v>
      </c>
    </row>
    <row r="4" spans="1:12" ht="20" customHeight="1" x14ac:dyDescent="0.2">
      <c r="A4">
        <v>1</v>
      </c>
      <c r="B4" s="1" t="s">
        <v>35</v>
      </c>
      <c r="C4" s="1" t="s">
        <v>37</v>
      </c>
      <c r="D4" s="1">
        <v>-904.92700000000002</v>
      </c>
      <c r="E4" s="1">
        <v>45</v>
      </c>
      <c r="F4" s="1">
        <v>28.38</v>
      </c>
      <c r="G4" s="1">
        <v>121.63</v>
      </c>
      <c r="H4" s="1">
        <v>0</v>
      </c>
      <c r="I4" s="1">
        <v>-1444.383</v>
      </c>
      <c r="J4" s="1">
        <v>0</v>
      </c>
      <c r="K4" s="1"/>
      <c r="L4" s="1"/>
    </row>
    <row r="5" spans="1:12" ht="20" customHeight="1" x14ac:dyDescent="0.2">
      <c r="A5">
        <f>A4+1</f>
        <v>2</v>
      </c>
      <c r="B5" s="1" t="s">
        <v>14</v>
      </c>
      <c r="C5" s="1" t="s">
        <v>37</v>
      </c>
      <c r="D5" s="1">
        <v>-1548.481</v>
      </c>
      <c r="E5" s="2">
        <v>102.785</v>
      </c>
      <c r="F5" s="2">
        <v>25.574999999999999</v>
      </c>
      <c r="G5" s="1">
        <v>154.82</v>
      </c>
      <c r="H5" s="1">
        <v>0</v>
      </c>
      <c r="I5" s="1">
        <v>-677.88900000000001</v>
      </c>
      <c r="J5" s="1">
        <v>-8071.3549999999996</v>
      </c>
      <c r="K5" s="1"/>
      <c r="L5" s="1"/>
    </row>
    <row r="6" spans="1:12" ht="20" customHeight="1" x14ac:dyDescent="0.2">
      <c r="A6">
        <f>A5+1</f>
        <v>3</v>
      </c>
      <c r="B6" s="1" t="s">
        <v>16</v>
      </c>
      <c r="C6" s="1" t="s">
        <v>37</v>
      </c>
      <c r="D6" s="1">
        <v>-554.89700000000005</v>
      </c>
      <c r="E6" s="1">
        <v>26.228000000000002</v>
      </c>
      <c r="F6" s="1">
        <v>16.763999999999999</v>
      </c>
      <c r="G6" s="1">
        <v>76.043999999999997</v>
      </c>
      <c r="H6" s="1">
        <v>0</v>
      </c>
      <c r="I6" s="1">
        <v>0</v>
      </c>
      <c r="J6" s="1">
        <v>0</v>
      </c>
      <c r="K6" s="1"/>
      <c r="L6" s="1"/>
    </row>
    <row r="7" spans="1:12" ht="20" customHeight="1" x14ac:dyDescent="0.2">
      <c r="A7">
        <f t="shared" ref="A7" si="0">A6+1</f>
        <v>4</v>
      </c>
      <c r="B7" s="1" t="s">
        <v>33</v>
      </c>
      <c r="C7" s="1" t="s">
        <v>37</v>
      </c>
      <c r="D7" s="1">
        <v>-491.96699999999998</v>
      </c>
      <c r="E7" s="1">
        <v>63.685000000000002</v>
      </c>
      <c r="F7" s="1">
        <v>16.763999999999999</v>
      </c>
      <c r="G7" s="1">
        <v>60.427999999999997</v>
      </c>
      <c r="H7" s="1">
        <v>0</v>
      </c>
      <c r="I7" s="1">
        <v>-206.53299999999999</v>
      </c>
      <c r="J7" s="1">
        <v>-2674.3719999999998</v>
      </c>
      <c r="K7" s="1"/>
      <c r="L7" s="1"/>
    </row>
    <row r="8" spans="1:12" ht="20" customHeight="1" x14ac:dyDescent="0.2">
      <c r="B8" s="1"/>
      <c r="C8" s="1"/>
      <c r="D8" s="2"/>
      <c r="E8" s="1"/>
      <c r="F8" s="1"/>
      <c r="G8" s="1"/>
      <c r="H8" s="2"/>
      <c r="I8" s="1"/>
      <c r="J8" s="1"/>
      <c r="K8" s="1"/>
      <c r="L8" s="1"/>
    </row>
    <row r="9" spans="1:12" ht="20" customHeight="1" x14ac:dyDescent="0.2">
      <c r="B9" s="1"/>
      <c r="C9" s="1"/>
      <c r="D9" s="2"/>
      <c r="E9" s="1"/>
      <c r="F9" s="1"/>
      <c r="G9" s="1"/>
      <c r="H9" s="1"/>
      <c r="I9" s="1"/>
      <c r="J9" s="1"/>
      <c r="K9" s="1"/>
      <c r="L9" s="1"/>
    </row>
    <row r="10" spans="1:12" ht="20" customHeight="1" x14ac:dyDescent="0.2">
      <c r="B10" s="1"/>
      <c r="C10" s="1"/>
      <c r="D10" s="2"/>
      <c r="E10" s="1"/>
      <c r="F10" s="1"/>
      <c r="G10" s="2"/>
      <c r="H10" s="2"/>
      <c r="I10" s="2"/>
      <c r="J10" s="2"/>
      <c r="K10" s="1"/>
      <c r="L10" s="1"/>
    </row>
    <row r="11" spans="1:12" ht="20" customHeight="1" x14ac:dyDescent="0.2">
      <c r="C11" s="1"/>
    </row>
    <row r="12" spans="1:12" ht="20" customHeight="1" x14ac:dyDescent="0.2">
      <c r="C12" s="1"/>
    </row>
    <row r="13" spans="1:12" ht="20" customHeight="1" x14ac:dyDescent="0.2">
      <c r="C13" s="1"/>
    </row>
    <row r="14" spans="1:12" ht="20" customHeight="1" x14ac:dyDescent="0.2">
      <c r="C1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6323E-EBA3-E145-99B9-90C4E806561B}">
  <dimension ref="A2:M31"/>
  <sheetViews>
    <sheetView tabSelected="1" zoomScale="125" zoomScaleNormal="125" workbookViewId="0">
      <selection sqref="A1:XFD3"/>
    </sheetView>
  </sheetViews>
  <sheetFormatPr baseColWidth="10" defaultColWidth="16.6640625" defaultRowHeight="20" customHeight="1" x14ac:dyDescent="0.2"/>
  <sheetData>
    <row r="2" spans="1:13" ht="20" customHeight="1" x14ac:dyDescent="0.2">
      <c r="B2" s="7"/>
      <c r="C2" s="7"/>
      <c r="D2" s="7"/>
      <c r="E2" s="7" t="s">
        <v>8</v>
      </c>
      <c r="F2" s="7" t="s">
        <v>9</v>
      </c>
      <c r="G2" s="7" t="s">
        <v>12</v>
      </c>
      <c r="H2" s="7" t="s">
        <v>38</v>
      </c>
      <c r="I2" s="7"/>
      <c r="J2" s="7"/>
      <c r="K2" s="7"/>
    </row>
    <row r="3" spans="1:13" ht="20" customHeight="1" x14ac:dyDescent="0.2">
      <c r="B3" s="7" t="s">
        <v>0</v>
      </c>
      <c r="C3" s="7" t="s">
        <v>1</v>
      </c>
      <c r="D3" s="7" t="s">
        <v>36</v>
      </c>
      <c r="E3" s="7" t="s">
        <v>2</v>
      </c>
      <c r="F3" s="7" t="s">
        <v>3</v>
      </c>
      <c r="G3" s="7" t="s">
        <v>11</v>
      </c>
      <c r="H3" s="7" t="s">
        <v>4</v>
      </c>
      <c r="I3" s="7" t="s">
        <v>5</v>
      </c>
      <c r="J3" s="7" t="s">
        <v>6</v>
      </c>
      <c r="K3" s="7" t="s">
        <v>7</v>
      </c>
    </row>
    <row r="4" spans="1:13" ht="20" customHeight="1" x14ac:dyDescent="0.2">
      <c r="A4" s="7">
        <v>1</v>
      </c>
      <c r="B4" s="8" t="s">
        <v>39</v>
      </c>
      <c r="C4" s="4" t="s">
        <v>37</v>
      </c>
      <c r="E4" s="1">
        <v>-904.92700000000002</v>
      </c>
      <c r="F4" s="1">
        <v>45</v>
      </c>
      <c r="G4" s="1">
        <v>28.38</v>
      </c>
      <c r="H4" s="1">
        <v>121.63</v>
      </c>
      <c r="I4" s="1">
        <v>0</v>
      </c>
      <c r="J4" s="1">
        <v>-1444.383</v>
      </c>
      <c r="K4" s="1">
        <v>0</v>
      </c>
      <c r="L4" s="1"/>
      <c r="M4" s="1"/>
    </row>
    <row r="5" spans="1:13" ht="20" customHeight="1" x14ac:dyDescent="0.2">
      <c r="A5" s="7">
        <f>A4+1</f>
        <v>2</v>
      </c>
      <c r="B5" s="8" t="s">
        <v>40</v>
      </c>
      <c r="C5" s="4" t="s">
        <v>37</v>
      </c>
      <c r="E5" s="1">
        <v>-1548.481</v>
      </c>
      <c r="F5" s="2">
        <v>102.785</v>
      </c>
      <c r="G5" s="2">
        <v>25.574999999999999</v>
      </c>
      <c r="H5" s="1">
        <v>154.82</v>
      </c>
      <c r="I5" s="1">
        <v>0</v>
      </c>
      <c r="J5" s="1">
        <v>-677.88900000000001</v>
      </c>
      <c r="K5" s="1">
        <v>-8071.3549999999996</v>
      </c>
      <c r="L5" s="1"/>
      <c r="M5" s="1"/>
    </row>
    <row r="6" spans="1:13" ht="20" customHeight="1" x14ac:dyDescent="0.2">
      <c r="A6" s="7">
        <f>A5+1</f>
        <v>3</v>
      </c>
      <c r="B6" s="8" t="s">
        <v>41</v>
      </c>
      <c r="C6" s="4" t="s">
        <v>37</v>
      </c>
      <c r="E6" s="1">
        <v>-554.89700000000005</v>
      </c>
      <c r="F6" s="1">
        <v>26.228000000000002</v>
      </c>
      <c r="G6" s="1">
        <v>16.763999999999999</v>
      </c>
      <c r="H6" s="1">
        <v>76.043999999999997</v>
      </c>
      <c r="I6" s="1">
        <v>0</v>
      </c>
      <c r="J6" s="1">
        <v>0</v>
      </c>
      <c r="K6" s="1">
        <v>0</v>
      </c>
      <c r="L6" s="1"/>
      <c r="M6" s="1"/>
    </row>
    <row r="7" spans="1:13" ht="20" customHeight="1" x14ac:dyDescent="0.2">
      <c r="A7" s="7">
        <f t="shared" ref="A7:A31" si="0">A6+1</f>
        <v>4</v>
      </c>
      <c r="B7" s="8" t="s">
        <v>42</v>
      </c>
      <c r="C7" s="4" t="s">
        <v>37</v>
      </c>
      <c r="E7" s="1">
        <v>-491.96699999999998</v>
      </c>
      <c r="F7" s="1">
        <v>63.685000000000002</v>
      </c>
      <c r="G7" s="1">
        <v>16.763999999999999</v>
      </c>
      <c r="H7" s="1">
        <v>60.427999999999997</v>
      </c>
      <c r="I7" s="1">
        <v>0</v>
      </c>
      <c r="J7" s="1">
        <v>-206.53299999999999</v>
      </c>
      <c r="K7" s="1">
        <v>-2674.3719999999998</v>
      </c>
      <c r="L7" s="1"/>
      <c r="M7" s="1"/>
    </row>
    <row r="8" spans="1:13" ht="20" customHeight="1" x14ac:dyDescent="0.2">
      <c r="A8" s="7">
        <f t="shared" si="0"/>
        <v>5</v>
      </c>
      <c r="B8" s="7" t="s">
        <v>53</v>
      </c>
      <c r="C8" s="18" t="s">
        <v>55</v>
      </c>
      <c r="E8" s="12">
        <v>-910.505</v>
      </c>
      <c r="F8" s="12">
        <v>41.33</v>
      </c>
      <c r="H8" s="12">
        <v>78.19</v>
      </c>
      <c r="I8" s="13">
        <v>-810399</v>
      </c>
      <c r="J8" s="14">
        <v>0</v>
      </c>
      <c r="K8" s="12">
        <v>-7421.3239999999996</v>
      </c>
      <c r="M8" s="1"/>
    </row>
    <row r="9" spans="1:13" ht="20" customHeight="1" x14ac:dyDescent="0.2">
      <c r="A9" s="7">
        <f t="shared" si="0"/>
        <v>6</v>
      </c>
      <c r="B9" s="8" t="s">
        <v>44</v>
      </c>
      <c r="C9" s="18" t="s">
        <v>15</v>
      </c>
      <c r="E9" s="12">
        <v>-1674.4110000000001</v>
      </c>
      <c r="F9" s="12">
        <v>51.02</v>
      </c>
      <c r="H9" s="12">
        <v>152.72399999999999</v>
      </c>
      <c r="I9" s="13">
        <v>-852486</v>
      </c>
      <c r="J9" s="12">
        <v>-522.577</v>
      </c>
      <c r="K9" s="12">
        <v>-10067.91</v>
      </c>
    </row>
    <row r="10" spans="1:13" ht="20" customHeight="1" x14ac:dyDescent="0.2">
      <c r="A10" s="7">
        <f t="shared" si="0"/>
        <v>7</v>
      </c>
      <c r="B10" s="8" t="s">
        <v>45</v>
      </c>
      <c r="C10" s="18" t="s">
        <v>17</v>
      </c>
      <c r="E10" s="12">
        <v>-635.99</v>
      </c>
      <c r="F10" s="12">
        <v>39.75</v>
      </c>
      <c r="H10" s="12">
        <v>57.076000000000001</v>
      </c>
      <c r="I10" s="13">
        <v>-403034</v>
      </c>
      <c r="J10" s="14">
        <v>0</v>
      </c>
      <c r="K10" s="12">
        <v>-3103.6579999999999</v>
      </c>
    </row>
    <row r="11" spans="1:13" ht="20" customHeight="1" x14ac:dyDescent="0.2">
      <c r="A11" s="7">
        <f t="shared" si="0"/>
        <v>8</v>
      </c>
      <c r="B11" s="7" t="s">
        <v>52</v>
      </c>
      <c r="C11" s="18" t="s">
        <v>32</v>
      </c>
      <c r="E11" s="12">
        <v>-601.20000000000005</v>
      </c>
      <c r="F11" s="12">
        <v>27.25</v>
      </c>
      <c r="H11" s="12">
        <v>59.682000000000002</v>
      </c>
      <c r="I11" s="13">
        <v>0</v>
      </c>
      <c r="J11" s="12">
        <v>-136.49600000000001</v>
      </c>
      <c r="K11" s="12">
        <v>-4172.625</v>
      </c>
    </row>
    <row r="12" spans="1:13" ht="20" customHeight="1" x14ac:dyDescent="0.2">
      <c r="A12" s="7">
        <f t="shared" si="0"/>
        <v>9</v>
      </c>
      <c r="B12" s="7" t="s">
        <v>96</v>
      </c>
      <c r="C12" s="18" t="s">
        <v>60</v>
      </c>
      <c r="E12" s="12">
        <v>-2582.4070000000002</v>
      </c>
      <c r="F12" s="12">
        <v>96.834999999999994</v>
      </c>
      <c r="H12" s="12">
        <v>253.03800000000001</v>
      </c>
      <c r="I12" s="13">
        <v>-2292825</v>
      </c>
      <c r="J12" s="12">
        <v>-1807.0740000000001</v>
      </c>
      <c r="K12" s="13">
        <v>0</v>
      </c>
    </row>
    <row r="13" spans="1:13" ht="20" customHeight="1" x14ac:dyDescent="0.2">
      <c r="A13" s="7">
        <f t="shared" si="0"/>
        <v>10</v>
      </c>
      <c r="B13" s="7" t="s">
        <v>97</v>
      </c>
      <c r="C13" s="18" t="s">
        <v>62</v>
      </c>
      <c r="E13" s="14">
        <v>-1634.038</v>
      </c>
      <c r="F13" s="12">
        <v>83.69</v>
      </c>
      <c r="H13" s="12">
        <v>135.38200000000001</v>
      </c>
      <c r="I13" s="13">
        <v>-1038737</v>
      </c>
      <c r="J13" s="14">
        <v>0</v>
      </c>
      <c r="K13" s="12">
        <v>-11457</v>
      </c>
    </row>
    <row r="14" spans="1:13" ht="20" customHeight="1" x14ac:dyDescent="0.2">
      <c r="A14" s="7">
        <f t="shared" si="0"/>
        <v>11</v>
      </c>
      <c r="B14" s="7" t="s">
        <v>98</v>
      </c>
      <c r="C14" s="18" t="s">
        <v>63</v>
      </c>
      <c r="E14" s="12">
        <v>-3949.4250000000002</v>
      </c>
      <c r="F14" s="12">
        <v>213.39</v>
      </c>
      <c r="H14" s="12">
        <v>339.51</v>
      </c>
      <c r="I14" s="13">
        <v>-3384403</v>
      </c>
      <c r="J14" s="12">
        <v>-772.16700000000003</v>
      </c>
      <c r="K14" s="12">
        <v>-12621.254000000001</v>
      </c>
    </row>
    <row r="15" spans="1:13" ht="20" customHeight="1" x14ac:dyDescent="0.2">
      <c r="A15" s="7">
        <f t="shared" si="0"/>
        <v>12</v>
      </c>
      <c r="B15" s="7" t="s">
        <v>99</v>
      </c>
      <c r="C15" s="18" t="s">
        <v>65</v>
      </c>
      <c r="E15" s="12">
        <v>-2316.0749999999998</v>
      </c>
      <c r="F15" s="12">
        <v>125.95</v>
      </c>
      <c r="H15" s="12">
        <v>247.88200000000001</v>
      </c>
      <c r="I15" s="13">
        <v>0</v>
      </c>
      <c r="J15" s="12">
        <v>-2059.37</v>
      </c>
      <c r="K15" s="14">
        <v>0</v>
      </c>
    </row>
    <row r="16" spans="1:13" ht="20" customHeight="1" x14ac:dyDescent="0.2">
      <c r="A16" s="7">
        <f t="shared" si="0"/>
        <v>13</v>
      </c>
      <c r="B16" s="7" t="s">
        <v>100</v>
      </c>
      <c r="C16" s="18" t="s">
        <v>95</v>
      </c>
      <c r="D16" t="s">
        <v>68</v>
      </c>
      <c r="E16" s="12">
        <v>-2947.3069999999998</v>
      </c>
      <c r="F16" s="12">
        <v>167.13800000000001</v>
      </c>
      <c r="H16" s="12">
        <v>322.74900000000002</v>
      </c>
      <c r="I16" s="13">
        <v>0</v>
      </c>
      <c r="J16" s="12">
        <v>-2409.1590000000001</v>
      </c>
      <c r="K16" s="12">
        <v>-3383.0059999999999</v>
      </c>
    </row>
    <row r="17" spans="1:11" ht="20" customHeight="1" x14ac:dyDescent="0.2">
      <c r="A17" s="7">
        <f t="shared" si="0"/>
        <v>14</v>
      </c>
      <c r="B17" s="7" t="s">
        <v>101</v>
      </c>
      <c r="C17" s="18" t="s">
        <v>93</v>
      </c>
      <c r="D17" t="s">
        <v>71</v>
      </c>
      <c r="E17" s="14">
        <v>-3615.68</v>
      </c>
      <c r="F17" s="12">
        <v>202.91</v>
      </c>
      <c r="H17" s="12">
        <v>304.51900000000001</v>
      </c>
      <c r="I17" s="13">
        <v>0</v>
      </c>
      <c r="J17" s="14">
        <v>0</v>
      </c>
      <c r="K17" s="12">
        <v>-28244.695</v>
      </c>
    </row>
    <row r="18" spans="1:11" ht="20" customHeight="1" x14ac:dyDescent="0.2">
      <c r="A18" s="7">
        <f t="shared" si="0"/>
        <v>15</v>
      </c>
      <c r="B18" s="7" t="s">
        <v>102</v>
      </c>
      <c r="C18" s="18" t="s">
        <v>92</v>
      </c>
      <c r="D18" t="s">
        <v>72</v>
      </c>
      <c r="E18" s="12">
        <v>-2336.7510000000002</v>
      </c>
      <c r="F18" s="12">
        <v>112.54</v>
      </c>
      <c r="H18" s="12">
        <v>220.69300000000001</v>
      </c>
      <c r="I18" s="13">
        <v>-1372400</v>
      </c>
      <c r="J18" s="12">
        <v>-1461.3130000000001</v>
      </c>
      <c r="K18" s="14">
        <v>0</v>
      </c>
    </row>
    <row r="19" spans="1:11" ht="20" customHeight="1" x14ac:dyDescent="0.2">
      <c r="A19" s="7">
        <f t="shared" si="0"/>
        <v>16</v>
      </c>
      <c r="B19" s="7" t="s">
        <v>46</v>
      </c>
      <c r="C19" s="5" t="s">
        <v>18</v>
      </c>
      <c r="D19" t="s">
        <v>69</v>
      </c>
      <c r="E19" s="12">
        <v>-4006.6680000000001</v>
      </c>
      <c r="F19" s="12">
        <v>175.06</v>
      </c>
      <c r="H19" s="12">
        <v>345.53699999999998</v>
      </c>
      <c r="I19" s="13">
        <v>-1199855</v>
      </c>
      <c r="J19" s="12">
        <v>-672.399</v>
      </c>
      <c r="K19" s="12">
        <v>-27883.555</v>
      </c>
    </row>
    <row r="20" spans="1:11" ht="20" customHeight="1" x14ac:dyDescent="0.2">
      <c r="A20" s="7">
        <f t="shared" si="0"/>
        <v>17</v>
      </c>
      <c r="B20" s="7" t="s">
        <v>43</v>
      </c>
      <c r="C20" s="5" t="s">
        <v>10</v>
      </c>
      <c r="D20" t="s">
        <v>70</v>
      </c>
      <c r="E20" s="12">
        <v>-10735.300999999999</v>
      </c>
      <c r="F20" s="12">
        <v>360.98</v>
      </c>
      <c r="H20" s="12">
        <v>973.423</v>
      </c>
      <c r="I20" s="13">
        <v>-5517950</v>
      </c>
      <c r="J20" s="12">
        <v>-3135.46</v>
      </c>
      <c r="K20" s="12">
        <v>-63511.116999999998</v>
      </c>
    </row>
    <row r="21" spans="1:11" ht="20" customHeight="1" x14ac:dyDescent="0.2">
      <c r="A21" s="7">
        <f t="shared" si="0"/>
        <v>18</v>
      </c>
      <c r="B21" s="7" t="s">
        <v>103</v>
      </c>
      <c r="C21" s="18" t="s">
        <v>73</v>
      </c>
      <c r="E21" s="15">
        <f>-1546.097</f>
        <v>-1546.097</v>
      </c>
      <c r="F21" s="15">
        <f>68.659</f>
        <v>68.659000000000006</v>
      </c>
      <c r="G21" s="15"/>
      <c r="H21" s="15">
        <f>156.998</f>
        <v>156.99799999999999</v>
      </c>
      <c r="I21" s="16">
        <v>0</v>
      </c>
      <c r="J21" s="15">
        <f>-943.737</f>
        <v>-943.73699999999997</v>
      </c>
      <c r="K21" s="15">
        <f>-6038.262</f>
        <v>-6038.2619999999997</v>
      </c>
    </row>
    <row r="22" spans="1:11" ht="20" customHeight="1" x14ac:dyDescent="0.2">
      <c r="A22" s="7">
        <f t="shared" si="0"/>
        <v>19</v>
      </c>
      <c r="B22" s="7" t="s">
        <v>47</v>
      </c>
      <c r="C22" s="18" t="s">
        <v>20</v>
      </c>
      <c r="E22" s="12">
        <v>-2176.2539999999999</v>
      </c>
      <c r="F22" s="12">
        <v>93.91</v>
      </c>
      <c r="H22" s="12">
        <v>237.81899999999999</v>
      </c>
      <c r="I22" s="13">
        <v>-599845</v>
      </c>
      <c r="J22" s="12">
        <v>-1954.0350000000001</v>
      </c>
      <c r="K22" s="14">
        <v>0</v>
      </c>
    </row>
    <row r="23" spans="1:11" ht="20" customHeight="1" x14ac:dyDescent="0.2">
      <c r="A23" s="7">
        <f t="shared" si="0"/>
        <v>20</v>
      </c>
      <c r="B23" s="7" t="s">
        <v>48</v>
      </c>
      <c r="C23" s="18" t="s">
        <v>21</v>
      </c>
      <c r="E23" s="12">
        <v>-2307.5880000000002</v>
      </c>
      <c r="F23" s="12">
        <v>81.42</v>
      </c>
      <c r="H23" s="12">
        <v>233.49299999999999</v>
      </c>
      <c r="I23" s="13">
        <v>-1674612</v>
      </c>
      <c r="J23" s="12">
        <v>-1704.549</v>
      </c>
      <c r="K23" s="14">
        <v>0</v>
      </c>
    </row>
    <row r="24" spans="1:11" ht="20" customHeight="1" x14ac:dyDescent="0.2">
      <c r="A24" s="7">
        <f t="shared" si="0"/>
        <v>21</v>
      </c>
      <c r="B24" s="7" t="s">
        <v>49</v>
      </c>
      <c r="C24" s="18" t="s">
        <v>22</v>
      </c>
      <c r="E24" s="12">
        <v>-4231.4799999999996</v>
      </c>
      <c r="F24" s="12">
        <v>199.9</v>
      </c>
      <c r="H24" s="12">
        <v>422.52100000000002</v>
      </c>
      <c r="I24" s="13">
        <v>-2189052</v>
      </c>
      <c r="J24" s="12">
        <v>-3219.9380000000001</v>
      </c>
      <c r="K24" s="14">
        <v>0</v>
      </c>
    </row>
    <row r="25" spans="1:11" ht="20" customHeight="1" x14ac:dyDescent="0.2">
      <c r="A25" s="7">
        <f t="shared" si="0"/>
        <v>22</v>
      </c>
      <c r="B25" s="7" t="s">
        <v>50</v>
      </c>
      <c r="C25" s="18" t="s">
        <v>23</v>
      </c>
      <c r="E25" s="12">
        <v>-3988.2730000000001</v>
      </c>
      <c r="F25" s="12">
        <v>206.52</v>
      </c>
      <c r="H25" s="12">
        <v>379.77499999999998</v>
      </c>
      <c r="I25" s="13">
        <v>-1405905</v>
      </c>
      <c r="J25" s="12">
        <v>-2415.3270000000002</v>
      </c>
      <c r="K25" s="12">
        <v>-5271.9920000000002</v>
      </c>
    </row>
    <row r="26" spans="1:11" ht="20" customHeight="1" x14ac:dyDescent="0.2">
      <c r="A26" s="7">
        <f t="shared" si="0"/>
        <v>23</v>
      </c>
      <c r="B26" s="7" t="s">
        <v>104</v>
      </c>
      <c r="C26" s="18" t="s">
        <v>74</v>
      </c>
      <c r="E26" s="14">
        <v>-6644.0659999999998</v>
      </c>
      <c r="F26" s="12">
        <v>252.16</v>
      </c>
      <c r="H26" s="12">
        <v>532.29700000000003</v>
      </c>
      <c r="I26" s="13">
        <v>-8048585</v>
      </c>
      <c r="J26" s="14">
        <v>0</v>
      </c>
      <c r="K26" s="14">
        <v>-34185.964999999997</v>
      </c>
    </row>
    <row r="27" spans="1:11" ht="20" customHeight="1" x14ac:dyDescent="0.2">
      <c r="A27" s="7">
        <f t="shared" si="0"/>
        <v>24</v>
      </c>
      <c r="B27" s="7" t="s">
        <v>105</v>
      </c>
      <c r="C27" s="18" t="s">
        <v>75</v>
      </c>
      <c r="E27" s="12">
        <v>-2252.623</v>
      </c>
      <c r="F27" s="12">
        <v>113</v>
      </c>
      <c r="H27" s="12">
        <v>197.58600000000001</v>
      </c>
      <c r="I27" s="13">
        <v>-1255520</v>
      </c>
      <c r="J27" s="12">
        <v>-136.49600000000001</v>
      </c>
      <c r="K27" s="12">
        <v>-18127.25</v>
      </c>
    </row>
    <row r="28" spans="1:11" ht="20" customHeight="1" x14ac:dyDescent="0.2">
      <c r="A28" s="7">
        <f t="shared" si="0"/>
        <v>25</v>
      </c>
      <c r="B28" s="7" t="s">
        <v>106</v>
      </c>
      <c r="C28" s="18" t="s">
        <v>76</v>
      </c>
      <c r="E28" s="12">
        <v>-4557.9880000000003</v>
      </c>
      <c r="F28" s="12">
        <v>248.95</v>
      </c>
      <c r="H28" s="12">
        <v>453.37400000000002</v>
      </c>
      <c r="I28" s="13">
        <v>-1500225</v>
      </c>
      <c r="J28" s="12">
        <v>-3180.6309999999999</v>
      </c>
      <c r="K28" s="14">
        <v>0</v>
      </c>
    </row>
    <row r="29" spans="1:11" ht="20" customHeight="1" x14ac:dyDescent="0.2">
      <c r="A29" s="7">
        <f t="shared" si="0"/>
        <v>26</v>
      </c>
      <c r="B29" s="7" t="s">
        <v>107</v>
      </c>
      <c r="C29" s="18" t="s">
        <v>77</v>
      </c>
      <c r="E29" s="12">
        <v>-3871.44</v>
      </c>
      <c r="F29" s="12">
        <v>211.809</v>
      </c>
      <c r="H29" s="12">
        <v>371.07299999999998</v>
      </c>
      <c r="I29" s="13">
        <v>-1728635</v>
      </c>
      <c r="J29" s="12">
        <v>-2410.8870000000002</v>
      </c>
      <c r="K29" s="14">
        <v>0</v>
      </c>
    </row>
    <row r="30" spans="1:11" ht="20" customHeight="1" x14ac:dyDescent="0.2">
      <c r="A30" s="7">
        <f t="shared" si="0"/>
        <v>27</v>
      </c>
      <c r="B30" s="19" t="s">
        <v>51</v>
      </c>
      <c r="C30" s="18" t="s">
        <v>24</v>
      </c>
      <c r="E30" s="12">
        <v>-3203.3820000000001</v>
      </c>
      <c r="F30" s="12">
        <v>144.76</v>
      </c>
      <c r="H30" s="12">
        <v>310.77499999999998</v>
      </c>
      <c r="I30" s="13">
        <v>0</v>
      </c>
      <c r="J30" s="12">
        <v>-1356.45</v>
      </c>
      <c r="K30" s="12">
        <v>-19586.809000000001</v>
      </c>
    </row>
    <row r="31" spans="1:11" ht="20" customHeight="1" x14ac:dyDescent="0.2">
      <c r="A31" s="7">
        <f t="shared" si="0"/>
        <v>28</v>
      </c>
      <c r="B31" s="7" t="s">
        <v>108</v>
      </c>
      <c r="C31" s="18" t="s">
        <v>94</v>
      </c>
      <c r="E31" s="12">
        <v>-12778.27</v>
      </c>
      <c r="F31" s="12">
        <v>443.2</v>
      </c>
      <c r="H31" s="12">
        <v>1164.0050000000001</v>
      </c>
      <c r="I31" s="13">
        <v>-4262430</v>
      </c>
      <c r="J31" s="12">
        <v>-3158.8670000000002</v>
      </c>
      <c r="K31" s="12">
        <v>-88732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CD823-6CB9-9448-8F84-6D7851FA7F7D}">
  <dimension ref="A2:M18"/>
  <sheetViews>
    <sheetView zoomScale="125" zoomScaleNormal="125" workbookViewId="0">
      <selection activeCell="B16" sqref="B16"/>
    </sheetView>
  </sheetViews>
  <sheetFormatPr baseColWidth="10" defaultColWidth="16.6640625" defaultRowHeight="20" customHeight="1" x14ac:dyDescent="0.2"/>
  <sheetData>
    <row r="2" spans="1:13" ht="20" customHeight="1" x14ac:dyDescent="0.2">
      <c r="B2" s="7"/>
      <c r="C2" s="7"/>
      <c r="D2" s="7"/>
      <c r="E2" s="7" t="s">
        <v>8</v>
      </c>
      <c r="F2" s="7" t="s">
        <v>9</v>
      </c>
      <c r="G2" s="7" t="s">
        <v>12</v>
      </c>
      <c r="H2" s="7" t="s">
        <v>38</v>
      </c>
      <c r="I2" s="7"/>
      <c r="J2" s="7"/>
      <c r="K2" s="7"/>
    </row>
    <row r="3" spans="1:13" ht="20" customHeight="1" x14ac:dyDescent="0.2">
      <c r="B3" s="7" t="s">
        <v>0</v>
      </c>
      <c r="C3" s="7" t="s">
        <v>1</v>
      </c>
      <c r="D3" s="7" t="s">
        <v>36</v>
      </c>
      <c r="E3" s="7" t="s">
        <v>2</v>
      </c>
      <c r="F3" s="7" t="s">
        <v>3</v>
      </c>
      <c r="G3" s="7" t="s">
        <v>11</v>
      </c>
      <c r="H3" s="7" t="s">
        <v>4</v>
      </c>
      <c r="I3" s="7" t="s">
        <v>5</v>
      </c>
      <c r="J3" s="7" t="s">
        <v>6</v>
      </c>
      <c r="K3" s="7" t="s">
        <v>7</v>
      </c>
    </row>
    <row r="4" spans="1:13" ht="20" customHeight="1" x14ac:dyDescent="0.2">
      <c r="A4" s="7">
        <v>1</v>
      </c>
      <c r="B4" s="8" t="s">
        <v>39</v>
      </c>
      <c r="C4" s="4" t="s">
        <v>37</v>
      </c>
      <c r="E4" s="1">
        <v>-904.92700000000002</v>
      </c>
      <c r="F4" s="1">
        <v>45</v>
      </c>
      <c r="G4" s="1">
        <v>28.38</v>
      </c>
      <c r="H4" s="1">
        <v>121.63</v>
      </c>
      <c r="I4" s="1">
        <v>0</v>
      </c>
      <c r="J4" s="1">
        <v>-1444.383</v>
      </c>
      <c r="K4" s="1">
        <v>0</v>
      </c>
      <c r="L4" s="1"/>
      <c r="M4" s="1"/>
    </row>
    <row r="5" spans="1:13" ht="20" customHeight="1" x14ac:dyDescent="0.2">
      <c r="A5" s="7">
        <f>A4+1</f>
        <v>2</v>
      </c>
      <c r="B5" s="8" t="s">
        <v>40</v>
      </c>
      <c r="C5" s="4" t="s">
        <v>37</v>
      </c>
      <c r="E5" s="1">
        <v>-1548.481</v>
      </c>
      <c r="F5" s="2">
        <v>102.785</v>
      </c>
      <c r="G5" s="2">
        <v>25.574999999999999</v>
      </c>
      <c r="H5" s="1">
        <v>154.82</v>
      </c>
      <c r="I5" s="1">
        <v>0</v>
      </c>
      <c r="J5" s="1">
        <v>-677.88900000000001</v>
      </c>
      <c r="K5" s="1">
        <v>-8071.3549999999996</v>
      </c>
      <c r="L5" s="1"/>
      <c r="M5" s="1"/>
    </row>
    <row r="6" spans="1:13" ht="20" customHeight="1" x14ac:dyDescent="0.2">
      <c r="A6" s="7">
        <f>A5+1</f>
        <v>3</v>
      </c>
      <c r="B6" s="8" t="s">
        <v>41</v>
      </c>
      <c r="C6" s="4" t="s">
        <v>37</v>
      </c>
      <c r="E6" s="1">
        <v>-554.89700000000005</v>
      </c>
      <c r="F6" s="1">
        <v>26.228000000000002</v>
      </c>
      <c r="G6" s="1">
        <v>16.763999999999999</v>
      </c>
      <c r="H6" s="1">
        <v>76.043999999999997</v>
      </c>
      <c r="I6" s="1">
        <v>0</v>
      </c>
      <c r="J6" s="1">
        <v>0</v>
      </c>
      <c r="K6" s="1">
        <v>0</v>
      </c>
      <c r="L6" s="1"/>
      <c r="M6" s="1"/>
    </row>
    <row r="7" spans="1:13" ht="20" customHeight="1" x14ac:dyDescent="0.2">
      <c r="A7" s="7">
        <f t="shared" ref="A7:A18" si="0">A6+1</f>
        <v>4</v>
      </c>
      <c r="B7" s="8" t="s">
        <v>42</v>
      </c>
      <c r="C7" s="4" t="s">
        <v>37</v>
      </c>
      <c r="E7" s="1">
        <v>-491.96699999999998</v>
      </c>
      <c r="F7" s="1">
        <v>63.685000000000002</v>
      </c>
      <c r="G7" s="1">
        <v>16.763999999999999</v>
      </c>
      <c r="H7" s="1">
        <v>60.427999999999997</v>
      </c>
      <c r="I7" s="1">
        <v>0</v>
      </c>
      <c r="J7" s="1">
        <v>-206.53299999999999</v>
      </c>
      <c r="K7" s="1">
        <v>-2674.3719999999998</v>
      </c>
      <c r="L7" s="1"/>
      <c r="M7" s="1"/>
    </row>
    <row r="8" spans="1:13" ht="20" customHeight="1" x14ac:dyDescent="0.2">
      <c r="A8" s="7">
        <f t="shared" si="0"/>
        <v>5</v>
      </c>
      <c r="B8" s="8" t="s">
        <v>43</v>
      </c>
      <c r="C8" s="5" t="s">
        <v>10</v>
      </c>
      <c r="D8" s="1" t="s">
        <v>30</v>
      </c>
      <c r="E8" s="1">
        <v>-10735.300999999999</v>
      </c>
      <c r="F8" s="1">
        <v>360.98</v>
      </c>
      <c r="G8" s="3"/>
      <c r="H8" s="1">
        <v>973.423</v>
      </c>
      <c r="I8" s="1">
        <v>-5517950</v>
      </c>
      <c r="J8" s="1">
        <v>-3135.46</v>
      </c>
      <c r="K8" s="1">
        <v>-63511.116999999998</v>
      </c>
      <c r="M8" s="1"/>
    </row>
    <row r="9" spans="1:13" ht="20" customHeight="1" x14ac:dyDescent="0.2">
      <c r="A9" s="7">
        <f t="shared" si="0"/>
        <v>6</v>
      </c>
      <c r="B9" s="8" t="s">
        <v>44</v>
      </c>
      <c r="C9" s="5" t="s">
        <v>15</v>
      </c>
      <c r="D9" s="1"/>
      <c r="E9" s="1">
        <v>-1674.4110000000001</v>
      </c>
      <c r="F9" s="2">
        <v>51.02</v>
      </c>
      <c r="G9" s="2">
        <v>25.574999999999999</v>
      </c>
      <c r="H9" s="1">
        <v>152.72399999999999</v>
      </c>
      <c r="I9" s="1">
        <v>-852486</v>
      </c>
      <c r="J9" s="1">
        <v>-522.577</v>
      </c>
      <c r="K9" s="1">
        <v>-10067.91</v>
      </c>
      <c r="M9" s="1"/>
    </row>
    <row r="10" spans="1:13" ht="20" customHeight="1" x14ac:dyDescent="0.2">
      <c r="A10" s="7">
        <f t="shared" si="0"/>
        <v>7</v>
      </c>
      <c r="B10" s="8" t="s">
        <v>45</v>
      </c>
      <c r="C10" s="5" t="s">
        <v>17</v>
      </c>
      <c r="D10" s="1"/>
      <c r="E10" s="1">
        <v>-635.99</v>
      </c>
      <c r="F10" s="1">
        <v>39.75</v>
      </c>
      <c r="G10" s="1">
        <v>16.763999999999999</v>
      </c>
      <c r="H10" s="1">
        <v>57.076000000000001</v>
      </c>
      <c r="I10" s="1">
        <v>-403034</v>
      </c>
      <c r="J10" s="1">
        <v>0</v>
      </c>
      <c r="K10" s="1">
        <v>-3103.6579999999999</v>
      </c>
      <c r="M10" s="1"/>
    </row>
    <row r="11" spans="1:13" ht="20" customHeight="1" x14ac:dyDescent="0.2">
      <c r="A11" s="7">
        <f t="shared" si="0"/>
        <v>8</v>
      </c>
      <c r="B11" s="8" t="s">
        <v>46</v>
      </c>
      <c r="C11" s="5" t="s">
        <v>18</v>
      </c>
      <c r="D11" s="1" t="s">
        <v>31</v>
      </c>
      <c r="E11" s="1">
        <v>-4006.6680000000001</v>
      </c>
      <c r="F11" s="1">
        <v>175.06</v>
      </c>
      <c r="G11" s="6"/>
      <c r="H11" s="1">
        <v>345.53699999999998</v>
      </c>
      <c r="I11" s="1">
        <v>-1199855</v>
      </c>
      <c r="J11" s="1">
        <v>-672.399</v>
      </c>
      <c r="K11" s="1">
        <v>-27883.555</v>
      </c>
    </row>
    <row r="12" spans="1:13" ht="20" customHeight="1" x14ac:dyDescent="0.2">
      <c r="A12" s="7">
        <f t="shared" si="0"/>
        <v>9</v>
      </c>
      <c r="B12" s="8" t="s">
        <v>47</v>
      </c>
      <c r="C12" s="5" t="s">
        <v>20</v>
      </c>
      <c r="D12" s="1"/>
      <c r="E12" s="2">
        <v>-2176.2539999999999</v>
      </c>
      <c r="F12" s="1">
        <v>93.91</v>
      </c>
      <c r="G12" s="1">
        <v>43.759</v>
      </c>
      <c r="H12" s="1">
        <v>237.81899999999999</v>
      </c>
      <c r="I12" s="2">
        <v>-599845</v>
      </c>
      <c r="J12" s="1">
        <v>-1954.0350000000001</v>
      </c>
      <c r="K12" s="1">
        <v>0</v>
      </c>
    </row>
    <row r="13" spans="1:13" ht="20" customHeight="1" x14ac:dyDescent="0.2">
      <c r="A13" s="7">
        <f t="shared" si="0"/>
        <v>10</v>
      </c>
      <c r="B13" s="8" t="s">
        <v>48</v>
      </c>
      <c r="C13" s="5" t="s">
        <v>21</v>
      </c>
      <c r="E13" s="2">
        <v>-2307.5880000000002</v>
      </c>
      <c r="F13" s="1">
        <v>81.42</v>
      </c>
      <c r="G13" s="3"/>
      <c r="H13" s="1">
        <v>233.49299999999999</v>
      </c>
      <c r="I13" s="1">
        <v>-1674612</v>
      </c>
      <c r="J13" s="1">
        <v>-1704.549</v>
      </c>
      <c r="K13" s="1">
        <v>0</v>
      </c>
    </row>
    <row r="14" spans="1:13" ht="20" customHeight="1" x14ac:dyDescent="0.2">
      <c r="A14" s="7">
        <f t="shared" si="0"/>
        <v>11</v>
      </c>
      <c r="B14" s="8" t="s">
        <v>49</v>
      </c>
      <c r="C14" s="5" t="s">
        <v>22</v>
      </c>
      <c r="E14" s="2">
        <v>-4231.4799999999996</v>
      </c>
      <c r="F14" s="1">
        <v>199.9</v>
      </c>
      <c r="G14" s="1">
        <v>100.74</v>
      </c>
      <c r="H14" s="2">
        <v>422.52100000000002</v>
      </c>
      <c r="I14" s="2">
        <v>-2189052</v>
      </c>
      <c r="J14" s="2">
        <v>-3219.9380000000001</v>
      </c>
      <c r="K14" s="2">
        <v>0</v>
      </c>
    </row>
    <row r="15" spans="1:13" ht="20" customHeight="1" x14ac:dyDescent="0.2">
      <c r="A15" s="7">
        <f t="shared" si="0"/>
        <v>12</v>
      </c>
      <c r="B15" s="7" t="s">
        <v>50</v>
      </c>
      <c r="C15" s="5" t="s">
        <v>23</v>
      </c>
      <c r="D15" s="1"/>
      <c r="E15" s="2">
        <v>-3988.2730000000001</v>
      </c>
      <c r="F15">
        <v>206.52</v>
      </c>
      <c r="G15" s="1">
        <v>90.15</v>
      </c>
      <c r="H15">
        <v>379.77499999999998</v>
      </c>
      <c r="I15">
        <v>-1405905</v>
      </c>
      <c r="J15">
        <v>-2415.3270000000002</v>
      </c>
      <c r="K15">
        <v>-5271.9920000000002</v>
      </c>
    </row>
    <row r="16" spans="1:13" ht="20" customHeight="1" x14ac:dyDescent="0.2">
      <c r="A16" s="7">
        <f t="shared" si="0"/>
        <v>13</v>
      </c>
      <c r="B16" s="7" t="s">
        <v>51</v>
      </c>
      <c r="C16" s="5" t="s">
        <v>24</v>
      </c>
      <c r="D16" s="1"/>
      <c r="E16" s="2">
        <v>-3203.3820000000001</v>
      </c>
      <c r="F16">
        <v>144.76</v>
      </c>
      <c r="G16" s="1">
        <v>66.19</v>
      </c>
      <c r="H16">
        <v>310.77499999999998</v>
      </c>
      <c r="I16" s="2">
        <v>0</v>
      </c>
      <c r="J16">
        <v>-1356.45</v>
      </c>
      <c r="K16">
        <v>-19586.809000000001</v>
      </c>
    </row>
    <row r="17" spans="1:11" ht="20" customHeight="1" x14ac:dyDescent="0.2">
      <c r="A17" s="7">
        <f t="shared" si="0"/>
        <v>14</v>
      </c>
      <c r="B17" s="7" t="s">
        <v>52</v>
      </c>
      <c r="C17" s="5" t="s">
        <v>32</v>
      </c>
      <c r="D17" s="1"/>
      <c r="E17">
        <v>-601.20000000000005</v>
      </c>
      <c r="F17">
        <v>27.25</v>
      </c>
      <c r="G17" s="1">
        <v>11.2</v>
      </c>
      <c r="H17">
        <v>59.682000000000002</v>
      </c>
      <c r="I17">
        <v>0</v>
      </c>
      <c r="J17">
        <v>-136.49600000000001</v>
      </c>
      <c r="K17">
        <v>-4172.625</v>
      </c>
    </row>
    <row r="18" spans="1:11" ht="20" customHeight="1" x14ac:dyDescent="0.2">
      <c r="A18" s="7">
        <f t="shared" si="0"/>
        <v>15</v>
      </c>
      <c r="B18" s="7" t="s">
        <v>53</v>
      </c>
      <c r="C18" s="5" t="s">
        <v>34</v>
      </c>
      <c r="D18" s="1"/>
      <c r="E18">
        <v>-910.505</v>
      </c>
      <c r="F18">
        <v>41.33</v>
      </c>
      <c r="G18" s="1">
        <v>23.718</v>
      </c>
      <c r="H18">
        <v>78.19</v>
      </c>
      <c r="I18">
        <v>-810399</v>
      </c>
      <c r="J18">
        <v>0</v>
      </c>
      <c r="K18">
        <v>-7421.3239999999996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Berman_Solids (2)</vt:lpstr>
      <vt:lpstr>Berman_Solids</vt:lpstr>
      <vt:lpstr>Berman_Liquids</vt:lpstr>
      <vt:lpstr>Berman_All</vt:lpstr>
      <vt:lpstr>Berman_All (replaced 23x05x25)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Parendo, Christopher Allen</dc:creator>
  <cp:lastModifiedBy>Parendo, Christopher Allen</cp:lastModifiedBy>
  <dcterms:created xsi:type="dcterms:W3CDTF">2023-04-12T20:29:04Z</dcterms:created>
  <dcterms:modified xsi:type="dcterms:W3CDTF">2023-11-25T05:30:16Z</dcterms:modified>
</cp:coreProperties>
</file>