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christian_s_campus_technion_ac_il/Documents/סמסטר 8 חורף-2023/ארכיטקטורות מתקדמות/תרגילי בית/WET1/"/>
    </mc:Choice>
  </mc:AlternateContent>
  <xr:revisionPtr revIDLastSave="109" documentId="8_{2B345F4C-7246-4780-B87B-0ACA75D8C71A}" xr6:coauthVersionLast="47" xr6:coauthVersionMax="47" xr10:uidLastSave="{A66A91ED-1B1F-4EBD-B4B4-EBBC35A730F5}"/>
  <bookViews>
    <workbookView xWindow="1140" yWindow="1140" windowWidth="8470" windowHeight="7100" xr2:uid="{0DE6C65E-D9EC-482D-8E53-85DEA5077F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1" l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G96" i="1"/>
  <c r="G97" i="1"/>
  <c r="G98" i="1"/>
  <c r="G99" i="1"/>
  <c r="G100" i="1"/>
  <c r="G101" i="1"/>
  <c r="G102" i="1"/>
  <c r="G76" i="1"/>
  <c r="G42" i="1"/>
  <c r="T42" i="1"/>
  <c r="T43" i="1"/>
  <c r="T53" i="1"/>
  <c r="T54" i="1"/>
  <c r="T55" i="1"/>
  <c r="T56" i="1"/>
  <c r="T57" i="1"/>
  <c r="T58" i="1"/>
  <c r="T59" i="1"/>
  <c r="S67" i="1"/>
  <c r="R67" i="1"/>
  <c r="T67" i="1" s="1"/>
  <c r="R42" i="1"/>
  <c r="S42" i="1"/>
  <c r="R43" i="1"/>
  <c r="S43" i="1"/>
  <c r="R44" i="1"/>
  <c r="S44" i="1"/>
  <c r="T44" i="1" s="1"/>
  <c r="R45" i="1"/>
  <c r="T45" i="1" s="1"/>
  <c r="S45" i="1"/>
  <c r="R46" i="1"/>
  <c r="T46" i="1" s="1"/>
  <c r="S46" i="1"/>
  <c r="R47" i="1"/>
  <c r="T47" i="1" s="1"/>
  <c r="S47" i="1"/>
  <c r="R48" i="1"/>
  <c r="T48" i="1" s="1"/>
  <c r="S48" i="1"/>
  <c r="R49" i="1"/>
  <c r="T49" i="1" s="1"/>
  <c r="S49" i="1"/>
  <c r="R50" i="1"/>
  <c r="T50" i="1" s="1"/>
  <c r="S50" i="1"/>
  <c r="R51" i="1"/>
  <c r="T51" i="1" s="1"/>
  <c r="S51" i="1"/>
  <c r="R52" i="1"/>
  <c r="T52" i="1" s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T60" i="1" s="1"/>
  <c r="R61" i="1"/>
  <c r="T61" i="1" s="1"/>
  <c r="S61" i="1"/>
  <c r="R62" i="1"/>
  <c r="T62" i="1" s="1"/>
  <c r="S62" i="1"/>
  <c r="R63" i="1"/>
  <c r="T63" i="1" s="1"/>
  <c r="S63" i="1"/>
  <c r="R64" i="1"/>
  <c r="T64" i="1" s="1"/>
  <c r="S64" i="1"/>
  <c r="R65" i="1"/>
  <c r="T65" i="1" s="1"/>
  <c r="S65" i="1"/>
  <c r="R66" i="1"/>
  <c r="T66" i="1" s="1"/>
  <c r="S66" i="1"/>
  <c r="S41" i="1"/>
  <c r="R41" i="1"/>
  <c r="T41" i="1" s="1"/>
  <c r="U41" i="1" s="1"/>
  <c r="F77" i="1"/>
  <c r="G77" i="1" s="1"/>
  <c r="F78" i="1"/>
  <c r="G78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92" i="1" s="1"/>
  <c r="F93" i="1"/>
  <c r="G93" i="1" s="1"/>
  <c r="F94" i="1"/>
  <c r="G94" i="1" s="1"/>
  <c r="F95" i="1"/>
  <c r="F96" i="1"/>
  <c r="F97" i="1"/>
  <c r="F98" i="1"/>
  <c r="F99" i="1"/>
  <c r="F100" i="1"/>
  <c r="F101" i="1"/>
  <c r="F102" i="1"/>
  <c r="F76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41" i="1"/>
  <c r="G41" i="1" s="1"/>
  <c r="G30" i="1"/>
  <c r="I30" i="1"/>
  <c r="H33" i="1" s="1"/>
  <c r="H30" i="1"/>
  <c r="G3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<sst xmlns="http://schemas.openxmlformats.org/spreadsheetml/2006/main" count="111" uniqueCount="50">
  <si>
    <t>speedup WS</t>
  </si>
  <si>
    <t>speedup IS</t>
  </si>
  <si>
    <t>Layer</t>
  </si>
  <si>
    <t>Conv1</t>
  </si>
  <si>
    <t>Conv2</t>
  </si>
  <si>
    <t>Conv3</t>
  </si>
  <si>
    <t>Conv4</t>
  </si>
  <si>
    <t>Conv5</t>
  </si>
  <si>
    <t>Conv6</t>
  </si>
  <si>
    <t>Conv7</t>
  </si>
  <si>
    <t>Conv8</t>
  </si>
  <si>
    <t>Conv9</t>
  </si>
  <si>
    <t>Conv10</t>
  </si>
  <si>
    <t>Conv11</t>
  </si>
  <si>
    <t>Conv12</t>
  </si>
  <si>
    <t>Conv13</t>
  </si>
  <si>
    <t>Conv14</t>
  </si>
  <si>
    <t>Conv15</t>
  </si>
  <si>
    <t>Conv16</t>
  </si>
  <si>
    <t>Conv17</t>
  </si>
  <si>
    <t>Conv18</t>
  </si>
  <si>
    <t>Conv19</t>
  </si>
  <si>
    <t>Conv20</t>
  </si>
  <si>
    <t>Conv21</t>
  </si>
  <si>
    <t>Conv22</t>
  </si>
  <si>
    <t>Conv23</t>
  </si>
  <si>
    <t>Conv24</t>
  </si>
  <si>
    <t>Conv25</t>
  </si>
  <si>
    <t>Conv26</t>
  </si>
  <si>
    <t>Conv27</t>
  </si>
  <si>
    <t>Cycles</t>
  </si>
  <si>
    <t>Filter BW</t>
  </si>
  <si>
    <t>OF BW</t>
  </si>
  <si>
    <t>IF BW</t>
  </si>
  <si>
    <t>total BW</t>
  </si>
  <si>
    <t>4MB</t>
  </si>
  <si>
    <t>64KB</t>
  </si>
  <si>
    <t>log2(BW)</t>
  </si>
  <si>
    <t>Layer name</t>
  </si>
  <si>
    <t>IFMAP Height</t>
  </si>
  <si>
    <t>IFMAP Width</t>
  </si>
  <si>
    <t>Filter Height</t>
  </si>
  <si>
    <t>Filter Width</t>
  </si>
  <si>
    <t>Channels</t>
  </si>
  <si>
    <t>Num Filter</t>
  </si>
  <si>
    <t>Arith int</t>
  </si>
  <si>
    <t>Stride</t>
  </si>
  <si>
    <t>OFH</t>
  </si>
  <si>
    <t>OFW</t>
  </si>
  <si>
    <t>Log2(AI)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</si>
</sst>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E5A2-304E-4AA9-B3F9-C8C4348876A8}">
  <dimension ref="A1:U102"/>
  <sheetViews>
    <sheetView tabSelected="1" topLeftCell="A62" zoomScale="85" zoomScaleNormal="85" workbookViewId="0">
      <selection activeCell="D73" sqref="D73"/>
    </sheetView>
  </sheetViews>
  <sheetFormatPr defaultRowHeight="14.5" x14ac:dyDescent="0.35"/>
  <cols>
    <col min="3" max="3" width="11.1796875" customWidth="1"/>
    <col min="4" max="4" width="12.81640625" customWidth="1"/>
    <col min="5" max="5" width="12.36328125" customWidth="1"/>
    <col min="6" max="6" width="11.81640625" customWidth="1"/>
    <col min="10" max="10" width="11.54296875" customWidth="1"/>
    <col min="11" max="11" width="13.08984375" customWidth="1"/>
    <col min="12" max="12" width="13.36328125" customWidth="1"/>
    <col min="13" max="13" width="11.36328125" customWidth="1"/>
    <col min="14" max="14" width="11" customWidth="1"/>
    <col min="15" max="15" width="9.08984375" customWidth="1"/>
    <col min="16" max="19" width="9.90625" customWidth="1"/>
    <col min="20" max="20" width="13.1796875" customWidth="1"/>
  </cols>
  <sheetData>
    <row r="1" spans="1:9" ht="15" thickBot="1" x14ac:dyDescent="0.4">
      <c r="D1" t="s">
        <v>0</v>
      </c>
      <c r="E1" t="s">
        <v>1</v>
      </c>
    </row>
    <row r="2" spans="1:9" ht="15" thickBot="1" x14ac:dyDescent="0.4">
      <c r="A2" s="1">
        <v>74032</v>
      </c>
      <c r="B2" s="2">
        <v>74214</v>
      </c>
      <c r="C2" s="3">
        <v>182682</v>
      </c>
      <c r="D2" s="8">
        <f>((A2/B2)-1)*100</f>
        <v>-0.2452367477834394</v>
      </c>
      <c r="E2" s="8">
        <f>((A2/C2)-1)*100</f>
        <v>-59.474934585782947</v>
      </c>
      <c r="G2" s="1">
        <v>74032</v>
      </c>
      <c r="H2" s="2">
        <v>74214</v>
      </c>
      <c r="I2" s="3">
        <v>182682</v>
      </c>
    </row>
    <row r="3" spans="1:9" ht="15" thickBot="1" x14ac:dyDescent="0.4">
      <c r="A3" s="4">
        <v>380425</v>
      </c>
      <c r="B3" s="5">
        <v>381248</v>
      </c>
      <c r="C3" s="5">
        <v>1141024</v>
      </c>
      <c r="D3" s="8">
        <f t="shared" ref="D3:D28" si="0">((A3/B3)-1)*100</f>
        <v>-0.2158699848917256</v>
      </c>
      <c r="E3" s="8">
        <f t="shared" ref="E3:E28" si="1">((A3/C3)-1)*100</f>
        <v>-66.659334071851248</v>
      </c>
      <c r="G3" s="4">
        <v>380425</v>
      </c>
      <c r="H3" s="5">
        <v>381248</v>
      </c>
      <c r="I3" s="5">
        <v>1141024</v>
      </c>
    </row>
    <row r="4" spans="1:9" ht="15" thickBot="1" x14ac:dyDescent="0.4">
      <c r="A4" s="6">
        <v>100367</v>
      </c>
      <c r="B4" s="7">
        <v>100736</v>
      </c>
      <c r="C4" s="7">
        <v>174048</v>
      </c>
      <c r="D4" s="8">
        <f t="shared" si="0"/>
        <v>-0.36630400254129558</v>
      </c>
      <c r="E4" s="8">
        <f t="shared" si="1"/>
        <v>-42.333724030152595</v>
      </c>
      <c r="G4" s="6">
        <v>100367</v>
      </c>
      <c r="H4" s="7">
        <v>100736</v>
      </c>
      <c r="I4" s="7">
        <v>174048</v>
      </c>
    </row>
    <row r="5" spans="1:9" ht="15" thickBot="1" x14ac:dyDescent="0.4">
      <c r="A5" s="4">
        <v>194561</v>
      </c>
      <c r="B5" s="5">
        <v>195712</v>
      </c>
      <c r="C5" s="5">
        <v>582720</v>
      </c>
      <c r="D5" s="8">
        <f t="shared" si="0"/>
        <v>-0.5881090582079751</v>
      </c>
      <c r="E5" s="8">
        <f t="shared" si="1"/>
        <v>-66.611580175727624</v>
      </c>
      <c r="G5" s="4">
        <v>194561</v>
      </c>
      <c r="H5" s="5">
        <v>195712</v>
      </c>
      <c r="I5" s="5">
        <v>582720</v>
      </c>
    </row>
    <row r="6" spans="1:9" ht="15" thickBot="1" x14ac:dyDescent="0.4">
      <c r="A6" s="6">
        <v>100367</v>
      </c>
      <c r="B6" s="7">
        <v>101888</v>
      </c>
      <c r="C6" s="7">
        <v>137200</v>
      </c>
      <c r="D6" s="8">
        <f t="shared" si="0"/>
        <v>-1.4928156407035154</v>
      </c>
      <c r="E6" s="8">
        <f t="shared" si="1"/>
        <v>-26.846209912536445</v>
      </c>
      <c r="G6" s="6">
        <v>100367</v>
      </c>
      <c r="H6" s="7">
        <v>101888</v>
      </c>
      <c r="I6" s="7">
        <v>137200</v>
      </c>
    </row>
    <row r="7" spans="1:9" ht="15" thickBot="1" x14ac:dyDescent="0.4">
      <c r="A7" s="4">
        <v>360457</v>
      </c>
      <c r="B7" s="5">
        <v>363776</v>
      </c>
      <c r="C7" s="5">
        <v>1080448</v>
      </c>
      <c r="D7" s="8">
        <f t="shared" si="0"/>
        <v>-0.91237464813511693</v>
      </c>
      <c r="E7" s="8">
        <f t="shared" si="1"/>
        <v>-66.638190824546854</v>
      </c>
      <c r="G7" s="4">
        <v>360457</v>
      </c>
      <c r="H7" s="5">
        <v>363776</v>
      </c>
      <c r="I7" s="5">
        <v>1080448</v>
      </c>
    </row>
    <row r="8" spans="1:9" ht="15" thickBot="1" x14ac:dyDescent="0.4">
      <c r="A8" s="6">
        <v>200719</v>
      </c>
      <c r="B8" s="7">
        <v>203776</v>
      </c>
      <c r="C8" s="7">
        <v>274400</v>
      </c>
      <c r="D8" s="8">
        <f t="shared" si="0"/>
        <v>-1.5001766645728609</v>
      </c>
      <c r="E8" s="8">
        <f t="shared" si="1"/>
        <v>-26.851676384839649</v>
      </c>
      <c r="G8" s="6">
        <v>200719</v>
      </c>
      <c r="H8" s="7">
        <v>203776</v>
      </c>
      <c r="I8" s="7">
        <v>274400</v>
      </c>
    </row>
    <row r="9" spans="1:9" ht="15" thickBot="1" x14ac:dyDescent="0.4">
      <c r="A9" s="4">
        <v>94217</v>
      </c>
      <c r="B9" s="5">
        <v>97536</v>
      </c>
      <c r="C9" s="5">
        <v>281728</v>
      </c>
      <c r="D9" s="8">
        <f t="shared" si="0"/>
        <v>-3.4028461286089273</v>
      </c>
      <c r="E9" s="8">
        <f t="shared" si="1"/>
        <v>-66.557459677419345</v>
      </c>
      <c r="G9" s="4">
        <v>94217</v>
      </c>
      <c r="H9" s="5">
        <v>97536</v>
      </c>
      <c r="I9" s="5">
        <v>281728</v>
      </c>
    </row>
    <row r="10" spans="1:9" ht="15" thickBot="1" x14ac:dyDescent="0.4">
      <c r="A10" s="6">
        <v>100367</v>
      </c>
      <c r="B10" s="7">
        <v>106496</v>
      </c>
      <c r="C10" s="7">
        <v>118776</v>
      </c>
      <c r="D10" s="8">
        <f t="shared" si="0"/>
        <v>-5.7551457331730731</v>
      </c>
      <c r="E10" s="8">
        <f t="shared" si="1"/>
        <v>-15.498922341213717</v>
      </c>
      <c r="G10" s="6">
        <v>100367</v>
      </c>
      <c r="H10" s="7">
        <v>106496</v>
      </c>
      <c r="I10" s="7">
        <v>118776</v>
      </c>
    </row>
    <row r="11" spans="1:9" ht="15" thickBot="1" x14ac:dyDescent="0.4">
      <c r="A11" s="4">
        <v>163841</v>
      </c>
      <c r="B11" s="5">
        <v>168448</v>
      </c>
      <c r="C11" s="5">
        <v>487680</v>
      </c>
      <c r="D11" s="8">
        <f t="shared" si="0"/>
        <v>-2.7349686550152019</v>
      </c>
      <c r="E11" s="8">
        <f t="shared" si="1"/>
        <v>-66.403994422572183</v>
      </c>
      <c r="G11" s="4">
        <v>163841</v>
      </c>
      <c r="H11" s="5">
        <v>168448</v>
      </c>
      <c r="I11" s="5">
        <v>487680</v>
      </c>
    </row>
    <row r="12" spans="1:9" ht="15" thickBot="1" x14ac:dyDescent="0.4">
      <c r="A12" s="6">
        <v>200719</v>
      </c>
      <c r="B12" s="7">
        <v>212992</v>
      </c>
      <c r="C12" s="7">
        <v>237552</v>
      </c>
      <c r="D12" s="8">
        <f t="shared" si="0"/>
        <v>-5.7621882512019269</v>
      </c>
      <c r="E12" s="8">
        <f t="shared" si="1"/>
        <v>-15.505236748164608</v>
      </c>
      <c r="G12" s="6">
        <v>200719</v>
      </c>
      <c r="H12" s="7">
        <v>212992</v>
      </c>
      <c r="I12" s="7">
        <v>237552</v>
      </c>
    </row>
    <row r="13" spans="1:9" ht="15" thickBot="1" x14ac:dyDescent="0.4">
      <c r="A13" s="4">
        <v>45065</v>
      </c>
      <c r="B13" s="5">
        <v>51712</v>
      </c>
      <c r="C13" s="5">
        <v>133376</v>
      </c>
      <c r="D13" s="8">
        <f t="shared" si="0"/>
        <v>-12.853883044554459</v>
      </c>
      <c r="E13" s="8">
        <f t="shared" si="1"/>
        <v>-66.212062140115165</v>
      </c>
      <c r="G13" s="4">
        <v>45065</v>
      </c>
      <c r="H13" s="5">
        <v>51712</v>
      </c>
      <c r="I13" s="5">
        <v>133376</v>
      </c>
    </row>
    <row r="14" spans="1:9" ht="15" thickBot="1" x14ac:dyDescent="0.4">
      <c r="A14" s="6">
        <v>106511</v>
      </c>
      <c r="B14" s="7">
        <v>124928</v>
      </c>
      <c r="C14" s="7">
        <v>116080</v>
      </c>
      <c r="D14" s="8">
        <f t="shared" si="0"/>
        <v>-14.742091444672134</v>
      </c>
      <c r="E14" s="8">
        <f t="shared" si="1"/>
        <v>-8.2434527911784965</v>
      </c>
      <c r="G14" s="6">
        <v>106511</v>
      </c>
      <c r="H14" s="7">
        <v>124928</v>
      </c>
      <c r="I14" s="7">
        <v>116080</v>
      </c>
    </row>
    <row r="15" spans="1:9" ht="15" thickBot="1" x14ac:dyDescent="0.4">
      <c r="A15" s="4">
        <v>65545</v>
      </c>
      <c r="B15" s="5">
        <v>78848</v>
      </c>
      <c r="C15" s="5">
        <v>193024</v>
      </c>
      <c r="D15" s="8">
        <f t="shared" si="0"/>
        <v>-16.871702516233768</v>
      </c>
      <c r="E15" s="8">
        <f t="shared" si="1"/>
        <v>-66.043082725464203</v>
      </c>
      <c r="G15" s="4">
        <v>65545</v>
      </c>
      <c r="H15" s="5">
        <v>78848</v>
      </c>
      <c r="I15" s="5">
        <v>193024</v>
      </c>
    </row>
    <row r="16" spans="1:9" ht="15" thickBot="1" x14ac:dyDescent="0.4">
      <c r="A16" s="6">
        <v>213007</v>
      </c>
      <c r="B16" s="7">
        <v>249856</v>
      </c>
      <c r="C16" s="7">
        <v>232160</v>
      </c>
      <c r="D16" s="8">
        <f t="shared" si="0"/>
        <v>-14.748094902663933</v>
      </c>
      <c r="E16" s="8">
        <f t="shared" si="1"/>
        <v>-8.2499138525155118</v>
      </c>
      <c r="G16" s="6">
        <v>213007</v>
      </c>
      <c r="H16" s="7">
        <v>249856</v>
      </c>
      <c r="I16" s="7">
        <v>232160</v>
      </c>
    </row>
    <row r="17" spans="1:9" ht="15" thickBot="1" x14ac:dyDescent="0.4">
      <c r="A17" s="4">
        <v>65545</v>
      </c>
      <c r="B17" s="5">
        <v>78848</v>
      </c>
      <c r="C17" s="5">
        <v>193024</v>
      </c>
      <c r="D17" s="8">
        <f>((A17/B17)-1)*100</f>
        <v>-16.871702516233768</v>
      </c>
      <c r="E17" s="8">
        <f t="shared" si="1"/>
        <v>-66.043082725464203</v>
      </c>
      <c r="G17" s="4">
        <v>65545</v>
      </c>
      <c r="H17" s="5">
        <v>78848</v>
      </c>
      <c r="I17" s="5">
        <v>193024</v>
      </c>
    </row>
    <row r="18" spans="1:9" ht="15" thickBot="1" x14ac:dyDescent="0.4">
      <c r="A18" s="6">
        <v>213007</v>
      </c>
      <c r="B18" s="7">
        <v>249856</v>
      </c>
      <c r="C18" s="7">
        <v>232160</v>
      </c>
      <c r="D18" s="8">
        <f t="shared" si="0"/>
        <v>-14.748094902663933</v>
      </c>
      <c r="E18" s="8">
        <f t="shared" si="1"/>
        <v>-8.2499138525155118</v>
      </c>
      <c r="G18" s="6">
        <v>213007</v>
      </c>
      <c r="H18" s="7">
        <v>249856</v>
      </c>
      <c r="I18" s="7">
        <v>232160</v>
      </c>
    </row>
    <row r="19" spans="1:9" ht="15" thickBot="1" x14ac:dyDescent="0.4">
      <c r="A19" s="4">
        <v>65545</v>
      </c>
      <c r="B19" s="5">
        <v>78848</v>
      </c>
      <c r="C19" s="5">
        <v>193024</v>
      </c>
      <c r="D19" s="8">
        <f t="shared" si="0"/>
        <v>-16.871702516233768</v>
      </c>
      <c r="E19" s="8">
        <f t="shared" si="1"/>
        <v>-66.043082725464203</v>
      </c>
      <c r="G19" s="4">
        <v>65545</v>
      </c>
      <c r="H19" s="5">
        <v>78848</v>
      </c>
      <c r="I19" s="5">
        <v>193024</v>
      </c>
    </row>
    <row r="20" spans="1:9" ht="15" thickBot="1" x14ac:dyDescent="0.4">
      <c r="A20" s="6">
        <v>213007</v>
      </c>
      <c r="B20" s="7">
        <v>249856</v>
      </c>
      <c r="C20" s="7">
        <v>232160</v>
      </c>
      <c r="D20" s="8">
        <f t="shared" si="0"/>
        <v>-14.748094902663933</v>
      </c>
      <c r="E20" s="8">
        <f t="shared" si="1"/>
        <v>-8.2499138525155118</v>
      </c>
      <c r="G20" s="6">
        <v>213007</v>
      </c>
      <c r="H20" s="7">
        <v>249856</v>
      </c>
      <c r="I20" s="7">
        <v>232160</v>
      </c>
    </row>
    <row r="21" spans="1:9" ht="15" thickBot="1" x14ac:dyDescent="0.4">
      <c r="A21" s="4">
        <v>65545</v>
      </c>
      <c r="B21" s="5">
        <v>78848</v>
      </c>
      <c r="C21" s="5">
        <v>193024</v>
      </c>
      <c r="D21" s="8">
        <f t="shared" si="0"/>
        <v>-16.871702516233768</v>
      </c>
      <c r="E21" s="8">
        <f t="shared" si="1"/>
        <v>-66.043082725464203</v>
      </c>
      <c r="G21" s="4">
        <v>65545</v>
      </c>
      <c r="H21" s="5">
        <v>78848</v>
      </c>
      <c r="I21" s="5">
        <v>193024</v>
      </c>
    </row>
    <row r="22" spans="1:9" ht="15" thickBot="1" x14ac:dyDescent="0.4">
      <c r="A22" s="6">
        <v>213007</v>
      </c>
      <c r="B22" s="7">
        <v>249856</v>
      </c>
      <c r="C22" s="7">
        <v>232160</v>
      </c>
      <c r="D22" s="8">
        <f t="shared" si="0"/>
        <v>-14.748094902663933</v>
      </c>
      <c r="E22" s="8">
        <f t="shared" si="1"/>
        <v>-8.2499138525155118</v>
      </c>
      <c r="G22" s="6">
        <v>213007</v>
      </c>
      <c r="H22" s="7">
        <v>249856</v>
      </c>
      <c r="I22" s="7">
        <v>232160</v>
      </c>
    </row>
    <row r="23" spans="1:9" ht="15" thickBot="1" x14ac:dyDescent="0.4">
      <c r="A23" s="4">
        <v>65545</v>
      </c>
      <c r="B23" s="5">
        <v>78848</v>
      </c>
      <c r="C23" s="5">
        <v>193024</v>
      </c>
      <c r="D23" s="8">
        <f t="shared" si="0"/>
        <v>-16.871702516233768</v>
      </c>
      <c r="E23" s="8">
        <f t="shared" si="1"/>
        <v>-66.043082725464203</v>
      </c>
      <c r="G23" s="4">
        <v>65545</v>
      </c>
      <c r="H23" s="5">
        <v>78848</v>
      </c>
      <c r="I23" s="5">
        <v>193024</v>
      </c>
    </row>
    <row r="24" spans="1:9" ht="15" thickBot="1" x14ac:dyDescent="0.4">
      <c r="A24" s="6">
        <v>213007</v>
      </c>
      <c r="B24" s="7">
        <v>249856</v>
      </c>
      <c r="C24" s="7">
        <v>232160</v>
      </c>
      <c r="D24" s="8">
        <f t="shared" si="0"/>
        <v>-14.748094902663933</v>
      </c>
      <c r="E24" s="8">
        <f t="shared" si="1"/>
        <v>-8.2499138525155118</v>
      </c>
      <c r="G24" s="6">
        <v>213007</v>
      </c>
      <c r="H24" s="7">
        <v>249856</v>
      </c>
      <c r="I24" s="7">
        <v>232160</v>
      </c>
    </row>
    <row r="25" spans="1:9" ht="15" thickBot="1" x14ac:dyDescent="0.4">
      <c r="A25" s="4">
        <v>24580</v>
      </c>
      <c r="B25" s="5">
        <v>35328</v>
      </c>
      <c r="C25" s="5">
        <v>67584</v>
      </c>
      <c r="D25" s="8">
        <f t="shared" si="0"/>
        <v>-30.423460144927539</v>
      </c>
      <c r="E25" s="8">
        <f t="shared" si="1"/>
        <v>-63.630445075757571</v>
      </c>
      <c r="G25" s="4">
        <v>24580</v>
      </c>
      <c r="H25" s="5">
        <v>35328</v>
      </c>
      <c r="I25" s="5">
        <v>67584</v>
      </c>
    </row>
    <row r="26" spans="1:9" ht="15" thickBot="1" x14ac:dyDescent="0.4">
      <c r="A26" s="6">
        <v>131088</v>
      </c>
      <c r="B26" s="7">
        <v>198656</v>
      </c>
      <c r="C26" s="7">
        <v>136608</v>
      </c>
      <c r="D26" s="8">
        <f t="shared" si="0"/>
        <v>-34.012564432989691</v>
      </c>
      <c r="E26" s="8">
        <f t="shared" si="1"/>
        <v>-4.0407589599437799</v>
      </c>
      <c r="G26" s="6">
        <v>131088</v>
      </c>
      <c r="H26" s="7">
        <v>198656</v>
      </c>
      <c r="I26" s="7">
        <v>136608</v>
      </c>
    </row>
    <row r="27" spans="1:9" ht="15" thickBot="1" x14ac:dyDescent="0.4">
      <c r="A27" s="4">
        <v>16388</v>
      </c>
      <c r="B27" s="5">
        <v>37888</v>
      </c>
      <c r="C27" s="5">
        <v>36864</v>
      </c>
      <c r="D27" s="8">
        <f t="shared" si="0"/>
        <v>-56.746199324324323</v>
      </c>
      <c r="E27" s="8">
        <f t="shared" si="1"/>
        <v>-55.544704861111114</v>
      </c>
      <c r="G27" s="4">
        <v>16388</v>
      </c>
      <c r="H27" s="5">
        <v>37888</v>
      </c>
      <c r="I27" s="5">
        <v>36864</v>
      </c>
    </row>
    <row r="28" spans="1:9" ht="15" thickBot="1" x14ac:dyDescent="0.4">
      <c r="A28" s="6">
        <v>262160</v>
      </c>
      <c r="B28" s="7">
        <v>397312</v>
      </c>
      <c r="C28" s="7">
        <v>273216</v>
      </c>
      <c r="D28" s="8">
        <f t="shared" si="0"/>
        <v>-34.016591494845358</v>
      </c>
      <c r="E28" s="8">
        <f t="shared" si="1"/>
        <v>-4.0466151323494959</v>
      </c>
      <c r="G28" s="6">
        <v>262160</v>
      </c>
      <c r="H28" s="7">
        <v>397312</v>
      </c>
      <c r="I28" s="7">
        <v>273216</v>
      </c>
    </row>
    <row r="30" spans="1:9" x14ac:dyDescent="0.35">
      <c r="G30">
        <f>SUM(G2:G28)</f>
        <v>3948624</v>
      </c>
      <c r="H30">
        <f>SUM(H2:H28)</f>
        <v>4496166</v>
      </c>
      <c r="I30">
        <f>SUM(I2:I28)</f>
        <v>7587906</v>
      </c>
    </row>
    <row r="33" spans="1:21" x14ac:dyDescent="0.35">
      <c r="G33">
        <f>((G30/H30)-1)*100</f>
        <v>-12.177975635241223</v>
      </c>
      <c r="H33">
        <f>((G30/I30)-1)*100</f>
        <v>-47.961611543421853</v>
      </c>
    </row>
    <row r="38" spans="1:21" x14ac:dyDescent="0.35">
      <c r="A38" t="s">
        <v>35</v>
      </c>
    </row>
    <row r="40" spans="1:21" x14ac:dyDescent="0.35">
      <c r="A40" t="s">
        <v>2</v>
      </c>
      <c r="B40" t="s">
        <v>30</v>
      </c>
      <c r="C40" t="s">
        <v>33</v>
      </c>
      <c r="D40" t="s">
        <v>31</v>
      </c>
      <c r="E40" t="s">
        <v>32</v>
      </c>
      <c r="F40" t="s">
        <v>34</v>
      </c>
      <c r="G40" t="s">
        <v>37</v>
      </c>
      <c r="J40" s="9" t="s">
        <v>38</v>
      </c>
      <c r="K40" s="9" t="s">
        <v>39</v>
      </c>
      <c r="L40" s="9" t="s">
        <v>40</v>
      </c>
      <c r="M40" s="9" t="s">
        <v>41</v>
      </c>
      <c r="N40" s="9" t="s">
        <v>42</v>
      </c>
      <c r="O40" s="9" t="s">
        <v>43</v>
      </c>
      <c r="P40" s="9" t="s">
        <v>44</v>
      </c>
      <c r="Q40" s="9" t="s">
        <v>46</v>
      </c>
      <c r="R40" s="9" t="s">
        <v>47</v>
      </c>
      <c r="S40" s="9" t="s">
        <v>48</v>
      </c>
      <c r="T40" s="9" t="s">
        <v>45</v>
      </c>
      <c r="U40" s="9" t="s">
        <v>49</v>
      </c>
    </row>
    <row r="41" spans="1:21" x14ac:dyDescent="0.35">
      <c r="A41" t="s">
        <v>3</v>
      </c>
      <c r="B41">
        <v>74032</v>
      </c>
      <c r="C41">
        <v>1.17131474103585</v>
      </c>
      <c r="D41">
        <v>1.19521912350597E-2</v>
      </c>
      <c r="E41">
        <v>3.0679780876493998</v>
      </c>
      <c r="F41">
        <f>SUM(C41:E41)</f>
        <v>4.2512450199203098</v>
      </c>
      <c r="G41">
        <f>LOG(F41,2)</f>
        <v>2.0878854109030129</v>
      </c>
      <c r="J41" s="9" t="s">
        <v>3</v>
      </c>
      <c r="K41" s="9">
        <v>224</v>
      </c>
      <c r="L41" s="9">
        <v>224</v>
      </c>
      <c r="M41" s="9">
        <v>4</v>
      </c>
      <c r="N41" s="9">
        <v>4</v>
      </c>
      <c r="O41" s="9">
        <v>3</v>
      </c>
      <c r="P41" s="9">
        <v>32</v>
      </c>
      <c r="Q41" s="9">
        <v>2</v>
      </c>
      <c r="R41" s="9">
        <f>K42</f>
        <v>112</v>
      </c>
      <c r="S41" s="9">
        <f>L42</f>
        <v>112</v>
      </c>
      <c r="T41">
        <f>(M41*N41)*O41*(R41*S41)*P41</f>
        <v>19267584</v>
      </c>
      <c r="U41">
        <f>LOG(T41,2)</f>
        <v>24.199672344836365</v>
      </c>
    </row>
    <row r="42" spans="1:21" x14ac:dyDescent="0.35">
      <c r="A42" t="s">
        <v>4</v>
      </c>
      <c r="B42">
        <v>380425</v>
      </c>
      <c r="C42">
        <v>0.95175860809855894</v>
      </c>
      <c r="D42">
        <v>1.21397781645224E-3</v>
      </c>
      <c r="E42">
        <v>2.81704500727912E-2</v>
      </c>
      <c r="F42">
        <f t="shared" ref="F42:F67" si="2">SUM(C42:E42)</f>
        <v>0.98114303598780239</v>
      </c>
      <c r="G42">
        <f>LOG(F42,2)</f>
        <v>-2.7464619739856862E-2</v>
      </c>
      <c r="J42" s="9" t="s">
        <v>4</v>
      </c>
      <c r="K42" s="9">
        <v>112</v>
      </c>
      <c r="L42" s="9">
        <v>112</v>
      </c>
      <c r="M42" s="9">
        <v>4</v>
      </c>
      <c r="N42" s="9">
        <v>4</v>
      </c>
      <c r="O42" s="9">
        <v>32</v>
      </c>
      <c r="P42" s="9">
        <v>1</v>
      </c>
      <c r="Q42" s="9">
        <v>1</v>
      </c>
      <c r="R42" s="9">
        <f t="shared" ref="R42:R66" si="3">K43</f>
        <v>112</v>
      </c>
      <c r="S42" s="9">
        <f t="shared" ref="S42:S66" si="4">L43</f>
        <v>112</v>
      </c>
      <c r="T42">
        <f t="shared" ref="T42:T67" si="5">(M42*N42)*O42*(R42*S42)*P42</f>
        <v>6422528</v>
      </c>
      <c r="U42">
        <f t="shared" ref="U42:U67" si="6">LOG(T42,2)</f>
        <v>22.614709844115207</v>
      </c>
    </row>
    <row r="43" spans="1:21" x14ac:dyDescent="0.35">
      <c r="A43" t="s">
        <v>5</v>
      </c>
      <c r="B43">
        <v>100367</v>
      </c>
      <c r="C43">
        <v>1.8183004167421599</v>
      </c>
      <c r="D43">
        <v>9.2770429425620502E-3</v>
      </c>
      <c r="E43">
        <v>3.6366008334843198</v>
      </c>
      <c r="F43">
        <f t="shared" si="2"/>
        <v>5.4641782931690415</v>
      </c>
      <c r="G43">
        <f t="shared" ref="G43:G67" si="7">LOG(F43,2)</f>
        <v>2.4500045587513997</v>
      </c>
      <c r="J43" s="9" t="s">
        <v>5</v>
      </c>
      <c r="K43" s="9">
        <v>112</v>
      </c>
      <c r="L43" s="9">
        <v>112</v>
      </c>
      <c r="M43" s="9">
        <v>1</v>
      </c>
      <c r="N43" s="9">
        <v>1</v>
      </c>
      <c r="O43" s="9">
        <v>32</v>
      </c>
      <c r="P43" s="9">
        <v>64</v>
      </c>
      <c r="Q43" s="9">
        <v>1</v>
      </c>
      <c r="R43" s="9">
        <f t="shared" si="3"/>
        <v>112</v>
      </c>
      <c r="S43" s="9">
        <f t="shared" si="4"/>
        <v>112</v>
      </c>
      <c r="T43">
        <f t="shared" si="5"/>
        <v>25690112</v>
      </c>
      <c r="U43">
        <f t="shared" si="6"/>
        <v>24.614709844115211</v>
      </c>
    </row>
    <row r="44" spans="1:21" x14ac:dyDescent="0.35">
      <c r="A44" t="s">
        <v>6</v>
      </c>
      <c r="B44">
        <v>194561</v>
      </c>
      <c r="C44">
        <v>2.91779243671518</v>
      </c>
      <c r="D44">
        <v>3.7216740264224301E-3</v>
      </c>
      <c r="E44">
        <v>1.09942030565701E-2</v>
      </c>
      <c r="F44">
        <f t="shared" si="2"/>
        <v>2.9325083137981722</v>
      </c>
      <c r="G44">
        <f t="shared" si="7"/>
        <v>1.5521351983674725</v>
      </c>
      <c r="J44" s="9" t="s">
        <v>6</v>
      </c>
      <c r="K44" s="9">
        <v>112</v>
      </c>
      <c r="L44" s="9">
        <v>112</v>
      </c>
      <c r="M44" s="9">
        <v>4</v>
      </c>
      <c r="N44" s="9">
        <v>4</v>
      </c>
      <c r="O44" s="9">
        <v>64</v>
      </c>
      <c r="P44" s="9">
        <v>1</v>
      </c>
      <c r="Q44" s="9">
        <v>2</v>
      </c>
      <c r="R44" s="9">
        <f t="shared" si="3"/>
        <v>56</v>
      </c>
      <c r="S44" s="9">
        <f t="shared" si="4"/>
        <v>56</v>
      </c>
      <c r="T44">
        <f t="shared" si="5"/>
        <v>3211264</v>
      </c>
      <c r="U44">
        <f t="shared" si="6"/>
        <v>21.614709844115207</v>
      </c>
    </row>
    <row r="45" spans="1:21" x14ac:dyDescent="0.35">
      <c r="A45" t="s">
        <v>7</v>
      </c>
      <c r="B45">
        <v>100367</v>
      </c>
      <c r="C45">
        <v>1.25057792122824</v>
      </c>
      <c r="D45">
        <v>5.1043996784826302E-2</v>
      </c>
      <c r="E45">
        <v>2.5011558424564901</v>
      </c>
      <c r="F45">
        <f t="shared" si="2"/>
        <v>3.8027777604695565</v>
      </c>
      <c r="G45">
        <f t="shared" si="7"/>
        <v>1.9270536283618447</v>
      </c>
      <c r="J45" s="9" t="s">
        <v>7</v>
      </c>
      <c r="K45" s="9">
        <v>56</v>
      </c>
      <c r="L45" s="9">
        <v>56</v>
      </c>
      <c r="M45" s="9">
        <v>1</v>
      </c>
      <c r="N45" s="9">
        <v>1</v>
      </c>
      <c r="O45" s="9">
        <v>64</v>
      </c>
      <c r="P45" s="9">
        <v>128</v>
      </c>
      <c r="Q45" s="9">
        <v>1</v>
      </c>
      <c r="R45" s="9">
        <f t="shared" si="3"/>
        <v>56</v>
      </c>
      <c r="S45" s="9">
        <f t="shared" si="4"/>
        <v>56</v>
      </c>
      <c r="T45">
        <f t="shared" si="5"/>
        <v>25690112</v>
      </c>
      <c r="U45">
        <f t="shared" si="6"/>
        <v>24.614709844115211</v>
      </c>
    </row>
    <row r="46" spans="1:21" x14ac:dyDescent="0.35">
      <c r="A46" t="s">
        <v>8</v>
      </c>
      <c r="B46">
        <v>360457</v>
      </c>
      <c r="C46">
        <v>1.0013220979949</v>
      </c>
      <c r="D46">
        <v>5.1087862142597E-3</v>
      </c>
      <c r="E46">
        <v>7.0071193729763096E-3</v>
      </c>
      <c r="F46">
        <f t="shared" si="2"/>
        <v>1.0134380035821362</v>
      </c>
      <c r="G46">
        <f t="shared" si="7"/>
        <v>1.9257835563247703E-2</v>
      </c>
      <c r="J46" s="9" t="s">
        <v>8</v>
      </c>
      <c r="K46" s="9">
        <v>56</v>
      </c>
      <c r="L46" s="9">
        <v>56</v>
      </c>
      <c r="M46" s="9">
        <v>4</v>
      </c>
      <c r="N46" s="9">
        <v>4</v>
      </c>
      <c r="O46" s="9">
        <v>128</v>
      </c>
      <c r="P46" s="9">
        <v>1</v>
      </c>
      <c r="Q46" s="9">
        <v>1</v>
      </c>
      <c r="R46" s="9">
        <f t="shared" si="3"/>
        <v>56</v>
      </c>
      <c r="S46" s="9">
        <f t="shared" si="4"/>
        <v>56</v>
      </c>
      <c r="T46">
        <f t="shared" si="5"/>
        <v>6422528</v>
      </c>
      <c r="U46">
        <f t="shared" si="6"/>
        <v>22.614709844115207</v>
      </c>
    </row>
    <row r="47" spans="1:21" x14ac:dyDescent="0.35">
      <c r="A47" t="s">
        <v>9</v>
      </c>
      <c r="B47">
        <v>200719</v>
      </c>
      <c r="C47">
        <v>1.42895080648319</v>
      </c>
      <c r="D47">
        <v>5.83245227135996E-2</v>
      </c>
      <c r="E47">
        <v>1.42895080648319</v>
      </c>
      <c r="F47">
        <f t="shared" si="2"/>
        <v>2.9162261356799792</v>
      </c>
      <c r="G47">
        <f t="shared" si="7"/>
        <v>1.5441025962679338</v>
      </c>
      <c r="J47" s="9" t="s">
        <v>9</v>
      </c>
      <c r="K47" s="9">
        <v>56</v>
      </c>
      <c r="L47" s="9">
        <v>56</v>
      </c>
      <c r="M47" s="9">
        <v>1</v>
      </c>
      <c r="N47" s="9">
        <v>1</v>
      </c>
      <c r="O47" s="9">
        <v>128</v>
      </c>
      <c r="P47" s="9">
        <v>128</v>
      </c>
      <c r="Q47" s="9">
        <v>1</v>
      </c>
      <c r="R47" s="9">
        <f t="shared" si="3"/>
        <v>56</v>
      </c>
      <c r="S47" s="9">
        <f t="shared" si="4"/>
        <v>56</v>
      </c>
      <c r="T47">
        <f t="shared" si="5"/>
        <v>51380224</v>
      </c>
      <c r="U47">
        <f t="shared" si="6"/>
        <v>25.614709844115207</v>
      </c>
    </row>
    <row r="48" spans="1:21" x14ac:dyDescent="0.35">
      <c r="A48" t="s">
        <v>10</v>
      </c>
      <c r="B48">
        <v>94217</v>
      </c>
      <c r="C48">
        <v>2.9860001487763101</v>
      </c>
      <c r="D48">
        <v>1.52346946366138E-2</v>
      </c>
      <c r="E48">
        <v>5.4228966748493604E-3</v>
      </c>
      <c r="F48">
        <f t="shared" si="2"/>
        <v>3.0066577400877734</v>
      </c>
      <c r="G48">
        <f t="shared" si="7"/>
        <v>1.5881606494944605</v>
      </c>
      <c r="J48" s="9" t="s">
        <v>10</v>
      </c>
      <c r="K48" s="9">
        <v>56</v>
      </c>
      <c r="L48" s="9">
        <v>56</v>
      </c>
      <c r="M48" s="9">
        <v>4</v>
      </c>
      <c r="N48" s="9">
        <v>4</v>
      </c>
      <c r="O48" s="9">
        <v>128</v>
      </c>
      <c r="P48" s="9">
        <v>1</v>
      </c>
      <c r="Q48" s="9">
        <v>2</v>
      </c>
      <c r="R48" s="9">
        <f t="shared" si="3"/>
        <v>28</v>
      </c>
      <c r="S48" s="9">
        <f t="shared" si="4"/>
        <v>28</v>
      </c>
      <c r="T48">
        <f t="shared" si="5"/>
        <v>1605632</v>
      </c>
      <c r="U48">
        <f t="shared" si="6"/>
        <v>20.614709844115207</v>
      </c>
    </row>
    <row r="49" spans="1:21" x14ac:dyDescent="0.35">
      <c r="A49" t="s">
        <v>11</v>
      </c>
      <c r="B49">
        <v>100367</v>
      </c>
      <c r="C49">
        <v>0.770374009703371</v>
      </c>
      <c r="D49">
        <v>0.25155069704599797</v>
      </c>
      <c r="E49">
        <v>1.54074801940674</v>
      </c>
      <c r="F49">
        <f t="shared" si="2"/>
        <v>2.5626727261561091</v>
      </c>
      <c r="G49">
        <f t="shared" si="7"/>
        <v>1.3576492466749897</v>
      </c>
      <c r="J49" s="9" t="s">
        <v>11</v>
      </c>
      <c r="K49" s="9">
        <v>28</v>
      </c>
      <c r="L49" s="9">
        <v>28</v>
      </c>
      <c r="M49" s="9">
        <v>1</v>
      </c>
      <c r="N49" s="9">
        <v>1</v>
      </c>
      <c r="O49" s="9">
        <v>128</v>
      </c>
      <c r="P49" s="9">
        <v>256</v>
      </c>
      <c r="Q49" s="9">
        <v>1</v>
      </c>
      <c r="R49" s="9">
        <f t="shared" si="3"/>
        <v>28</v>
      </c>
      <c r="S49" s="9">
        <f t="shared" si="4"/>
        <v>28</v>
      </c>
      <c r="T49">
        <f t="shared" si="5"/>
        <v>25690112</v>
      </c>
      <c r="U49">
        <f t="shared" si="6"/>
        <v>24.614709844115211</v>
      </c>
    </row>
    <row r="50" spans="1:21" x14ac:dyDescent="0.35">
      <c r="A50" t="s">
        <v>12</v>
      </c>
      <c r="B50">
        <v>163841</v>
      </c>
      <c r="C50">
        <v>1.0909367628034301</v>
      </c>
      <c r="D50">
        <v>2.2264015567417101E-2</v>
      </c>
      <c r="E50">
        <v>3.3972191722743401E-3</v>
      </c>
      <c r="F50">
        <f t="shared" si="2"/>
        <v>1.1165979975431217</v>
      </c>
      <c r="G50">
        <f t="shared" si="7"/>
        <v>0.15910987396845605</v>
      </c>
      <c r="J50" s="9" t="s">
        <v>12</v>
      </c>
      <c r="K50" s="9">
        <v>28</v>
      </c>
      <c r="L50" s="9">
        <v>28</v>
      </c>
      <c r="M50" s="9">
        <v>4</v>
      </c>
      <c r="N50" s="9">
        <v>4</v>
      </c>
      <c r="O50" s="9">
        <v>256</v>
      </c>
      <c r="P50" s="9">
        <v>1</v>
      </c>
      <c r="Q50" s="9">
        <v>1</v>
      </c>
      <c r="R50" s="9">
        <f t="shared" si="3"/>
        <v>28</v>
      </c>
      <c r="S50" s="9">
        <f t="shared" si="4"/>
        <v>28</v>
      </c>
      <c r="T50">
        <f t="shared" si="5"/>
        <v>3211264</v>
      </c>
      <c r="U50">
        <f t="shared" si="6"/>
        <v>21.614709844115207</v>
      </c>
    </row>
    <row r="51" spans="1:21" x14ac:dyDescent="0.35">
      <c r="A51" t="s">
        <v>13</v>
      </c>
      <c r="B51">
        <v>200719</v>
      </c>
      <c r="C51">
        <v>0.834004429651237</v>
      </c>
      <c r="D51">
        <v>0.27232797702897499</v>
      </c>
      <c r="E51">
        <v>0.834004429651237</v>
      </c>
      <c r="F51">
        <f t="shared" si="2"/>
        <v>1.940336836331449</v>
      </c>
      <c r="G51">
        <f t="shared" si="7"/>
        <v>0.95630712144470109</v>
      </c>
      <c r="J51" s="9" t="s">
        <v>13</v>
      </c>
      <c r="K51" s="9">
        <v>28</v>
      </c>
      <c r="L51" s="9">
        <v>28</v>
      </c>
      <c r="M51" s="9">
        <v>1</v>
      </c>
      <c r="N51" s="9">
        <v>1</v>
      </c>
      <c r="O51" s="9">
        <v>256</v>
      </c>
      <c r="P51" s="9">
        <v>256</v>
      </c>
      <c r="Q51" s="9">
        <v>1</v>
      </c>
      <c r="R51" s="9">
        <f t="shared" si="3"/>
        <v>28</v>
      </c>
      <c r="S51" s="9">
        <f t="shared" si="4"/>
        <v>28</v>
      </c>
      <c r="T51">
        <f t="shared" si="5"/>
        <v>51380224</v>
      </c>
      <c r="U51">
        <f t="shared" si="6"/>
        <v>25.614709844115207</v>
      </c>
    </row>
    <row r="52" spans="1:21" x14ac:dyDescent="0.35">
      <c r="A52" t="s">
        <v>14</v>
      </c>
      <c r="B52">
        <v>45065</v>
      </c>
      <c r="C52">
        <v>3.0805500982318201</v>
      </c>
      <c r="D52">
        <v>6.2868369351669895E-2</v>
      </c>
      <c r="E52">
        <v>2.5939341846758302E-3</v>
      </c>
      <c r="F52">
        <f t="shared" si="2"/>
        <v>3.1460124017681661</v>
      </c>
      <c r="G52">
        <f t="shared" si="7"/>
        <v>1.6535243579545424</v>
      </c>
      <c r="J52" s="9" t="s">
        <v>14</v>
      </c>
      <c r="K52" s="9">
        <v>28</v>
      </c>
      <c r="L52" s="9">
        <v>28</v>
      </c>
      <c r="M52" s="9">
        <v>4</v>
      </c>
      <c r="N52" s="9">
        <v>4</v>
      </c>
      <c r="O52" s="9">
        <v>256</v>
      </c>
      <c r="P52" s="9">
        <v>1</v>
      </c>
      <c r="Q52" s="9">
        <v>2</v>
      </c>
      <c r="R52" s="9">
        <f t="shared" si="3"/>
        <v>14</v>
      </c>
      <c r="S52" s="9">
        <f t="shared" si="4"/>
        <v>14</v>
      </c>
      <c r="T52">
        <f t="shared" si="5"/>
        <v>802816</v>
      </c>
      <c r="U52">
        <f t="shared" si="6"/>
        <v>19.614709844115207</v>
      </c>
    </row>
    <row r="53" spans="1:21" x14ac:dyDescent="0.35">
      <c r="A53" t="s">
        <v>15</v>
      </c>
      <c r="B53">
        <v>106511</v>
      </c>
      <c r="C53">
        <v>0.38726507930382398</v>
      </c>
      <c r="D53">
        <v>1.0116312275691699</v>
      </c>
      <c r="E53">
        <v>0.77453015860764796</v>
      </c>
      <c r="F53">
        <f t="shared" si="2"/>
        <v>2.1734264654806417</v>
      </c>
      <c r="G53">
        <f t="shared" si="7"/>
        <v>1.1199712850887145</v>
      </c>
      <c r="J53" s="9" t="s">
        <v>15</v>
      </c>
      <c r="K53" s="9">
        <v>14</v>
      </c>
      <c r="L53" s="9">
        <v>14</v>
      </c>
      <c r="M53" s="9">
        <v>1</v>
      </c>
      <c r="N53" s="9">
        <v>1</v>
      </c>
      <c r="O53" s="9">
        <v>256</v>
      </c>
      <c r="P53" s="9">
        <v>512</v>
      </c>
      <c r="Q53" s="9">
        <v>1</v>
      </c>
      <c r="R53" s="9">
        <f t="shared" si="3"/>
        <v>14</v>
      </c>
      <c r="S53" s="9">
        <f t="shared" si="4"/>
        <v>14</v>
      </c>
      <c r="T53">
        <f t="shared" si="5"/>
        <v>25690112</v>
      </c>
      <c r="U53">
        <f t="shared" si="6"/>
        <v>24.614709844115211</v>
      </c>
    </row>
    <row r="54" spans="1:21" x14ac:dyDescent="0.35">
      <c r="A54" t="s">
        <v>16</v>
      </c>
      <c r="B54">
        <v>65545</v>
      </c>
      <c r="C54">
        <v>1.3275303268821099</v>
      </c>
      <c r="D54">
        <v>0.108369822602621</v>
      </c>
      <c r="E54">
        <v>1.60067731139126E-3</v>
      </c>
      <c r="F54">
        <f t="shared" si="2"/>
        <v>1.4375008267961222</v>
      </c>
      <c r="G54">
        <f t="shared" si="7"/>
        <v>0.52356278584088933</v>
      </c>
      <c r="J54" s="9" t="s">
        <v>16</v>
      </c>
      <c r="K54" s="9">
        <v>14</v>
      </c>
      <c r="L54" s="9">
        <v>14</v>
      </c>
      <c r="M54" s="9">
        <v>4</v>
      </c>
      <c r="N54" s="9">
        <v>4</v>
      </c>
      <c r="O54" s="9">
        <v>512</v>
      </c>
      <c r="P54" s="9">
        <v>1</v>
      </c>
      <c r="Q54" s="9">
        <v>1</v>
      </c>
      <c r="R54" s="9">
        <f t="shared" si="3"/>
        <v>14</v>
      </c>
      <c r="S54" s="9">
        <f t="shared" si="4"/>
        <v>14</v>
      </c>
      <c r="T54">
        <f t="shared" si="5"/>
        <v>1605632</v>
      </c>
      <c r="U54">
        <f t="shared" si="6"/>
        <v>20.614709844115207</v>
      </c>
    </row>
    <row r="55" spans="1:21" x14ac:dyDescent="0.35">
      <c r="A55" t="s">
        <v>17</v>
      </c>
      <c r="B55">
        <v>213007</v>
      </c>
      <c r="C55">
        <v>0.40274834649714197</v>
      </c>
      <c r="D55">
        <v>1.0520773132986501</v>
      </c>
      <c r="E55">
        <v>0.40274834649714197</v>
      </c>
      <c r="F55">
        <f t="shared" si="2"/>
        <v>1.857574006292934</v>
      </c>
      <c r="G55">
        <f t="shared" si="7"/>
        <v>0.89341968930219606</v>
      </c>
      <c r="J55" s="9" t="s">
        <v>17</v>
      </c>
      <c r="K55" s="9">
        <v>14</v>
      </c>
      <c r="L55" s="9">
        <v>14</v>
      </c>
      <c r="M55" s="9">
        <v>1</v>
      </c>
      <c r="N55" s="9">
        <v>1</v>
      </c>
      <c r="O55" s="9">
        <v>512</v>
      </c>
      <c r="P55" s="9">
        <v>512</v>
      </c>
      <c r="Q55" s="9">
        <v>1</v>
      </c>
      <c r="R55" s="9">
        <f t="shared" si="3"/>
        <v>14</v>
      </c>
      <c r="S55" s="9">
        <f t="shared" si="4"/>
        <v>14</v>
      </c>
      <c r="T55">
        <f t="shared" si="5"/>
        <v>51380224</v>
      </c>
      <c r="U55">
        <f t="shared" si="6"/>
        <v>25.614709844115207</v>
      </c>
    </row>
    <row r="56" spans="1:21" x14ac:dyDescent="0.35">
      <c r="A56" t="s">
        <v>18</v>
      </c>
      <c r="B56">
        <v>65545</v>
      </c>
      <c r="C56">
        <v>1.3275303268821099</v>
      </c>
      <c r="D56">
        <v>0.108369822602621</v>
      </c>
      <c r="E56">
        <v>1.60067731139126E-3</v>
      </c>
      <c r="F56">
        <f t="shared" si="2"/>
        <v>1.4375008267961222</v>
      </c>
      <c r="G56">
        <f t="shared" si="7"/>
        <v>0.52356278584088933</v>
      </c>
      <c r="J56" s="9" t="s">
        <v>18</v>
      </c>
      <c r="K56" s="9">
        <v>14</v>
      </c>
      <c r="L56" s="9">
        <v>14</v>
      </c>
      <c r="M56" s="9">
        <v>4</v>
      </c>
      <c r="N56" s="9">
        <v>4</v>
      </c>
      <c r="O56" s="9">
        <v>512</v>
      </c>
      <c r="P56" s="9">
        <v>1</v>
      </c>
      <c r="Q56" s="9">
        <v>1</v>
      </c>
      <c r="R56" s="9">
        <f t="shared" si="3"/>
        <v>14</v>
      </c>
      <c r="S56" s="9">
        <f t="shared" si="4"/>
        <v>14</v>
      </c>
      <c r="T56">
        <f t="shared" si="5"/>
        <v>1605632</v>
      </c>
      <c r="U56">
        <f t="shared" si="6"/>
        <v>20.614709844115207</v>
      </c>
    </row>
    <row r="57" spans="1:21" x14ac:dyDescent="0.35">
      <c r="A57" t="s">
        <v>19</v>
      </c>
      <c r="B57">
        <v>213007</v>
      </c>
      <c r="C57">
        <v>0.40274834649714197</v>
      </c>
      <c r="D57">
        <v>1.0520773132986501</v>
      </c>
      <c r="E57">
        <v>0.40274834649714197</v>
      </c>
      <c r="F57">
        <f t="shared" si="2"/>
        <v>1.857574006292934</v>
      </c>
      <c r="G57">
        <f t="shared" si="7"/>
        <v>0.89341968930219606</v>
      </c>
      <c r="J57" s="9" t="s">
        <v>19</v>
      </c>
      <c r="K57" s="9">
        <v>14</v>
      </c>
      <c r="L57" s="9">
        <v>14</v>
      </c>
      <c r="M57" s="9">
        <v>1</v>
      </c>
      <c r="N57" s="9">
        <v>1</v>
      </c>
      <c r="O57" s="9">
        <v>512</v>
      </c>
      <c r="P57" s="9">
        <v>512</v>
      </c>
      <c r="Q57" s="9">
        <v>1</v>
      </c>
      <c r="R57" s="9">
        <f t="shared" si="3"/>
        <v>14</v>
      </c>
      <c r="S57" s="9">
        <f t="shared" si="4"/>
        <v>14</v>
      </c>
      <c r="T57">
        <f t="shared" si="5"/>
        <v>51380224</v>
      </c>
      <c r="U57">
        <f t="shared" si="6"/>
        <v>25.614709844115207</v>
      </c>
    </row>
    <row r="58" spans="1:21" x14ac:dyDescent="0.35">
      <c r="A58" t="s">
        <v>20</v>
      </c>
      <c r="B58">
        <v>65545</v>
      </c>
      <c r="C58">
        <v>1.3275303268821099</v>
      </c>
      <c r="D58">
        <v>0.108369822602621</v>
      </c>
      <c r="E58">
        <v>1.60067731139126E-3</v>
      </c>
      <c r="F58">
        <f t="shared" si="2"/>
        <v>1.4375008267961222</v>
      </c>
      <c r="G58">
        <f t="shared" si="7"/>
        <v>0.52356278584088933</v>
      </c>
      <c r="J58" s="9" t="s">
        <v>20</v>
      </c>
      <c r="K58" s="9">
        <v>14</v>
      </c>
      <c r="L58" s="9">
        <v>14</v>
      </c>
      <c r="M58" s="9">
        <v>4</v>
      </c>
      <c r="N58" s="9">
        <v>4</v>
      </c>
      <c r="O58" s="9">
        <v>512</v>
      </c>
      <c r="P58" s="9">
        <v>1</v>
      </c>
      <c r="Q58" s="9">
        <v>1</v>
      </c>
      <c r="R58" s="9">
        <f t="shared" si="3"/>
        <v>14</v>
      </c>
      <c r="S58" s="9">
        <f t="shared" si="4"/>
        <v>14</v>
      </c>
      <c r="T58">
        <f t="shared" si="5"/>
        <v>1605632</v>
      </c>
      <c r="U58">
        <f t="shared" si="6"/>
        <v>20.614709844115207</v>
      </c>
    </row>
    <row r="59" spans="1:21" x14ac:dyDescent="0.35">
      <c r="A59" t="s">
        <v>21</v>
      </c>
      <c r="B59">
        <v>213007</v>
      </c>
      <c r="C59">
        <v>0.40274834649714197</v>
      </c>
      <c r="D59">
        <v>1.0520773132986501</v>
      </c>
      <c r="E59">
        <v>0.40274834649714197</v>
      </c>
      <c r="F59">
        <f t="shared" si="2"/>
        <v>1.857574006292934</v>
      </c>
      <c r="G59">
        <f t="shared" si="7"/>
        <v>0.89341968930219606</v>
      </c>
      <c r="J59" s="9" t="s">
        <v>21</v>
      </c>
      <c r="K59" s="9">
        <v>14</v>
      </c>
      <c r="L59" s="9">
        <v>14</v>
      </c>
      <c r="M59" s="9">
        <v>1</v>
      </c>
      <c r="N59" s="9">
        <v>1</v>
      </c>
      <c r="O59" s="9">
        <v>512</v>
      </c>
      <c r="P59" s="9">
        <v>512</v>
      </c>
      <c r="Q59" s="9">
        <v>1</v>
      </c>
      <c r="R59" s="9">
        <f t="shared" si="3"/>
        <v>14</v>
      </c>
      <c r="S59" s="9">
        <f t="shared" si="4"/>
        <v>14</v>
      </c>
      <c r="T59">
        <f t="shared" si="5"/>
        <v>51380224</v>
      </c>
      <c r="U59">
        <f t="shared" si="6"/>
        <v>25.614709844115207</v>
      </c>
    </row>
    <row r="60" spans="1:21" x14ac:dyDescent="0.35">
      <c r="A60" t="s">
        <v>22</v>
      </c>
      <c r="B60">
        <v>65545</v>
      </c>
      <c r="C60">
        <v>1.3275303268821099</v>
      </c>
      <c r="D60">
        <v>0.108369822602621</v>
      </c>
      <c r="E60">
        <v>1.60067731139126E-3</v>
      </c>
      <c r="F60">
        <f t="shared" si="2"/>
        <v>1.4375008267961222</v>
      </c>
      <c r="G60">
        <f t="shared" si="7"/>
        <v>0.52356278584088933</v>
      </c>
      <c r="J60" s="9" t="s">
        <v>22</v>
      </c>
      <c r="K60" s="9">
        <v>14</v>
      </c>
      <c r="L60" s="9">
        <v>14</v>
      </c>
      <c r="M60" s="9">
        <v>4</v>
      </c>
      <c r="N60" s="9">
        <v>4</v>
      </c>
      <c r="O60" s="9">
        <v>512</v>
      </c>
      <c r="P60" s="9">
        <v>1</v>
      </c>
      <c r="Q60" s="9">
        <v>1</v>
      </c>
      <c r="R60" s="9">
        <f t="shared" si="3"/>
        <v>14</v>
      </c>
      <c r="S60" s="9">
        <f t="shared" si="4"/>
        <v>14</v>
      </c>
      <c r="T60">
        <f t="shared" si="5"/>
        <v>1605632</v>
      </c>
      <c r="U60">
        <f t="shared" si="6"/>
        <v>20.614709844115207</v>
      </c>
    </row>
    <row r="61" spans="1:21" x14ac:dyDescent="0.35">
      <c r="A61" t="s">
        <v>23</v>
      </c>
      <c r="B61">
        <v>213007</v>
      </c>
      <c r="C61">
        <v>0.40274834649714197</v>
      </c>
      <c r="D61">
        <v>1.0520773132986501</v>
      </c>
      <c r="E61">
        <v>0.40274834649714197</v>
      </c>
      <c r="F61">
        <f t="shared" si="2"/>
        <v>1.857574006292934</v>
      </c>
      <c r="G61">
        <f t="shared" si="7"/>
        <v>0.89341968930219606</v>
      </c>
      <c r="J61" s="9" t="s">
        <v>23</v>
      </c>
      <c r="K61" s="9">
        <v>14</v>
      </c>
      <c r="L61" s="9">
        <v>14</v>
      </c>
      <c r="M61" s="9">
        <v>1</v>
      </c>
      <c r="N61" s="9">
        <v>1</v>
      </c>
      <c r="O61" s="9">
        <v>512</v>
      </c>
      <c r="P61" s="9">
        <v>512</v>
      </c>
      <c r="Q61" s="9">
        <v>1</v>
      </c>
      <c r="R61" s="9">
        <f t="shared" si="3"/>
        <v>14</v>
      </c>
      <c r="S61" s="9">
        <f t="shared" si="4"/>
        <v>14</v>
      </c>
      <c r="T61">
        <f t="shared" si="5"/>
        <v>51380224</v>
      </c>
      <c r="U61">
        <f t="shared" si="6"/>
        <v>25.614709844115207</v>
      </c>
    </row>
    <row r="62" spans="1:21" x14ac:dyDescent="0.35">
      <c r="A62" t="s">
        <v>24</v>
      </c>
      <c r="B62">
        <v>65545</v>
      </c>
      <c r="C62">
        <v>1.3275303268821099</v>
      </c>
      <c r="D62">
        <v>0.108369822602621</v>
      </c>
      <c r="E62">
        <v>1.60067731139126E-3</v>
      </c>
      <c r="F62">
        <f t="shared" si="2"/>
        <v>1.4375008267961222</v>
      </c>
      <c r="G62">
        <f t="shared" si="7"/>
        <v>0.52356278584088933</v>
      </c>
      <c r="J62" s="9" t="s">
        <v>24</v>
      </c>
      <c r="K62" s="9">
        <v>14</v>
      </c>
      <c r="L62" s="9">
        <v>14</v>
      </c>
      <c r="M62" s="9">
        <v>4</v>
      </c>
      <c r="N62" s="9">
        <v>4</v>
      </c>
      <c r="O62" s="9">
        <v>512</v>
      </c>
      <c r="P62" s="9">
        <v>1</v>
      </c>
      <c r="Q62" s="9">
        <v>1</v>
      </c>
      <c r="R62" s="9">
        <f t="shared" si="3"/>
        <v>14</v>
      </c>
      <c r="S62" s="9">
        <f t="shared" si="4"/>
        <v>14</v>
      </c>
      <c r="T62">
        <f t="shared" si="5"/>
        <v>1605632</v>
      </c>
      <c r="U62">
        <f t="shared" si="6"/>
        <v>20.614709844115207</v>
      </c>
    </row>
    <row r="63" spans="1:21" x14ac:dyDescent="0.35">
      <c r="A63" t="s">
        <v>25</v>
      </c>
      <c r="B63">
        <v>213007</v>
      </c>
      <c r="C63">
        <v>0.40274834649714197</v>
      </c>
      <c r="D63">
        <v>1.0520773132986501</v>
      </c>
      <c r="E63">
        <v>0.40274834649714197</v>
      </c>
      <c r="F63">
        <f t="shared" si="2"/>
        <v>1.857574006292934</v>
      </c>
      <c r="G63">
        <f t="shared" si="7"/>
        <v>0.89341968930219606</v>
      </c>
      <c r="J63" s="9" t="s">
        <v>25</v>
      </c>
      <c r="K63" s="9">
        <v>14</v>
      </c>
      <c r="L63" s="9">
        <v>14</v>
      </c>
      <c r="M63" s="9">
        <v>1</v>
      </c>
      <c r="N63" s="9">
        <v>1</v>
      </c>
      <c r="O63" s="9">
        <v>512</v>
      </c>
      <c r="P63" s="9">
        <v>512</v>
      </c>
      <c r="Q63" s="9">
        <v>1</v>
      </c>
      <c r="R63" s="9">
        <f t="shared" si="3"/>
        <v>14</v>
      </c>
      <c r="S63" s="9">
        <f t="shared" si="4"/>
        <v>14</v>
      </c>
      <c r="T63">
        <f t="shared" si="5"/>
        <v>51380224</v>
      </c>
      <c r="U63">
        <f t="shared" si="6"/>
        <v>25.614709844115207</v>
      </c>
    </row>
    <row r="64" spans="1:21" x14ac:dyDescent="0.35">
      <c r="A64" t="s">
        <v>26</v>
      </c>
      <c r="B64">
        <v>24580</v>
      </c>
      <c r="C64">
        <v>2.89875501892024</v>
      </c>
      <c r="D64">
        <v>0.23663306276899901</v>
      </c>
      <c r="E64">
        <v>1.03989138912158E-3</v>
      </c>
      <c r="F64">
        <f t="shared" si="2"/>
        <v>3.1364279730783609</v>
      </c>
      <c r="G64">
        <f t="shared" si="7"/>
        <v>1.6491224320649371</v>
      </c>
      <c r="J64" s="9" t="s">
        <v>26</v>
      </c>
      <c r="K64" s="9">
        <v>14</v>
      </c>
      <c r="L64" s="9">
        <v>14</v>
      </c>
      <c r="M64" s="9">
        <v>4</v>
      </c>
      <c r="N64" s="9">
        <v>4</v>
      </c>
      <c r="O64" s="9">
        <v>512</v>
      </c>
      <c r="P64" s="9">
        <v>1</v>
      </c>
      <c r="Q64" s="9">
        <v>2</v>
      </c>
      <c r="R64" s="9">
        <f t="shared" si="3"/>
        <v>7</v>
      </c>
      <c r="S64" s="9">
        <f t="shared" si="4"/>
        <v>7</v>
      </c>
      <c r="T64">
        <f t="shared" si="5"/>
        <v>401408</v>
      </c>
      <c r="U64">
        <f t="shared" si="6"/>
        <v>18.614709844115207</v>
      </c>
    </row>
    <row r="65" spans="1:21" x14ac:dyDescent="0.35">
      <c r="A65" t="s">
        <v>27</v>
      </c>
      <c r="B65">
        <v>131088</v>
      </c>
      <c r="C65">
        <v>0.13306883639025299</v>
      </c>
      <c r="D65">
        <v>2.7808671115024302</v>
      </c>
      <c r="E65">
        <v>0.26613767278050598</v>
      </c>
      <c r="F65">
        <f t="shared" si="2"/>
        <v>3.180073620673189</v>
      </c>
      <c r="G65">
        <f t="shared" si="7"/>
        <v>1.6690601651796522</v>
      </c>
      <c r="J65" s="9" t="s">
        <v>27</v>
      </c>
      <c r="K65" s="9">
        <v>7</v>
      </c>
      <c r="L65" s="9">
        <v>7</v>
      </c>
      <c r="M65" s="9">
        <v>1</v>
      </c>
      <c r="N65" s="9">
        <v>1</v>
      </c>
      <c r="O65" s="9">
        <v>512</v>
      </c>
      <c r="P65" s="9">
        <v>1024</v>
      </c>
      <c r="Q65" s="9">
        <v>1</v>
      </c>
      <c r="R65" s="9">
        <f t="shared" si="3"/>
        <v>7</v>
      </c>
      <c r="S65" s="9">
        <f t="shared" si="4"/>
        <v>7</v>
      </c>
      <c r="T65">
        <f t="shared" si="5"/>
        <v>25690112</v>
      </c>
      <c r="U65">
        <f t="shared" si="6"/>
        <v>24.614709844115211</v>
      </c>
    </row>
    <row r="66" spans="1:21" x14ac:dyDescent="0.35">
      <c r="A66" t="s">
        <v>28</v>
      </c>
      <c r="B66">
        <v>16388</v>
      </c>
      <c r="C66">
        <v>1.83631382316313</v>
      </c>
      <c r="D66">
        <v>0.81613947696139399</v>
      </c>
      <c r="E66">
        <v>1.9925280199252799E-4</v>
      </c>
      <c r="F66">
        <f t="shared" si="2"/>
        <v>2.6526525529265164</v>
      </c>
      <c r="G66">
        <f t="shared" si="7"/>
        <v>1.4074357223075695</v>
      </c>
      <c r="J66" s="9" t="s">
        <v>28</v>
      </c>
      <c r="K66" s="9">
        <v>7</v>
      </c>
      <c r="L66" s="9">
        <v>7</v>
      </c>
      <c r="M66" s="9">
        <v>4</v>
      </c>
      <c r="N66" s="9">
        <v>4</v>
      </c>
      <c r="O66" s="9">
        <v>1024</v>
      </c>
      <c r="P66" s="9">
        <v>1</v>
      </c>
      <c r="Q66" s="9">
        <v>2</v>
      </c>
      <c r="R66" s="9">
        <f t="shared" si="3"/>
        <v>7</v>
      </c>
      <c r="S66" s="9">
        <f t="shared" si="4"/>
        <v>7</v>
      </c>
      <c r="T66">
        <f t="shared" si="5"/>
        <v>802816</v>
      </c>
      <c r="U66">
        <f t="shared" si="6"/>
        <v>19.614709844115207</v>
      </c>
    </row>
    <row r="67" spans="1:21" x14ac:dyDescent="0.35">
      <c r="A67" t="s">
        <v>29</v>
      </c>
      <c r="B67">
        <v>262160</v>
      </c>
      <c r="C67">
        <v>0.13486903113954299</v>
      </c>
      <c r="D67">
        <v>2.8184875078957599</v>
      </c>
      <c r="E67">
        <v>0.13486903113954299</v>
      </c>
      <c r="F67">
        <f t="shared" si="2"/>
        <v>3.088225570174846</v>
      </c>
      <c r="G67">
        <f t="shared" si="7"/>
        <v>1.6267781337871272</v>
      </c>
      <c r="J67" s="9" t="s">
        <v>29</v>
      </c>
      <c r="K67" s="9">
        <v>7</v>
      </c>
      <c r="L67" s="9">
        <v>7</v>
      </c>
      <c r="M67" s="9">
        <v>1</v>
      </c>
      <c r="N67" s="9">
        <v>1</v>
      </c>
      <c r="O67" s="9">
        <v>1024</v>
      </c>
      <c r="P67" s="9">
        <v>1024</v>
      </c>
      <c r="Q67" s="9">
        <v>1</v>
      </c>
      <c r="R67" s="9">
        <f>((K67-M67)/Q67)+1</f>
        <v>7</v>
      </c>
      <c r="S67" s="9">
        <f>((L67-N67)/Q67)+1</f>
        <v>7</v>
      </c>
      <c r="T67">
        <f t="shared" si="5"/>
        <v>51380224</v>
      </c>
      <c r="U67">
        <f t="shared" si="6"/>
        <v>25.614709844115207</v>
      </c>
    </row>
    <row r="73" spans="1:21" x14ac:dyDescent="0.35">
      <c r="A73" t="s">
        <v>36</v>
      </c>
    </row>
    <row r="75" spans="1:21" x14ac:dyDescent="0.35">
      <c r="A75" t="s">
        <v>2</v>
      </c>
      <c r="B75" t="s">
        <v>30</v>
      </c>
      <c r="C75" t="s">
        <v>33</v>
      </c>
      <c r="D75" t="s">
        <v>31</v>
      </c>
      <c r="E75" t="s">
        <v>32</v>
      </c>
      <c r="F75" t="s">
        <v>34</v>
      </c>
      <c r="G75" t="s">
        <v>37</v>
      </c>
    </row>
    <row r="76" spans="1:21" x14ac:dyDescent="0.35">
      <c r="A76" t="s">
        <v>3</v>
      </c>
      <c r="B76">
        <v>74032</v>
      </c>
      <c r="C76">
        <v>3.5155993243165602</v>
      </c>
      <c r="D76">
        <v>1.7650506188019201E-2</v>
      </c>
      <c r="E76">
        <v>4.5306643071371901</v>
      </c>
      <c r="F76">
        <f>SUM(C76:E76)</f>
        <v>8.0639141376417705</v>
      </c>
      <c r="G76">
        <f>LOG(F76,2)</f>
        <v>3.0114802774963243</v>
      </c>
    </row>
    <row r="77" spans="1:21" x14ac:dyDescent="0.35">
      <c r="A77" t="s">
        <v>4</v>
      </c>
      <c r="B77">
        <v>380425</v>
      </c>
      <c r="C77">
        <v>1.22264901447057</v>
      </c>
      <c r="D77">
        <v>1.3190199063805E-3</v>
      </c>
      <c r="E77">
        <v>3.0607959975989699E-2</v>
      </c>
      <c r="F77">
        <f t="shared" ref="F77:F102" si="8">SUM(C77:E77)</f>
        <v>1.25457599435294</v>
      </c>
      <c r="G77">
        <f t="shared" ref="G77:G102" si="9">LOG(F77,2)</f>
        <v>0.32719986282002583</v>
      </c>
    </row>
    <row r="78" spans="1:21" x14ac:dyDescent="0.35">
      <c r="A78" t="s">
        <v>5</v>
      </c>
      <c r="B78">
        <v>100367</v>
      </c>
      <c r="C78">
        <v>14.2037277850021</v>
      </c>
      <c r="D78">
        <v>1.8116999725767999E-2</v>
      </c>
      <c r="E78">
        <v>7.10186389250108</v>
      </c>
      <c r="F78">
        <f t="shared" si="8"/>
        <v>21.323708677228947</v>
      </c>
      <c r="G78">
        <f t="shared" si="9"/>
        <v>4.4143864722402482</v>
      </c>
    </row>
    <row r="79" spans="1:21" x14ac:dyDescent="0.35">
      <c r="A79" t="s">
        <v>6</v>
      </c>
      <c r="B79">
        <v>194561</v>
      </c>
      <c r="C79">
        <v>4.7738572215850699</v>
      </c>
      <c r="D79">
        <v>5.0839800016880404E-3</v>
      </c>
      <c r="E79">
        <v>1.50185932667053E-2</v>
      </c>
      <c r="F79">
        <f t="shared" si="8"/>
        <v>4.7939597948534631</v>
      </c>
      <c r="G79">
        <f t="shared" si="9"/>
        <v>2.2612178096944398</v>
      </c>
    </row>
    <row r="80" spans="1:21" x14ac:dyDescent="0.35">
      <c r="A80" t="s">
        <v>7</v>
      </c>
      <c r="B80">
        <v>100367</v>
      </c>
      <c r="C80">
        <v>14.3155492154065</v>
      </c>
      <c r="D80">
        <v>7.3038516405135506E-2</v>
      </c>
      <c r="E80">
        <v>3.5788873038516398</v>
      </c>
      <c r="F80">
        <f t="shared" si="8"/>
        <v>17.967475035663277</v>
      </c>
      <c r="G80">
        <f t="shared" si="9"/>
        <v>4.1673157764412494</v>
      </c>
    </row>
    <row r="81" spans="1:7" x14ac:dyDescent="0.35">
      <c r="A81" t="s">
        <v>8</v>
      </c>
      <c r="B81">
        <v>360457</v>
      </c>
      <c r="C81">
        <v>1.53129807155634</v>
      </c>
      <c r="D81">
        <v>5.5759602059402402E-3</v>
      </c>
      <c r="E81">
        <v>7.6478868254326897E-3</v>
      </c>
      <c r="F81">
        <f t="shared" si="8"/>
        <v>1.5445219185877128</v>
      </c>
      <c r="G81">
        <f t="shared" si="9"/>
        <v>0.62716034465504233</v>
      </c>
    </row>
    <row r="82" spans="1:7" x14ac:dyDescent="0.35">
      <c r="A82" t="s">
        <v>9</v>
      </c>
      <c r="B82">
        <v>200719</v>
      </c>
      <c r="C82">
        <v>15.2580203740307</v>
      </c>
      <c r="D82">
        <v>7.7847042724646501E-2</v>
      </c>
      <c r="E82">
        <v>1.9072525467538299</v>
      </c>
      <c r="F82">
        <f t="shared" si="8"/>
        <v>17.243119963509177</v>
      </c>
      <c r="G82">
        <f t="shared" si="9"/>
        <v>4.1079489336205901</v>
      </c>
    </row>
    <row r="83" spans="1:7" x14ac:dyDescent="0.35">
      <c r="A83" t="s">
        <v>10</v>
      </c>
      <c r="B83">
        <v>94217</v>
      </c>
      <c r="C83">
        <v>4.8157234513054901</v>
      </c>
      <c r="D83">
        <v>2.0308796842616699E-2</v>
      </c>
      <c r="E83">
        <v>7.2290590323572197E-3</v>
      </c>
      <c r="F83">
        <f t="shared" si="8"/>
        <v>4.8432613071804642</v>
      </c>
      <c r="G83">
        <f t="shared" si="9"/>
        <v>2.2759788423786236</v>
      </c>
    </row>
    <row r="84" spans="1:7" x14ac:dyDescent="0.35">
      <c r="A84" t="s">
        <v>11</v>
      </c>
      <c r="B84">
        <v>100367</v>
      </c>
      <c r="C84">
        <v>14.3836458268012</v>
      </c>
      <c r="D84">
        <v>0.29354379238369899</v>
      </c>
      <c r="E84">
        <v>1.7979557283501599</v>
      </c>
      <c r="F84">
        <f t="shared" si="8"/>
        <v>16.475145347535058</v>
      </c>
      <c r="G84">
        <f t="shared" si="9"/>
        <v>4.0422192879654881</v>
      </c>
    </row>
    <row r="85" spans="1:7" x14ac:dyDescent="0.35">
      <c r="A85" t="s">
        <v>12</v>
      </c>
      <c r="B85">
        <v>163841</v>
      </c>
      <c r="C85">
        <v>1.5243727156995599</v>
      </c>
      <c r="D85">
        <v>2.40295206415694E-2</v>
      </c>
      <c r="E85">
        <v>3.6666138674269701E-3</v>
      </c>
      <c r="F85">
        <f t="shared" si="8"/>
        <v>1.5520688502085564</v>
      </c>
      <c r="G85">
        <f t="shared" si="9"/>
        <v>0.63419255730034085</v>
      </c>
    </row>
    <row r="86" spans="1:7" x14ac:dyDescent="0.35">
      <c r="A86" t="s">
        <v>13</v>
      </c>
      <c r="B86">
        <v>200719</v>
      </c>
      <c r="C86">
        <v>15.2966136815079</v>
      </c>
      <c r="D86">
        <v>0.31217578941852803</v>
      </c>
      <c r="E86">
        <v>0.95603835509424395</v>
      </c>
      <c r="F86">
        <f t="shared" si="8"/>
        <v>16.564827826020672</v>
      </c>
      <c r="G86">
        <f t="shared" si="9"/>
        <v>4.050051303085219</v>
      </c>
    </row>
    <row r="87" spans="1:7" x14ac:dyDescent="0.35">
      <c r="A87" t="s">
        <v>14</v>
      </c>
      <c r="B87">
        <v>45065</v>
      </c>
      <c r="C87">
        <v>4.65095381039992</v>
      </c>
      <c r="D87">
        <v>7.9326038539750093E-2</v>
      </c>
      <c r="E87">
        <v>3.2729737581098E-3</v>
      </c>
      <c r="F87">
        <f t="shared" si="8"/>
        <v>4.7335528226977797</v>
      </c>
      <c r="G87">
        <f t="shared" si="9"/>
        <v>2.242923421546025</v>
      </c>
    </row>
    <row r="88" spans="1:7" x14ac:dyDescent="0.35">
      <c r="A88" t="s">
        <v>15</v>
      </c>
      <c r="B88">
        <v>106511</v>
      </c>
      <c r="C88">
        <v>0.43084690749534099</v>
      </c>
      <c r="D88">
        <v>1.1606488120282601</v>
      </c>
      <c r="E88">
        <v>0.86169381499068298</v>
      </c>
      <c r="F88">
        <f t="shared" si="8"/>
        <v>2.453189534514284</v>
      </c>
      <c r="G88">
        <f t="shared" si="9"/>
        <v>1.2946587014619624</v>
      </c>
    </row>
    <row r="89" spans="1:7" x14ac:dyDescent="0.35">
      <c r="A89" t="s">
        <v>16</v>
      </c>
      <c r="B89">
        <v>65545</v>
      </c>
      <c r="C89">
        <v>1.5833368002107799</v>
      </c>
      <c r="D89">
        <v>0.113602640373868</v>
      </c>
      <c r="E89">
        <v>1.67796868716284E-3</v>
      </c>
      <c r="F89">
        <f t="shared" si="8"/>
        <v>1.6986174092718107</v>
      </c>
      <c r="G89">
        <f t="shared" si="9"/>
        <v>0.76436094145529265</v>
      </c>
    </row>
    <row r="90" spans="1:7" x14ac:dyDescent="0.35">
      <c r="A90" t="s">
        <v>17</v>
      </c>
      <c r="B90">
        <v>213007</v>
      </c>
      <c r="C90">
        <v>14.4031934695342</v>
      </c>
      <c r="D90">
        <v>1.2492565764391901</v>
      </c>
      <c r="E90">
        <v>0.45009979592294402</v>
      </c>
      <c r="F90">
        <f t="shared" si="8"/>
        <v>16.102549841896334</v>
      </c>
      <c r="G90">
        <f t="shared" si="9"/>
        <v>4.0092172523568514</v>
      </c>
    </row>
    <row r="91" spans="1:7" x14ac:dyDescent="0.35">
      <c r="A91" t="s">
        <v>18</v>
      </c>
      <c r="B91">
        <v>65545</v>
      </c>
      <c r="C91">
        <v>1.5833368002107799</v>
      </c>
      <c r="D91">
        <v>0.113602640373868</v>
      </c>
      <c r="E91">
        <v>1.67796868716284E-3</v>
      </c>
      <c r="F91">
        <f t="shared" si="8"/>
        <v>1.6986174092718107</v>
      </c>
      <c r="G91">
        <f t="shared" si="9"/>
        <v>0.76436094145529265</v>
      </c>
    </row>
    <row r="92" spans="1:7" x14ac:dyDescent="0.35">
      <c r="A92" t="s">
        <v>19</v>
      </c>
      <c r="B92">
        <v>213007</v>
      </c>
      <c r="C92">
        <v>14.4031934695342</v>
      </c>
      <c r="D92">
        <v>1.2492565764391901</v>
      </c>
      <c r="E92">
        <v>0.45009979592294402</v>
      </c>
      <c r="F92">
        <f t="shared" si="8"/>
        <v>16.102549841896334</v>
      </c>
      <c r="G92">
        <f t="shared" si="9"/>
        <v>4.0092172523568514</v>
      </c>
    </row>
    <row r="93" spans="1:7" x14ac:dyDescent="0.35">
      <c r="A93" t="s">
        <v>20</v>
      </c>
      <c r="B93">
        <v>65545</v>
      </c>
      <c r="C93">
        <v>1.5833368002107799</v>
      </c>
      <c r="D93">
        <v>0.113602640373868</v>
      </c>
      <c r="E93">
        <v>1.67796868716284E-3</v>
      </c>
      <c r="F93">
        <f t="shared" si="8"/>
        <v>1.6986174092718107</v>
      </c>
      <c r="G93">
        <f t="shared" si="9"/>
        <v>0.76436094145529265</v>
      </c>
    </row>
    <row r="94" spans="1:7" x14ac:dyDescent="0.35">
      <c r="A94" t="s">
        <v>21</v>
      </c>
      <c r="B94">
        <v>213007</v>
      </c>
      <c r="C94">
        <v>14.4031934695342</v>
      </c>
      <c r="D94">
        <v>1.2492565764391901</v>
      </c>
      <c r="E94">
        <v>0.45009979592294402</v>
      </c>
      <c r="F94">
        <f t="shared" si="8"/>
        <v>16.102549841896334</v>
      </c>
      <c r="G94">
        <f t="shared" si="9"/>
        <v>4.0092172523568514</v>
      </c>
    </row>
    <row r="95" spans="1:7" x14ac:dyDescent="0.35">
      <c r="A95" t="s">
        <v>22</v>
      </c>
      <c r="B95">
        <v>65545</v>
      </c>
      <c r="C95">
        <v>1.5833368002107799</v>
      </c>
      <c r="D95">
        <v>0.113602640373868</v>
      </c>
      <c r="E95">
        <v>1.67796868716284E-3</v>
      </c>
      <c r="F95">
        <f t="shared" si="8"/>
        <v>1.6986174092718107</v>
      </c>
      <c r="G95">
        <f t="shared" si="9"/>
        <v>0.76436094145529265</v>
      </c>
    </row>
    <row r="96" spans="1:7" x14ac:dyDescent="0.35">
      <c r="A96" t="s">
        <v>23</v>
      </c>
      <c r="B96">
        <v>213007</v>
      </c>
      <c r="C96">
        <v>14.4031934695342</v>
      </c>
      <c r="D96">
        <v>1.2492565764391901</v>
      </c>
      <c r="E96">
        <v>0.45009979592294402</v>
      </c>
      <c r="F96">
        <f t="shared" si="8"/>
        <v>16.102549841896334</v>
      </c>
      <c r="G96">
        <f t="shared" si="9"/>
        <v>4.0092172523568514</v>
      </c>
    </row>
    <row r="97" spans="1:7" x14ac:dyDescent="0.35">
      <c r="A97" t="s">
        <v>24</v>
      </c>
      <c r="B97">
        <v>65545</v>
      </c>
      <c r="C97">
        <v>1.5833368002107799</v>
      </c>
      <c r="D97">
        <v>0.113602640373868</v>
      </c>
      <c r="E97">
        <v>1.67796868716284E-3</v>
      </c>
      <c r="F97">
        <f t="shared" si="8"/>
        <v>1.6986174092718107</v>
      </c>
      <c r="G97">
        <f t="shared" si="9"/>
        <v>0.76436094145529265</v>
      </c>
    </row>
    <row r="98" spans="1:7" x14ac:dyDescent="0.35">
      <c r="A98" t="s">
        <v>25</v>
      </c>
      <c r="B98">
        <v>213007</v>
      </c>
      <c r="C98">
        <v>14.4031934695342</v>
      </c>
      <c r="D98">
        <v>1.2492565764391901</v>
      </c>
      <c r="E98">
        <v>0.45009979592294402</v>
      </c>
      <c r="F98">
        <f t="shared" si="8"/>
        <v>16.102549841896334</v>
      </c>
      <c r="G98">
        <f t="shared" si="9"/>
        <v>4.0092172523568514</v>
      </c>
    </row>
    <row r="99" spans="1:7" x14ac:dyDescent="0.35">
      <c r="A99" t="s">
        <v>26</v>
      </c>
      <c r="B99">
        <v>24580</v>
      </c>
      <c r="C99">
        <v>3.9129010501975099</v>
      </c>
      <c r="D99">
        <v>0.263095352795709</v>
      </c>
      <c r="E99">
        <v>1.15618074959051E-3</v>
      </c>
      <c r="F99">
        <f t="shared" si="8"/>
        <v>4.1771525837428092</v>
      </c>
      <c r="G99">
        <f t="shared" si="9"/>
        <v>2.062519843474016</v>
      </c>
    </row>
    <row r="100" spans="1:7" x14ac:dyDescent="0.35">
      <c r="A100" t="s">
        <v>27</v>
      </c>
      <c r="B100">
        <v>131088</v>
      </c>
      <c r="C100">
        <v>0.17585991770585799</v>
      </c>
      <c r="D100">
        <v>3.9048079686525199</v>
      </c>
      <c r="E100">
        <v>0.35171983541171598</v>
      </c>
      <c r="F100">
        <f t="shared" si="8"/>
        <v>4.4323877217700938</v>
      </c>
      <c r="G100">
        <f t="shared" si="9"/>
        <v>2.1480840862176827</v>
      </c>
    </row>
    <row r="101" spans="1:7" x14ac:dyDescent="0.35">
      <c r="A101" t="s">
        <v>28</v>
      </c>
      <c r="B101">
        <v>16388</v>
      </c>
      <c r="C101">
        <v>1.83631382316313</v>
      </c>
      <c r="D101">
        <v>0.81613947696139399</v>
      </c>
      <c r="E101">
        <v>1.9925280199252799E-4</v>
      </c>
      <c r="F101">
        <f t="shared" si="8"/>
        <v>2.6526525529265164</v>
      </c>
      <c r="G101">
        <f t="shared" si="9"/>
        <v>1.4074357223075695</v>
      </c>
    </row>
    <row r="102" spans="1:7" x14ac:dyDescent="0.35">
      <c r="A102" t="s">
        <v>29</v>
      </c>
      <c r="B102">
        <v>262160</v>
      </c>
      <c r="C102">
        <v>0.18330404667355901</v>
      </c>
      <c r="D102">
        <v>4.3693699288717696</v>
      </c>
      <c r="E102">
        <v>0.18330404667355901</v>
      </c>
      <c r="F102">
        <f t="shared" si="8"/>
        <v>4.7359780222188874</v>
      </c>
      <c r="G102">
        <f t="shared" si="9"/>
        <v>2.2436623860113327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Shakkour</dc:creator>
  <cp:lastModifiedBy>Christian Shakkour</cp:lastModifiedBy>
  <dcterms:created xsi:type="dcterms:W3CDTF">2022-12-17T17:17:46Z</dcterms:created>
  <dcterms:modified xsi:type="dcterms:W3CDTF">2022-12-17T21:40:08Z</dcterms:modified>
</cp:coreProperties>
</file>