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los/Documents/Senior Yr/Spring/SYS 611/"/>
    </mc:Choice>
  </mc:AlternateContent>
  <xr:revisionPtr revIDLastSave="0" documentId="13_ncr:1_{6D84569F-37E1-8C4A-933D-5D98ECE47F0C}" xr6:coauthVersionLast="47" xr6:coauthVersionMax="47" xr10:uidLastSave="{00000000-0000-0000-0000-000000000000}"/>
  <bookViews>
    <workbookView xWindow="380" yWindow="500" windowWidth="27460" windowHeight="15800" activeTab="7" xr2:uid="{3A4A5F57-4DFF-5740-94D9-08F925F9D84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8" l="1"/>
  <c r="D9" i="8"/>
  <c r="H8" i="8"/>
  <c r="H7" i="8"/>
  <c r="D7" i="8"/>
  <c r="H6" i="8"/>
  <c r="D6" i="8"/>
  <c r="H5" i="8"/>
  <c r="C5" i="8"/>
  <c r="C4" i="8"/>
  <c r="D3" i="8"/>
  <c r="C3" i="8"/>
  <c r="H10" i="7"/>
  <c r="F15" i="6"/>
  <c r="F12" i="6"/>
  <c r="D15" i="6"/>
  <c r="F13" i="6"/>
  <c r="F14" i="6" s="1"/>
  <c r="D13" i="6"/>
  <c r="F10" i="6"/>
  <c r="F11" i="6"/>
  <c r="D11" i="6"/>
  <c r="D10" i="6"/>
  <c r="F5" i="6"/>
  <c r="E5" i="6"/>
  <c r="D5" i="6"/>
  <c r="C5" i="6"/>
  <c r="B5" i="6"/>
  <c r="C4" i="6"/>
  <c r="D4" i="6"/>
  <c r="E4" i="6"/>
  <c r="F4" i="6"/>
  <c r="B4" i="6"/>
  <c r="G3" i="5"/>
  <c r="G4" i="5"/>
  <c r="G5" i="5"/>
  <c r="G6" i="5"/>
  <c r="G2" i="5"/>
  <c r="C4" i="5"/>
  <c r="C5" i="5"/>
  <c r="C6" i="5"/>
  <c r="C7" i="5"/>
  <c r="C3" i="5"/>
  <c r="B4" i="5"/>
  <c r="B5" i="5" s="1"/>
  <c r="B6" i="5" s="1"/>
  <c r="B7" i="5" s="1"/>
  <c r="B3" i="5"/>
  <c r="F3" i="5"/>
  <c r="F4" i="5"/>
  <c r="F5" i="5"/>
  <c r="F6" i="5"/>
  <c r="F2" i="5"/>
  <c r="C4" i="4"/>
  <c r="B4" i="4"/>
  <c r="E3" i="4"/>
  <c r="D3" i="4"/>
  <c r="C3" i="4"/>
  <c r="B3" i="4"/>
  <c r="E2" i="4"/>
  <c r="D2" i="4"/>
  <c r="B4" i="3"/>
  <c r="B5" i="3"/>
  <c r="B6" i="3"/>
  <c r="B3" i="3"/>
  <c r="H2" i="3"/>
  <c r="G3" i="2"/>
  <c r="F3" i="2"/>
  <c r="E3" i="2"/>
  <c r="D3" i="2"/>
  <c r="C3" i="2"/>
  <c r="B3" i="2"/>
  <c r="G2" i="2"/>
  <c r="F2" i="2"/>
  <c r="E2" i="2"/>
  <c r="D2" i="2"/>
</calcChain>
</file>

<file path=xl/sharedStrings.xml><?xml version="1.0" encoding="utf-8"?>
<sst xmlns="http://schemas.openxmlformats.org/spreadsheetml/2006/main" count="90" uniqueCount="44">
  <si>
    <t>x</t>
  </si>
  <si>
    <t>q</t>
  </si>
  <si>
    <t>q(t+1)</t>
  </si>
  <si>
    <t>y</t>
  </si>
  <si>
    <t>x1</t>
  </si>
  <si>
    <t>q1</t>
  </si>
  <si>
    <t>y1</t>
  </si>
  <si>
    <t>x2</t>
  </si>
  <si>
    <t>q2</t>
  </si>
  <si>
    <t>y2</t>
  </si>
  <si>
    <t>t</t>
  </si>
  <si>
    <t>A</t>
  </si>
  <si>
    <t>PA</t>
  </si>
  <si>
    <t>p</t>
  </si>
  <si>
    <t>IM</t>
  </si>
  <si>
    <t>IN</t>
  </si>
  <si>
    <t>NA</t>
  </si>
  <si>
    <t>i</t>
  </si>
  <si>
    <t>delta t</t>
  </si>
  <si>
    <t>q(t+delta t)</t>
  </si>
  <si>
    <t>(1,1)</t>
  </si>
  <si>
    <t>(1,0)</t>
  </si>
  <si>
    <t>w</t>
  </si>
  <si>
    <t>s</t>
  </si>
  <si>
    <t>dw/dt</t>
  </si>
  <si>
    <t>ds/dt</t>
  </si>
  <si>
    <t>-</t>
  </si>
  <si>
    <t>q(t)</t>
  </si>
  <si>
    <t>demand</t>
  </si>
  <si>
    <t>freq</t>
  </si>
  <si>
    <t>r</t>
  </si>
  <si>
    <t>z</t>
  </si>
  <si>
    <t>n</t>
  </si>
  <si>
    <t>t delivery</t>
  </si>
  <si>
    <t>t enter</t>
  </si>
  <si>
    <t>L q</t>
  </si>
  <si>
    <t>t served</t>
  </si>
  <si>
    <t>W q</t>
  </si>
  <si>
    <t>t exit</t>
  </si>
  <si>
    <t>W</t>
  </si>
  <si>
    <t>t a</t>
  </si>
  <si>
    <t>t d</t>
  </si>
  <si>
    <t>n a</t>
  </si>
  <si>
    <t>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</si>
</sst>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1" xfId="0" quotePrefix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6D83-8FE4-0047-8473-D1AEE5522CD3}">
  <dimension ref="A1:I16"/>
  <sheetViews>
    <sheetView zoomScale="112" workbookViewId="0">
      <selection activeCell="G17" sqref="G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1</v>
      </c>
      <c r="B3">
        <v>0</v>
      </c>
      <c r="C3">
        <v>1</v>
      </c>
      <c r="D3">
        <v>0</v>
      </c>
      <c r="F3">
        <v>1</v>
      </c>
      <c r="G3">
        <v>0</v>
      </c>
      <c r="H3">
        <v>1</v>
      </c>
      <c r="I3">
        <v>0</v>
      </c>
    </row>
    <row r="4" spans="1:9" x14ac:dyDescent="0.2">
      <c r="A4">
        <v>0</v>
      </c>
      <c r="B4">
        <v>1</v>
      </c>
      <c r="C4">
        <v>1</v>
      </c>
      <c r="D4">
        <v>0</v>
      </c>
      <c r="F4">
        <v>0</v>
      </c>
      <c r="G4">
        <v>1</v>
      </c>
      <c r="H4">
        <v>1</v>
      </c>
      <c r="I4">
        <v>0</v>
      </c>
    </row>
    <row r="5" spans="1:9" x14ac:dyDescent="0.2">
      <c r="A5">
        <v>1</v>
      </c>
      <c r="B5">
        <v>1</v>
      </c>
      <c r="C5">
        <v>0</v>
      </c>
      <c r="D5">
        <v>1</v>
      </c>
      <c r="F5">
        <v>1</v>
      </c>
      <c r="G5">
        <v>1</v>
      </c>
      <c r="H5">
        <v>0</v>
      </c>
      <c r="I5">
        <v>1</v>
      </c>
    </row>
    <row r="9" spans="1:9" x14ac:dyDescent="0.2">
      <c r="A9" t="s">
        <v>10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</row>
    <row r="10" spans="1:9" x14ac:dyDescent="0.2">
      <c r="A10" s="3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 x14ac:dyDescent="0.2">
      <c r="A11" s="3">
        <v>1</v>
      </c>
      <c r="B1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9" x14ac:dyDescent="0.2">
      <c r="A12" s="3">
        <v>2</v>
      </c>
      <c r="B12">
        <v>1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</row>
    <row r="13" spans="1:9" x14ac:dyDescent="0.2">
      <c r="A13" s="3">
        <v>3</v>
      </c>
      <c r="B13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</row>
    <row r="14" spans="1:9" x14ac:dyDescent="0.2">
      <c r="A14" s="3">
        <v>4</v>
      </c>
      <c r="B14">
        <v>1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</row>
    <row r="15" spans="1:9" x14ac:dyDescent="0.2">
      <c r="A15" s="3">
        <v>5</v>
      </c>
      <c r="B15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  <row r="16" spans="1:9" x14ac:dyDescent="0.2">
      <c r="A16" s="3">
        <v>6</v>
      </c>
      <c r="B16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54B4-E045-C247-91B0-5A68A6B21DDF}">
  <dimension ref="A1:G3"/>
  <sheetViews>
    <sheetView workbookViewId="0">
      <selection activeCell="F19" sqref="F19"/>
    </sheetView>
  </sheetViews>
  <sheetFormatPr baseColWidth="10" defaultRowHeight="16" x14ac:dyDescent="0.2"/>
  <sheetData>
    <row r="1" spans="1:7" x14ac:dyDescent="0.2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">
      <c r="A2" s="3">
        <v>0</v>
      </c>
      <c r="B2" s="4">
        <v>10</v>
      </c>
      <c r="C2" s="4">
        <v>90</v>
      </c>
      <c r="D2" s="4">
        <f>C2/(C2+B2)</f>
        <v>0.9</v>
      </c>
      <c r="E2" s="4">
        <f>0.4*B2*D2</f>
        <v>3.6</v>
      </c>
      <c r="F2" s="4">
        <f>0.03*C2</f>
        <v>2.6999999999999997</v>
      </c>
      <c r="G2" s="4">
        <f>E2+F2</f>
        <v>6.3</v>
      </c>
    </row>
    <row r="3" spans="1:7" x14ac:dyDescent="0.2">
      <c r="A3" s="3">
        <v>0.1</v>
      </c>
      <c r="B3" s="4">
        <f>B2+0.1*(0.03*C2+0.4*B2*(C2/(C2+B2)))</f>
        <v>10.63</v>
      </c>
      <c r="C3" s="4">
        <f>C2+0.1*(-0.03*C2-0.4*B2*(C2/(C2+B2)))</f>
        <v>89.37</v>
      </c>
      <c r="D3" s="4">
        <f>C3/(C3+B3)</f>
        <v>0.89370000000000005</v>
      </c>
      <c r="E3" s="4">
        <f>0.4*B3*D3</f>
        <v>3.8000124000000008</v>
      </c>
      <c r="F3" s="4">
        <f>0.03*C3</f>
        <v>2.6810999999999998</v>
      </c>
      <c r="G3" s="4">
        <f>E3+F3</f>
        <v>6.4811124000000007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190B-0A88-F546-947D-DF8A3C139152}">
  <dimension ref="A1:I6"/>
  <sheetViews>
    <sheetView zoomScale="81" workbookViewId="0">
      <selection activeCell="D12" sqref="D12"/>
    </sheetView>
  </sheetViews>
  <sheetFormatPr baseColWidth="10" defaultRowHeight="16" x14ac:dyDescent="0.2"/>
  <sheetData>
    <row r="1" spans="1:9" x14ac:dyDescent="0.2">
      <c r="A1" s="3" t="s">
        <v>17</v>
      </c>
      <c r="B1" s="3" t="s">
        <v>10</v>
      </c>
      <c r="C1" s="3" t="s">
        <v>1</v>
      </c>
      <c r="D1" s="3" t="s">
        <v>4</v>
      </c>
      <c r="E1" s="3" t="s">
        <v>7</v>
      </c>
      <c r="F1" s="3" t="s">
        <v>6</v>
      </c>
      <c r="G1" s="3" t="s">
        <v>9</v>
      </c>
      <c r="H1" s="3" t="s">
        <v>18</v>
      </c>
      <c r="I1" s="3" t="s">
        <v>19</v>
      </c>
    </row>
    <row r="2" spans="1:9" x14ac:dyDescent="0.2">
      <c r="A2" s="3">
        <v>0</v>
      </c>
      <c r="B2" s="2">
        <v>0</v>
      </c>
      <c r="C2" s="2" t="s">
        <v>20</v>
      </c>
      <c r="D2" s="2">
        <v>0.3</v>
      </c>
      <c r="E2" s="2">
        <v>0.1</v>
      </c>
      <c r="F2" s="2">
        <v>0.4</v>
      </c>
      <c r="G2" s="2">
        <v>0.1</v>
      </c>
      <c r="H2" s="2">
        <f>MIN(D2:E2)</f>
        <v>0.1</v>
      </c>
      <c r="I2" s="2" t="s">
        <v>21</v>
      </c>
    </row>
    <row r="3" spans="1:9" x14ac:dyDescent="0.2">
      <c r="A3" s="3">
        <v>1</v>
      </c>
      <c r="B3" s="2">
        <f>B2+H2</f>
        <v>0.1</v>
      </c>
      <c r="C3" s="2" t="s">
        <v>21</v>
      </c>
      <c r="D3" s="2">
        <v>0.5</v>
      </c>
      <c r="E3" s="2">
        <v>1.1000000000000001</v>
      </c>
      <c r="F3" s="2">
        <v>0.2</v>
      </c>
      <c r="G3" s="2">
        <v>0.1</v>
      </c>
      <c r="H3" s="2">
        <v>0.1</v>
      </c>
      <c r="I3" s="2" t="s">
        <v>20</v>
      </c>
    </row>
    <row r="4" spans="1:9" x14ac:dyDescent="0.2">
      <c r="A4" s="3">
        <v>2</v>
      </c>
      <c r="B4" s="2">
        <f t="shared" ref="B4:B6" si="0">B3+H3</f>
        <v>0.2</v>
      </c>
      <c r="C4" s="2" t="s">
        <v>20</v>
      </c>
      <c r="D4" s="2">
        <v>0.3</v>
      </c>
      <c r="E4" s="2">
        <v>0.2</v>
      </c>
      <c r="F4" s="2">
        <v>0.4</v>
      </c>
      <c r="G4" s="2">
        <v>0.3</v>
      </c>
      <c r="H4" s="2">
        <v>0.2</v>
      </c>
      <c r="I4" s="2" t="s">
        <v>21</v>
      </c>
    </row>
    <row r="5" spans="1:9" x14ac:dyDescent="0.2">
      <c r="A5" s="3">
        <v>3</v>
      </c>
      <c r="B5" s="2">
        <f t="shared" si="0"/>
        <v>0.4</v>
      </c>
      <c r="C5" s="2" t="s">
        <v>21</v>
      </c>
      <c r="D5" s="2">
        <v>1</v>
      </c>
      <c r="E5" s="2">
        <v>0.4</v>
      </c>
      <c r="F5" s="2">
        <v>1.3</v>
      </c>
      <c r="G5" s="2">
        <v>0.1</v>
      </c>
      <c r="H5" s="2">
        <v>0.1</v>
      </c>
      <c r="I5" s="2" t="s">
        <v>20</v>
      </c>
    </row>
    <row r="6" spans="1:9" x14ac:dyDescent="0.2">
      <c r="A6" s="3">
        <v>4</v>
      </c>
      <c r="B6" s="2">
        <f t="shared" si="0"/>
        <v>0.5</v>
      </c>
      <c r="C6" s="2" t="s">
        <v>20</v>
      </c>
      <c r="D6" s="6"/>
      <c r="E6" s="6"/>
      <c r="F6" s="6"/>
      <c r="G6" s="6"/>
      <c r="H6" s="6"/>
      <c r="I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104F-88E6-1C4E-978B-1657D7A109A7}">
  <dimension ref="A1:E4"/>
  <sheetViews>
    <sheetView zoomScale="240" workbookViewId="0">
      <selection activeCell="E5" sqref="E5"/>
    </sheetView>
  </sheetViews>
  <sheetFormatPr baseColWidth="10" defaultRowHeight="16" x14ac:dyDescent="0.2"/>
  <sheetData>
    <row r="1" spans="1:5" x14ac:dyDescent="0.2">
      <c r="A1" s="3" t="s">
        <v>10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 x14ac:dyDescent="0.2">
      <c r="A2" s="3">
        <v>0</v>
      </c>
      <c r="B2" s="2">
        <v>10</v>
      </c>
      <c r="C2" s="2">
        <v>100</v>
      </c>
      <c r="D2" s="2">
        <f>(0.002*B2*C2)-(0.4*B2)</f>
        <v>-2</v>
      </c>
      <c r="E2" s="2">
        <f>(0.05*C2)-(0.025*B2*C2)</f>
        <v>-20</v>
      </c>
    </row>
    <row r="3" spans="1:5" x14ac:dyDescent="0.2">
      <c r="A3" s="3">
        <v>0.5</v>
      </c>
      <c r="B3" s="2">
        <f>B2+(0.5)*(D2)</f>
        <v>9</v>
      </c>
      <c r="C3" s="2">
        <f>C2+(0.5)*E2</f>
        <v>90</v>
      </c>
      <c r="D3" s="2">
        <f>(0.002*B3*C3)-(0.4*B3)</f>
        <v>-1.98</v>
      </c>
      <c r="E3" s="2">
        <f>(0.05*C3)-(0.025*B3*C3)</f>
        <v>-15.75</v>
      </c>
    </row>
    <row r="4" spans="1:5" x14ac:dyDescent="0.2">
      <c r="A4" s="3">
        <v>1</v>
      </c>
      <c r="B4" s="2">
        <f>B3+(0.5)*(D3)</f>
        <v>8.01</v>
      </c>
      <c r="C4" s="2">
        <f>C3+(0.5)*E3</f>
        <v>82.125</v>
      </c>
      <c r="D4" s="7" t="s">
        <v>26</v>
      </c>
      <c r="E4" s="7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4CA2-FCC0-B04C-9881-63FA40FB13AD}">
  <dimension ref="A1:G7"/>
  <sheetViews>
    <sheetView zoomScale="193" workbookViewId="0">
      <selection activeCell="H5" sqref="H5"/>
    </sheetView>
  </sheetViews>
  <sheetFormatPr baseColWidth="10" defaultRowHeight="16" x14ac:dyDescent="0.2"/>
  <sheetData>
    <row r="1" spans="1:7" x14ac:dyDescent="0.2">
      <c r="A1" s="3" t="s">
        <v>17</v>
      </c>
      <c r="B1" s="3" t="s">
        <v>10</v>
      </c>
      <c r="C1" s="3" t="s">
        <v>27</v>
      </c>
      <c r="D1" s="3" t="s">
        <v>0</v>
      </c>
      <c r="E1" s="3" t="s">
        <v>3</v>
      </c>
      <c r="F1" s="3" t="s">
        <v>18</v>
      </c>
      <c r="G1" s="3" t="s">
        <v>19</v>
      </c>
    </row>
    <row r="2" spans="1:7" x14ac:dyDescent="0.2">
      <c r="A2" s="3">
        <v>0</v>
      </c>
      <c r="B2" s="2">
        <v>0</v>
      </c>
      <c r="C2" s="2">
        <v>0</v>
      </c>
      <c r="D2" s="2">
        <v>0.15</v>
      </c>
      <c r="E2" s="2">
        <v>4.4800000000000004</v>
      </c>
      <c r="F2" s="2">
        <f>MIN(D2:E2)</f>
        <v>0.15</v>
      </c>
      <c r="G2" s="2">
        <f>IF(D2&lt;E2,C2+1,0)</f>
        <v>1</v>
      </c>
    </row>
    <row r="3" spans="1:7" x14ac:dyDescent="0.2">
      <c r="A3" s="3">
        <v>1</v>
      </c>
      <c r="B3" s="2">
        <f>B2+F2</f>
        <v>0.15</v>
      </c>
      <c r="C3" s="2">
        <f>IF(D2&lt;E2,C2+1,0)</f>
        <v>1</v>
      </c>
      <c r="D3" s="2">
        <v>0.03</v>
      </c>
      <c r="E3" s="2">
        <v>5.56</v>
      </c>
      <c r="F3" s="2">
        <f t="shared" ref="F3:F6" si="0">MIN(D3:E3)</f>
        <v>0.03</v>
      </c>
      <c r="G3" s="2">
        <f t="shared" ref="G3:G6" si="1">IF(D3&lt;E3,C3+1,0)</f>
        <v>2</v>
      </c>
    </row>
    <row r="4" spans="1:7" x14ac:dyDescent="0.2">
      <c r="A4" s="3">
        <v>2</v>
      </c>
      <c r="B4" s="2">
        <f t="shared" ref="B4:B7" si="2">B3+F3</f>
        <v>0.18</v>
      </c>
      <c r="C4" s="2">
        <f t="shared" ref="C4:C7" si="3">IF(D3&lt;E3,C3+1,0)</f>
        <v>2</v>
      </c>
      <c r="D4" s="2">
        <v>0.3</v>
      </c>
      <c r="E4" s="2">
        <v>0.12</v>
      </c>
      <c r="F4" s="2">
        <f t="shared" si="0"/>
        <v>0.12</v>
      </c>
      <c r="G4" s="2">
        <f t="shared" si="1"/>
        <v>0</v>
      </c>
    </row>
    <row r="5" spans="1:7" x14ac:dyDescent="0.2">
      <c r="A5" s="3">
        <v>3</v>
      </c>
      <c r="B5" s="2">
        <f t="shared" si="2"/>
        <v>0.3</v>
      </c>
      <c r="C5" s="2">
        <f t="shared" si="3"/>
        <v>0</v>
      </c>
      <c r="D5" s="2">
        <v>0.4</v>
      </c>
      <c r="E5" s="2">
        <v>8.5299999999999994</v>
      </c>
      <c r="F5" s="2">
        <f t="shared" si="0"/>
        <v>0.4</v>
      </c>
      <c r="G5" s="2">
        <f t="shared" si="1"/>
        <v>1</v>
      </c>
    </row>
    <row r="6" spans="1:7" x14ac:dyDescent="0.2">
      <c r="A6" s="3">
        <v>4</v>
      </c>
      <c r="B6" s="2">
        <f t="shared" si="2"/>
        <v>0.7</v>
      </c>
      <c r="C6" s="2">
        <f t="shared" si="3"/>
        <v>1</v>
      </c>
      <c r="D6" s="2">
        <v>0.12</v>
      </c>
      <c r="E6" s="2">
        <v>2.2999999999999998</v>
      </c>
      <c r="F6" s="2">
        <f t="shared" si="0"/>
        <v>0.12</v>
      </c>
      <c r="G6" s="2">
        <f t="shared" si="1"/>
        <v>2</v>
      </c>
    </row>
    <row r="7" spans="1:7" x14ac:dyDescent="0.2">
      <c r="A7" s="3">
        <v>5</v>
      </c>
      <c r="B7" s="2">
        <f t="shared" si="2"/>
        <v>0.82</v>
      </c>
      <c r="C7" s="2">
        <f t="shared" si="3"/>
        <v>2</v>
      </c>
      <c r="D7" s="6"/>
      <c r="E7" s="6"/>
      <c r="F7" s="6"/>
      <c r="G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2C2D-41DC-1741-9CE6-F365263D7277}">
  <dimension ref="A2:F15"/>
  <sheetViews>
    <sheetView topLeftCell="A3" zoomScale="218" workbookViewId="0">
      <selection activeCell="H9" sqref="H9"/>
    </sheetView>
  </sheetViews>
  <sheetFormatPr baseColWidth="10" defaultRowHeight="16" x14ac:dyDescent="0.2"/>
  <sheetData>
    <row r="2" spans="1:6" x14ac:dyDescent="0.2">
      <c r="A2" t="s">
        <v>28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">
      <c r="A3" t="s">
        <v>29</v>
      </c>
      <c r="B3">
        <v>6</v>
      </c>
      <c r="C3">
        <v>14</v>
      </c>
      <c r="D3">
        <v>16</v>
      </c>
      <c r="E3">
        <v>8</v>
      </c>
      <c r="F3">
        <v>6</v>
      </c>
    </row>
    <row r="4" spans="1:6" x14ac:dyDescent="0.2">
      <c r="B4">
        <f>B3/SUM($B$3:$F$3)</f>
        <v>0.12</v>
      </c>
      <c r="C4">
        <f t="shared" ref="C4:F4" si="0">C3/SUM($B$3:$F$3)</f>
        <v>0.28000000000000003</v>
      </c>
      <c r="D4">
        <f t="shared" si="0"/>
        <v>0.32</v>
      </c>
      <c r="E4">
        <f t="shared" si="0"/>
        <v>0.16</v>
      </c>
      <c r="F4">
        <f t="shared" si="0"/>
        <v>0.12</v>
      </c>
    </row>
    <row r="5" spans="1:6" x14ac:dyDescent="0.2">
      <c r="B5">
        <f>SUM(B4)</f>
        <v>0.12</v>
      </c>
      <c r="C5">
        <f>SUM(B4:C4)</f>
        <v>0.4</v>
      </c>
      <c r="D5">
        <f>SUM(B4:D4)</f>
        <v>0.72</v>
      </c>
      <c r="E5">
        <f>SUM(B4:E4)</f>
        <v>0.88</v>
      </c>
      <c r="F5">
        <f>SUM(B4:F4)</f>
        <v>1</v>
      </c>
    </row>
    <row r="8" spans="1:6" x14ac:dyDescent="0.2">
      <c r="A8" t="s">
        <v>10</v>
      </c>
      <c r="B8" t="s">
        <v>30</v>
      </c>
      <c r="C8" t="s">
        <v>31</v>
      </c>
      <c r="D8" t="s">
        <v>32</v>
      </c>
      <c r="E8" t="s">
        <v>33</v>
      </c>
      <c r="F8" t="s">
        <v>13</v>
      </c>
    </row>
    <row r="9" spans="1:6" x14ac:dyDescent="0.2">
      <c r="A9" s="8">
        <v>0</v>
      </c>
      <c r="B9" s="5"/>
      <c r="C9" s="5"/>
      <c r="D9">
        <v>15</v>
      </c>
      <c r="E9">
        <v>999</v>
      </c>
      <c r="F9">
        <v>0</v>
      </c>
    </row>
    <row r="10" spans="1:6" x14ac:dyDescent="0.2">
      <c r="A10">
        <v>1</v>
      </c>
      <c r="B10">
        <v>0.65</v>
      </c>
      <c r="C10">
        <v>3</v>
      </c>
      <c r="D10">
        <f>15-C10</f>
        <v>12</v>
      </c>
      <c r="E10">
        <v>999</v>
      </c>
      <c r="F10">
        <f>30*(C10)</f>
        <v>90</v>
      </c>
    </row>
    <row r="11" spans="1:6" x14ac:dyDescent="0.2">
      <c r="A11">
        <v>2</v>
      </c>
      <c r="B11">
        <v>0.92</v>
      </c>
      <c r="C11">
        <v>5</v>
      </c>
      <c r="D11">
        <f>D10-C11</f>
        <v>7</v>
      </c>
      <c r="E11">
        <v>999</v>
      </c>
      <c r="F11">
        <f>F10+30*(C11)</f>
        <v>240</v>
      </c>
    </row>
    <row r="12" spans="1:6" x14ac:dyDescent="0.2">
      <c r="A12">
        <v>3</v>
      </c>
      <c r="B12">
        <v>0.49</v>
      </c>
      <c r="C12">
        <v>3</v>
      </c>
      <c r="D12">
        <v>4</v>
      </c>
      <c r="E12">
        <v>6</v>
      </c>
      <c r="F12">
        <f>F11+C12*30</f>
        <v>330</v>
      </c>
    </row>
    <row r="13" spans="1:6" x14ac:dyDescent="0.2">
      <c r="A13">
        <v>4</v>
      </c>
      <c r="B13">
        <v>0.33</v>
      </c>
      <c r="C13">
        <v>2</v>
      </c>
      <c r="D13">
        <f>D12-C13</f>
        <v>2</v>
      </c>
      <c r="E13">
        <v>6</v>
      </c>
      <c r="F13">
        <f>F12+C13*30</f>
        <v>390</v>
      </c>
    </row>
    <row r="14" spans="1:6" x14ac:dyDescent="0.2">
      <c r="A14">
        <v>5</v>
      </c>
      <c r="B14">
        <v>0.41</v>
      </c>
      <c r="C14">
        <v>3</v>
      </c>
      <c r="D14">
        <v>0</v>
      </c>
      <c r="E14">
        <v>6</v>
      </c>
      <c r="F14">
        <f>F13+30*2</f>
        <v>450</v>
      </c>
    </row>
    <row r="15" spans="1:6" x14ac:dyDescent="0.2">
      <c r="A15">
        <v>6</v>
      </c>
      <c r="B15">
        <v>0.87</v>
      </c>
      <c r="C15">
        <v>4</v>
      </c>
      <c r="D15">
        <f>D14+10-C15</f>
        <v>6</v>
      </c>
      <c r="E15">
        <v>999</v>
      </c>
      <c r="F15">
        <f>F14+30*C15-150</f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C7A7-F646-6B43-B8A7-1BB78C0401E4}">
  <dimension ref="A1:I13"/>
  <sheetViews>
    <sheetView zoomScale="200"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17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</v>
      </c>
      <c r="H1" t="s">
        <v>38</v>
      </c>
      <c r="I1" t="s">
        <v>39</v>
      </c>
    </row>
    <row r="2" spans="1:9" x14ac:dyDescent="0.2">
      <c r="A2">
        <v>1</v>
      </c>
      <c r="B2">
        <v>0.4</v>
      </c>
      <c r="C2">
        <v>0.4</v>
      </c>
      <c r="D2">
        <v>0</v>
      </c>
      <c r="E2">
        <v>0.4</v>
      </c>
      <c r="F2">
        <v>0</v>
      </c>
      <c r="G2">
        <v>2</v>
      </c>
      <c r="H2">
        <v>2.4</v>
      </c>
      <c r="I2">
        <v>2</v>
      </c>
    </row>
    <row r="3" spans="1:9" x14ac:dyDescent="0.2">
      <c r="A3">
        <v>2</v>
      </c>
      <c r="B3">
        <v>1.2</v>
      </c>
      <c r="C3">
        <v>1.6</v>
      </c>
      <c r="D3">
        <v>1</v>
      </c>
      <c r="E3">
        <v>2.4</v>
      </c>
      <c r="F3">
        <v>0.8</v>
      </c>
      <c r="G3">
        <v>0.7</v>
      </c>
      <c r="H3">
        <v>3.1</v>
      </c>
      <c r="I3">
        <v>1.5</v>
      </c>
    </row>
    <row r="4" spans="1:9" x14ac:dyDescent="0.2">
      <c r="A4">
        <v>3</v>
      </c>
      <c r="B4">
        <v>0.5</v>
      </c>
      <c r="C4">
        <v>2.1</v>
      </c>
      <c r="D4">
        <v>2</v>
      </c>
      <c r="E4">
        <v>3.1</v>
      </c>
      <c r="F4">
        <v>1</v>
      </c>
      <c r="G4">
        <v>0.2</v>
      </c>
      <c r="H4">
        <v>3.3</v>
      </c>
      <c r="I4">
        <v>1.2</v>
      </c>
    </row>
    <row r="5" spans="1:9" x14ac:dyDescent="0.2">
      <c r="A5">
        <v>4</v>
      </c>
      <c r="B5">
        <v>1.7</v>
      </c>
      <c r="C5">
        <v>3.8</v>
      </c>
      <c r="D5">
        <v>0</v>
      </c>
      <c r="E5">
        <v>3.8</v>
      </c>
      <c r="F5">
        <v>0</v>
      </c>
      <c r="G5">
        <v>1.1000000000000001</v>
      </c>
      <c r="H5">
        <v>4.9000000000000004</v>
      </c>
      <c r="I5">
        <v>1.1000000000000001</v>
      </c>
    </row>
    <row r="8" spans="1:9" x14ac:dyDescent="0.2">
      <c r="A8" t="s">
        <v>17</v>
      </c>
      <c r="B8" t="s">
        <v>0</v>
      </c>
      <c r="C8" t="s">
        <v>34</v>
      </c>
      <c r="D8" t="s">
        <v>35</v>
      </c>
      <c r="E8" t="s">
        <v>36</v>
      </c>
      <c r="F8" t="s">
        <v>37</v>
      </c>
      <c r="G8" t="s">
        <v>3</v>
      </c>
      <c r="H8" t="s">
        <v>38</v>
      </c>
      <c r="I8" t="s">
        <v>39</v>
      </c>
    </row>
    <row r="9" spans="1:9" x14ac:dyDescent="0.2">
      <c r="A9">
        <v>1</v>
      </c>
      <c r="B9">
        <v>0.4</v>
      </c>
      <c r="C9">
        <v>0.4</v>
      </c>
      <c r="D9">
        <v>0</v>
      </c>
      <c r="E9">
        <v>0.4</v>
      </c>
      <c r="F9">
        <v>0</v>
      </c>
      <c r="G9">
        <v>0.9</v>
      </c>
      <c r="H9">
        <v>1.3</v>
      </c>
      <c r="I9">
        <v>0.9</v>
      </c>
    </row>
    <row r="10" spans="1:9" x14ac:dyDescent="0.2">
      <c r="A10">
        <v>2</v>
      </c>
      <c r="B10">
        <v>4.5</v>
      </c>
      <c r="C10">
        <v>4.9000000000000004</v>
      </c>
      <c r="D10">
        <v>0</v>
      </c>
      <c r="E10">
        <v>4.9000000000000004</v>
      </c>
      <c r="F10">
        <v>0</v>
      </c>
      <c r="G10">
        <v>1.7</v>
      </c>
      <c r="H10">
        <f>E10+G10</f>
        <v>6.6000000000000005</v>
      </c>
      <c r="I10">
        <v>1.7</v>
      </c>
    </row>
    <row r="11" spans="1:9" x14ac:dyDescent="0.2">
      <c r="A11">
        <v>3</v>
      </c>
      <c r="B11">
        <v>1</v>
      </c>
      <c r="C11">
        <v>5.9</v>
      </c>
      <c r="D11">
        <v>1</v>
      </c>
      <c r="E11">
        <v>6.6</v>
      </c>
      <c r="F11">
        <v>0.7</v>
      </c>
      <c r="G11">
        <v>0.1</v>
      </c>
      <c r="H11">
        <v>6.7</v>
      </c>
      <c r="I11">
        <v>0.8</v>
      </c>
    </row>
    <row r="12" spans="1:9" x14ac:dyDescent="0.2">
      <c r="A12">
        <v>4</v>
      </c>
      <c r="B12">
        <v>0.1</v>
      </c>
      <c r="C12">
        <v>6</v>
      </c>
      <c r="D12">
        <v>2</v>
      </c>
      <c r="E12">
        <v>6.7</v>
      </c>
      <c r="F12">
        <v>0.7</v>
      </c>
      <c r="G12">
        <v>0.5</v>
      </c>
      <c r="H12">
        <v>7.2</v>
      </c>
      <c r="I12">
        <v>1.2</v>
      </c>
    </row>
    <row r="13" spans="1:9" x14ac:dyDescent="0.2">
      <c r="A13">
        <v>5</v>
      </c>
      <c r="B13">
        <v>0.3</v>
      </c>
      <c r="C13">
        <v>6.3</v>
      </c>
      <c r="D13">
        <v>3</v>
      </c>
      <c r="E13">
        <v>7.2</v>
      </c>
      <c r="F13">
        <v>0.9</v>
      </c>
      <c r="G13">
        <v>0.5</v>
      </c>
      <c r="H13">
        <v>7.7</v>
      </c>
      <c r="I13">
        <v>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44E8-F2CE-424B-A875-ED4E4FC576E3}">
  <dimension ref="A1:H14"/>
  <sheetViews>
    <sheetView tabSelected="1" zoomScale="210" workbookViewId="0">
      <selection activeCell="H11" sqref="H11"/>
    </sheetView>
  </sheetViews>
  <sheetFormatPr baseColWidth="10" defaultRowHeight="16" x14ac:dyDescent="0.2"/>
  <sheetData>
    <row r="1" spans="1:8" x14ac:dyDescent="0.2">
      <c r="A1" t="s">
        <v>17</v>
      </c>
      <c r="B1" t="s">
        <v>10</v>
      </c>
      <c r="C1" t="s">
        <v>40</v>
      </c>
      <c r="D1" t="s">
        <v>41</v>
      </c>
      <c r="E1" t="s">
        <v>32</v>
      </c>
      <c r="F1" t="s">
        <v>42</v>
      </c>
      <c r="G1" t="s">
        <v>43</v>
      </c>
      <c r="H1" t="s">
        <v>39</v>
      </c>
    </row>
    <row r="2" spans="1:8" x14ac:dyDescent="0.2">
      <c r="A2">
        <v>0</v>
      </c>
      <c r="B2">
        <v>0</v>
      </c>
      <c r="C2">
        <v>0.4</v>
      </c>
      <c r="D2">
        <v>999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1</v>
      </c>
      <c r="B3">
        <v>0.4</v>
      </c>
      <c r="C3">
        <f>0.4+1.2</f>
        <v>1.6</v>
      </c>
      <c r="D3">
        <f>0.4+2</f>
        <v>2.4</v>
      </c>
      <c r="E3">
        <v>1</v>
      </c>
      <c r="F3">
        <v>1</v>
      </c>
      <c r="G3">
        <v>0</v>
      </c>
      <c r="H3">
        <v>0</v>
      </c>
    </row>
    <row r="4" spans="1:8" x14ac:dyDescent="0.2">
      <c r="A4">
        <v>2</v>
      </c>
      <c r="B4">
        <v>1.6</v>
      </c>
      <c r="C4">
        <f>1.6+0.5</f>
        <v>2.1</v>
      </c>
      <c r="D4">
        <v>2.4</v>
      </c>
      <c r="E4">
        <v>2</v>
      </c>
      <c r="F4">
        <v>2</v>
      </c>
      <c r="G4">
        <v>0</v>
      </c>
      <c r="H4">
        <v>1.2</v>
      </c>
    </row>
    <row r="5" spans="1:8" x14ac:dyDescent="0.2">
      <c r="A5">
        <v>3</v>
      </c>
      <c r="B5">
        <v>2.1</v>
      </c>
      <c r="C5">
        <f>2.1+1.7</f>
        <v>3.8</v>
      </c>
      <c r="D5">
        <v>2.4</v>
      </c>
      <c r="E5">
        <v>3</v>
      </c>
      <c r="F5">
        <v>3</v>
      </c>
      <c r="G5">
        <v>0</v>
      </c>
      <c r="H5">
        <f>2*0.5+1.2</f>
        <v>2.2000000000000002</v>
      </c>
    </row>
    <row r="6" spans="1:8" x14ac:dyDescent="0.2">
      <c r="A6">
        <v>4</v>
      </c>
      <c r="B6">
        <v>2.4</v>
      </c>
      <c r="C6">
        <v>3.8</v>
      </c>
      <c r="D6">
        <f>2.4+0.7</f>
        <v>3.0999999999999996</v>
      </c>
      <c r="E6">
        <v>2</v>
      </c>
      <c r="F6">
        <v>3</v>
      </c>
      <c r="G6">
        <v>1</v>
      </c>
      <c r="H6">
        <f>2.2+3*(0.3)</f>
        <v>3.1</v>
      </c>
    </row>
    <row r="7" spans="1:8" x14ac:dyDescent="0.2">
      <c r="A7">
        <v>5</v>
      </c>
      <c r="B7">
        <v>3.1</v>
      </c>
      <c r="C7">
        <v>3.8</v>
      </c>
      <c r="D7">
        <f>3.1+0.2</f>
        <v>3.3000000000000003</v>
      </c>
      <c r="E7">
        <v>1</v>
      </c>
      <c r="F7">
        <v>3</v>
      </c>
      <c r="G7">
        <v>2</v>
      </c>
      <c r="H7">
        <f>3.1+2*(0.7)</f>
        <v>4.5</v>
      </c>
    </row>
    <row r="8" spans="1:8" x14ac:dyDescent="0.2">
      <c r="A8">
        <v>6</v>
      </c>
      <c r="B8">
        <v>3.3</v>
      </c>
      <c r="C8">
        <v>3.8</v>
      </c>
      <c r="D8">
        <v>999</v>
      </c>
      <c r="E8">
        <v>0</v>
      </c>
      <c r="F8">
        <v>3</v>
      </c>
      <c r="G8">
        <v>3</v>
      </c>
      <c r="H8">
        <f>4.5+1*0.2</f>
        <v>4.7</v>
      </c>
    </row>
    <row r="9" spans="1:8" x14ac:dyDescent="0.2">
      <c r="A9">
        <v>7</v>
      </c>
      <c r="B9">
        <v>3.8</v>
      </c>
      <c r="C9">
        <v>999</v>
      </c>
      <c r="D9">
        <f>3.8+1.1</f>
        <v>4.9000000000000004</v>
      </c>
      <c r="E9">
        <v>1</v>
      </c>
      <c r="F9">
        <v>4</v>
      </c>
      <c r="G9">
        <v>3</v>
      </c>
      <c r="H9">
        <v>4.7</v>
      </c>
    </row>
    <row r="10" spans="1:8" x14ac:dyDescent="0.2">
      <c r="A10">
        <v>8</v>
      </c>
      <c r="B10">
        <v>4.9000000000000004</v>
      </c>
      <c r="C10">
        <v>999</v>
      </c>
      <c r="D10">
        <v>999</v>
      </c>
      <c r="E10">
        <v>0</v>
      </c>
      <c r="F10">
        <v>4</v>
      </c>
      <c r="G10">
        <v>4</v>
      </c>
      <c r="H10">
        <f>4.7+1*(1.1)</f>
        <v>5.8000000000000007</v>
      </c>
    </row>
    <row r="13" spans="1:8" x14ac:dyDescent="0.2">
      <c r="A13" t="s">
        <v>0</v>
      </c>
      <c r="B13">
        <v>0.4</v>
      </c>
      <c r="C13">
        <v>1.2</v>
      </c>
      <c r="D13">
        <v>0.5</v>
      </c>
      <c r="E13">
        <v>1.7</v>
      </c>
    </row>
    <row r="14" spans="1:8" x14ac:dyDescent="0.2">
      <c r="A14" t="s">
        <v>3</v>
      </c>
      <c r="B14">
        <v>2</v>
      </c>
      <c r="C14">
        <v>0.7</v>
      </c>
      <c r="D14">
        <v>0.2</v>
      </c>
      <c r="E14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silos</dc:creator>
  <cp:lastModifiedBy>chris silos</cp:lastModifiedBy>
  <dcterms:created xsi:type="dcterms:W3CDTF">2022-04-06T15:54:44Z</dcterms:created>
  <dcterms:modified xsi:type="dcterms:W3CDTF">2022-04-09T18:15:54Z</dcterms:modified>
</cp:coreProperties>
</file>