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ilos/Documents/Senior Yr/Spring/SYS 611/hw07/"/>
    </mc:Choice>
  </mc:AlternateContent>
  <xr:revisionPtr revIDLastSave="0" documentId="13_ncr:1_{C6047B05-F201-5C42-A568-68BAFED22840}" xr6:coauthVersionLast="47" xr6:coauthVersionMax="47" xr10:uidLastSave="{00000000-0000-0000-0000-000000000000}"/>
  <bookViews>
    <workbookView xWindow="0" yWindow="500" windowWidth="27820" windowHeight="15960" activeTab="1" xr2:uid="{84C13574-98DF-480A-9FD0-538E3AD634D4}"/>
  </bookViews>
  <sheets>
    <sheet name="7.2" sheetId="2" r:id="rId1"/>
    <sheet name="7.2 e" sheetId="3" r:id="rId2"/>
    <sheet name="example file" sheetId="1" r:id="rId3"/>
  </sheets>
  <definedNames>
    <definedName name="_xlchart.v1.0" hidden="1">'example file'!$F$1</definedName>
    <definedName name="_xlchart.v1.1" hidden="1">'example file'!$F$2:$F$854</definedName>
    <definedName name="solver_adj" localSheetId="0" hidden="1">'7.2'!$M$5:$M$6</definedName>
    <definedName name="solver_adj" localSheetId="1" hidden="1">'7.2 e'!$M$11</definedName>
    <definedName name="solver_adj" localSheetId="2" hidden="1">'example file'!$N$10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2" hidden="1">'example file'!$N$10</definedName>
    <definedName name="solver_lhs2" localSheetId="2" hidden="1">'example file'!$N$9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'7.2'!$M$7</definedName>
    <definedName name="solver_opt" localSheetId="1" hidden="1">'7.2 e'!$M$12</definedName>
    <definedName name="solver_opt" localSheetId="2" hidden="1">'example file'!$N$11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2" hidden="1">3</definedName>
    <definedName name="solver_rel2" localSheetId="2" hidden="1">3</definedName>
    <definedName name="solver_rhs1" localSheetId="2" hidden="1">0.01</definedName>
    <definedName name="solver_rhs2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2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2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2" i="3"/>
  <c r="Q104" i="3"/>
  <c r="Q105" i="3" s="1"/>
  <c r="Q106" i="3" s="1"/>
  <c r="Q107" i="3" s="1"/>
  <c r="Q108" i="3" s="1"/>
  <c r="Q92" i="3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45" i="3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25" i="3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" i="3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3" i="3"/>
  <c r="G3" i="3"/>
  <c r="H3" i="3" s="1"/>
  <c r="G4" i="3"/>
  <c r="G5" i="3"/>
  <c r="G6" i="3"/>
  <c r="G7" i="3"/>
  <c r="G8" i="3"/>
  <c r="G9" i="3"/>
  <c r="G10" i="3"/>
  <c r="G11" i="3"/>
  <c r="G12" i="3"/>
  <c r="G13" i="3"/>
  <c r="H13" i="3" s="1"/>
  <c r="G14" i="3"/>
  <c r="H14" i="3" s="1"/>
  <c r="G15" i="3"/>
  <c r="H15" i="3" s="1"/>
  <c r="G16" i="3"/>
  <c r="G17" i="3"/>
  <c r="G18" i="3"/>
  <c r="G19" i="3"/>
  <c r="G20" i="3"/>
  <c r="G21" i="3"/>
  <c r="H21" i="3" s="1"/>
  <c r="G22" i="3"/>
  <c r="H22" i="3" s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H68" i="3" s="1"/>
  <c r="G69" i="3"/>
  <c r="G70" i="3"/>
  <c r="G71" i="3"/>
  <c r="G72" i="3"/>
  <c r="G73" i="3"/>
  <c r="G74" i="3"/>
  <c r="G75" i="3"/>
  <c r="G76" i="3"/>
  <c r="G77" i="3"/>
  <c r="H77" i="3" s="1"/>
  <c r="G78" i="3"/>
  <c r="G79" i="3"/>
  <c r="H79" i="3" s="1"/>
  <c r="G80" i="3"/>
  <c r="G81" i="3"/>
  <c r="G82" i="3"/>
  <c r="G83" i="3"/>
  <c r="G84" i="3"/>
  <c r="H84" i="3" s="1"/>
  <c r="G85" i="3"/>
  <c r="G86" i="3"/>
  <c r="G87" i="3"/>
  <c r="G88" i="3"/>
  <c r="G89" i="3"/>
  <c r="G90" i="3"/>
  <c r="H90" i="3" s="1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H109" i="3" s="1"/>
  <c r="G110" i="3"/>
  <c r="G111" i="3"/>
  <c r="G112" i="3"/>
  <c r="G113" i="3"/>
  <c r="G114" i="3"/>
  <c r="G115" i="3"/>
  <c r="H115" i="3" s="1"/>
  <c r="G116" i="3"/>
  <c r="G117" i="3"/>
  <c r="G118" i="3"/>
  <c r="G119" i="3"/>
  <c r="G120" i="3"/>
  <c r="G121" i="3"/>
  <c r="G122" i="3"/>
  <c r="G123" i="3"/>
  <c r="G124" i="3"/>
  <c r="G125" i="3"/>
  <c r="H125" i="3" s="1"/>
  <c r="G126" i="3"/>
  <c r="G127" i="3"/>
  <c r="G128" i="3"/>
  <c r="G129" i="3"/>
  <c r="G130" i="3"/>
  <c r="G131" i="3"/>
  <c r="G132" i="3"/>
  <c r="G133" i="3"/>
  <c r="H133" i="3" s="1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H199" i="3" s="1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" i="3"/>
  <c r="H2" i="3" s="1"/>
  <c r="M10" i="3"/>
  <c r="M9" i="3"/>
  <c r="M6" i="3"/>
  <c r="E271" i="3" s="1"/>
  <c r="M5" i="3"/>
  <c r="M2" i="3"/>
  <c r="M1" i="3"/>
  <c r="F273" i="3"/>
  <c r="E273" i="3"/>
  <c r="E272" i="3"/>
  <c r="F271" i="3"/>
  <c r="E269" i="3"/>
  <c r="F268" i="3"/>
  <c r="E268" i="3"/>
  <c r="E267" i="3"/>
  <c r="F265" i="3"/>
  <c r="E264" i="3"/>
  <c r="F263" i="3"/>
  <c r="E263" i="3"/>
  <c r="E261" i="3"/>
  <c r="F260" i="3"/>
  <c r="E259" i="3"/>
  <c r="F257" i="3"/>
  <c r="E257" i="3"/>
  <c r="E256" i="3"/>
  <c r="F255" i="3"/>
  <c r="E253" i="3"/>
  <c r="F252" i="3"/>
  <c r="E252" i="3"/>
  <c r="E251" i="3"/>
  <c r="F249" i="3"/>
  <c r="E248" i="3"/>
  <c r="F247" i="3"/>
  <c r="E247" i="3"/>
  <c r="E245" i="3"/>
  <c r="F244" i="3"/>
  <c r="E243" i="3"/>
  <c r="F241" i="3"/>
  <c r="E241" i="3"/>
  <c r="E240" i="3"/>
  <c r="F239" i="3"/>
  <c r="E237" i="3"/>
  <c r="F236" i="3"/>
  <c r="E236" i="3"/>
  <c r="E235" i="3"/>
  <c r="F233" i="3"/>
  <c r="E232" i="3"/>
  <c r="F231" i="3"/>
  <c r="E231" i="3"/>
  <c r="E229" i="3"/>
  <c r="F228" i="3"/>
  <c r="E227" i="3"/>
  <c r="F225" i="3"/>
  <c r="E225" i="3"/>
  <c r="E224" i="3"/>
  <c r="F223" i="3"/>
  <c r="E221" i="3"/>
  <c r="F220" i="3"/>
  <c r="E220" i="3"/>
  <c r="E219" i="3"/>
  <c r="F217" i="3"/>
  <c r="E216" i="3"/>
  <c r="F215" i="3"/>
  <c r="E215" i="3"/>
  <c r="F213" i="3"/>
  <c r="E212" i="3"/>
  <c r="F211" i="3"/>
  <c r="E210" i="3"/>
  <c r="F209" i="3"/>
  <c r="E208" i="3"/>
  <c r="E207" i="3"/>
  <c r="F206" i="3"/>
  <c r="F205" i="3"/>
  <c r="E205" i="3"/>
  <c r="E203" i="3"/>
  <c r="F202" i="3"/>
  <c r="E202" i="3"/>
  <c r="E201" i="3"/>
  <c r="F200" i="3"/>
  <c r="F199" i="3"/>
  <c r="E199" i="3"/>
  <c r="F198" i="3"/>
  <c r="F197" i="3"/>
  <c r="E197" i="3"/>
  <c r="E195" i="3"/>
  <c r="F194" i="3"/>
  <c r="E194" i="3"/>
  <c r="E193" i="3"/>
  <c r="F192" i="3"/>
  <c r="F190" i="3"/>
  <c r="E190" i="3"/>
  <c r="F189" i="3"/>
  <c r="E189" i="3"/>
  <c r="F188" i="3"/>
  <c r="F187" i="3"/>
  <c r="E186" i="3"/>
  <c r="F185" i="3"/>
  <c r="E185" i="3"/>
  <c r="F184" i="3"/>
  <c r="E184" i="3"/>
  <c r="F183" i="3"/>
  <c r="E183" i="3"/>
  <c r="E182" i="3"/>
  <c r="F181" i="3"/>
  <c r="E181" i="3"/>
  <c r="F180" i="3"/>
  <c r="E180" i="3"/>
  <c r="F179" i="3"/>
  <c r="E179" i="3"/>
  <c r="E178" i="3"/>
  <c r="F177" i="3"/>
  <c r="E177" i="3"/>
  <c r="F176" i="3"/>
  <c r="E176" i="3"/>
  <c r="F175" i="3"/>
  <c r="E175" i="3"/>
  <c r="E174" i="3"/>
  <c r="D174" i="3"/>
  <c r="F173" i="3"/>
  <c r="E173" i="3"/>
  <c r="F172" i="3"/>
  <c r="E172" i="3"/>
  <c r="F171" i="3"/>
  <c r="F170" i="3"/>
  <c r="E170" i="3"/>
  <c r="F169" i="3"/>
  <c r="E169" i="3"/>
  <c r="F168" i="3"/>
  <c r="E168" i="3"/>
  <c r="F167" i="3"/>
  <c r="F166" i="3"/>
  <c r="E166" i="3"/>
  <c r="F165" i="3"/>
  <c r="E165" i="3"/>
  <c r="F164" i="3"/>
  <c r="E164" i="3"/>
  <c r="F163" i="3"/>
  <c r="F162" i="3"/>
  <c r="E162" i="3"/>
  <c r="F161" i="3"/>
  <c r="E161" i="3"/>
  <c r="F160" i="3"/>
  <c r="E160" i="3"/>
  <c r="F159" i="3"/>
  <c r="F158" i="3"/>
  <c r="E158" i="3"/>
  <c r="F157" i="3"/>
  <c r="E157" i="3"/>
  <c r="F156" i="3"/>
  <c r="E156" i="3"/>
  <c r="F155" i="3"/>
  <c r="F154" i="3"/>
  <c r="E154" i="3"/>
  <c r="F153" i="3"/>
  <c r="E153" i="3"/>
  <c r="F152" i="3"/>
  <c r="E152" i="3"/>
  <c r="F151" i="3"/>
  <c r="F150" i="3"/>
  <c r="E150" i="3"/>
  <c r="F149" i="3"/>
  <c r="E149" i="3"/>
  <c r="F148" i="3"/>
  <c r="E148" i="3"/>
  <c r="F147" i="3"/>
  <c r="F146" i="3"/>
  <c r="E146" i="3"/>
  <c r="D146" i="3"/>
  <c r="F145" i="3"/>
  <c r="E145" i="3"/>
  <c r="F144" i="3"/>
  <c r="E144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D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D101" i="3"/>
  <c r="F100" i="3"/>
  <c r="E100" i="3"/>
  <c r="F99" i="3"/>
  <c r="E99" i="3"/>
  <c r="F98" i="3"/>
  <c r="E98" i="3"/>
  <c r="F97" i="3"/>
  <c r="E97" i="3"/>
  <c r="F96" i="3"/>
  <c r="E96" i="3"/>
  <c r="F95" i="3"/>
  <c r="E95" i="3"/>
  <c r="D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D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D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D62" i="3"/>
  <c r="F61" i="3"/>
  <c r="E61" i="3"/>
  <c r="F60" i="3"/>
  <c r="E60" i="3"/>
  <c r="F59" i="3"/>
  <c r="E59" i="3"/>
  <c r="F58" i="3"/>
  <c r="E58" i="3"/>
  <c r="D58" i="3"/>
  <c r="F57" i="3"/>
  <c r="E57" i="3"/>
  <c r="F56" i="3"/>
  <c r="E56" i="3"/>
  <c r="F55" i="3"/>
  <c r="E55" i="3"/>
  <c r="F54" i="3"/>
  <c r="E54" i="3"/>
  <c r="D54" i="3"/>
  <c r="F53" i="3"/>
  <c r="E53" i="3"/>
  <c r="F52" i="3"/>
  <c r="E52" i="3"/>
  <c r="F51" i="3"/>
  <c r="E51" i="3"/>
  <c r="F50" i="3"/>
  <c r="E50" i="3"/>
  <c r="D50" i="3"/>
  <c r="F49" i="3"/>
  <c r="E49" i="3"/>
  <c r="F48" i="3"/>
  <c r="E48" i="3"/>
  <c r="F47" i="3"/>
  <c r="E47" i="3"/>
  <c r="F46" i="3"/>
  <c r="E46" i="3"/>
  <c r="D46" i="3"/>
  <c r="F45" i="3"/>
  <c r="E45" i="3"/>
  <c r="F44" i="3"/>
  <c r="E44" i="3"/>
  <c r="F43" i="3"/>
  <c r="E43" i="3"/>
  <c r="F42" i="3"/>
  <c r="E42" i="3"/>
  <c r="D42" i="3"/>
  <c r="F41" i="3"/>
  <c r="E41" i="3"/>
  <c r="F40" i="3"/>
  <c r="E40" i="3"/>
  <c r="F39" i="3"/>
  <c r="E39" i="3"/>
  <c r="F38" i="3"/>
  <c r="E38" i="3"/>
  <c r="D38" i="3"/>
  <c r="F37" i="3"/>
  <c r="E37" i="3"/>
  <c r="F36" i="3"/>
  <c r="E36" i="3"/>
  <c r="F35" i="3"/>
  <c r="E35" i="3"/>
  <c r="F34" i="3"/>
  <c r="E34" i="3"/>
  <c r="D34" i="3"/>
  <c r="F33" i="3"/>
  <c r="E33" i="3"/>
  <c r="F32" i="3"/>
  <c r="E32" i="3"/>
  <c r="F31" i="3"/>
  <c r="E31" i="3"/>
  <c r="F30" i="3"/>
  <c r="E30" i="3"/>
  <c r="D30" i="3"/>
  <c r="F29" i="3"/>
  <c r="E29" i="3"/>
  <c r="F28" i="3"/>
  <c r="E28" i="3"/>
  <c r="F27" i="3"/>
  <c r="E27" i="3"/>
  <c r="F26" i="3"/>
  <c r="E26" i="3"/>
  <c r="D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D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D10" i="3"/>
  <c r="H9" i="3"/>
  <c r="F9" i="3"/>
  <c r="E9" i="3"/>
  <c r="F8" i="3"/>
  <c r="E8" i="3"/>
  <c r="F7" i="3"/>
  <c r="E7" i="3"/>
  <c r="F6" i="3"/>
  <c r="E6" i="3"/>
  <c r="F5" i="3"/>
  <c r="E5" i="3"/>
  <c r="D5" i="3"/>
  <c r="F4" i="3"/>
  <c r="E4" i="3"/>
  <c r="D4" i="3"/>
  <c r="F3" i="3"/>
  <c r="E3" i="3"/>
  <c r="T2" i="3"/>
  <c r="D167" i="3"/>
  <c r="F2" i="3"/>
  <c r="E2" i="3"/>
  <c r="T2" i="2"/>
  <c r="R3" i="2"/>
  <c r="R2" i="2"/>
  <c r="Q3" i="2"/>
  <c r="M10" i="2"/>
  <c r="M9" i="2"/>
  <c r="G22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G190" i="2" l="1"/>
  <c r="G251" i="2"/>
  <c r="G230" i="2"/>
  <c r="G210" i="2"/>
  <c r="G187" i="2"/>
  <c r="G166" i="2"/>
  <c r="G146" i="2"/>
  <c r="G123" i="2"/>
  <c r="G100" i="2"/>
  <c r="G77" i="2"/>
  <c r="G51" i="2"/>
  <c r="U3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7" i="2"/>
  <c r="G17" i="2"/>
  <c r="G26" i="2"/>
  <c r="G35" i="2"/>
  <c r="G44" i="2"/>
  <c r="G53" i="2"/>
  <c r="G62" i="2"/>
  <c r="G71" i="2"/>
  <c r="G81" i="2"/>
  <c r="G90" i="2"/>
  <c r="G99" i="2"/>
  <c r="G108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9" i="2"/>
  <c r="G18" i="2"/>
  <c r="G27" i="2"/>
  <c r="G36" i="2"/>
  <c r="U2" i="2"/>
  <c r="G10" i="2"/>
  <c r="G19" i="2"/>
  <c r="G28" i="2"/>
  <c r="G37" i="2"/>
  <c r="G46" i="2"/>
  <c r="G55" i="2"/>
  <c r="G65" i="2"/>
  <c r="G74" i="2"/>
  <c r="G83" i="2"/>
  <c r="G92" i="2"/>
  <c r="G101" i="2"/>
  <c r="G110" i="2"/>
  <c r="G119" i="2"/>
  <c r="G127" i="2"/>
  <c r="G135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3" i="2"/>
  <c r="G271" i="2"/>
  <c r="G2" i="2"/>
  <c r="G11" i="2"/>
  <c r="G20" i="2"/>
  <c r="G29" i="2"/>
  <c r="G38" i="2"/>
  <c r="G47" i="2"/>
  <c r="G57" i="2"/>
  <c r="G66" i="2"/>
  <c r="G75" i="2"/>
  <c r="G84" i="2"/>
  <c r="G93" i="2"/>
  <c r="G102" i="2"/>
  <c r="G111" i="2"/>
  <c r="G120" i="2"/>
  <c r="G128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3" i="2"/>
  <c r="G12" i="2"/>
  <c r="G21" i="2"/>
  <c r="G30" i="2"/>
  <c r="G39" i="2"/>
  <c r="G49" i="2"/>
  <c r="G58" i="2"/>
  <c r="G67" i="2"/>
  <c r="G76" i="2"/>
  <c r="G85" i="2"/>
  <c r="G94" i="2"/>
  <c r="G103" i="2"/>
  <c r="G113" i="2"/>
  <c r="G121" i="2"/>
  <c r="G129" i="2"/>
  <c r="G137" i="2"/>
  <c r="G145" i="2"/>
  <c r="G153" i="2"/>
  <c r="G161" i="2"/>
  <c r="G169" i="2"/>
  <c r="G177" i="2"/>
  <c r="G185" i="2"/>
  <c r="G193" i="2"/>
  <c r="G201" i="2"/>
  <c r="G209" i="2"/>
  <c r="G217" i="2"/>
  <c r="G225" i="2"/>
  <c r="G233" i="2"/>
  <c r="G241" i="2"/>
  <c r="G249" i="2"/>
  <c r="G257" i="2"/>
  <c r="G265" i="2"/>
  <c r="G273" i="2"/>
  <c r="G6" i="2"/>
  <c r="G15" i="2"/>
  <c r="G25" i="2"/>
  <c r="G34" i="2"/>
  <c r="G43" i="2"/>
  <c r="G52" i="2"/>
  <c r="G61" i="2"/>
  <c r="G70" i="2"/>
  <c r="G79" i="2"/>
  <c r="G89" i="2"/>
  <c r="G98" i="2"/>
  <c r="G107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260" i="2"/>
  <c r="G268" i="2"/>
  <c r="G254" i="2"/>
  <c r="G234" i="2"/>
  <c r="G211" i="2"/>
  <c r="G170" i="2"/>
  <c r="G147" i="2"/>
  <c r="G105" i="2"/>
  <c r="G78" i="2"/>
  <c r="G23" i="2"/>
  <c r="G227" i="2"/>
  <c r="G163" i="2"/>
  <c r="G97" i="2"/>
  <c r="G14" i="2"/>
  <c r="G246" i="2"/>
  <c r="G182" i="2"/>
  <c r="G118" i="2"/>
  <c r="G45" i="2"/>
  <c r="G266" i="2"/>
  <c r="G222" i="2"/>
  <c r="G158" i="2"/>
  <c r="G91" i="2"/>
  <c r="G42" i="2"/>
  <c r="G262" i="2"/>
  <c r="G242" i="2"/>
  <c r="G219" i="2"/>
  <c r="G198" i="2"/>
  <c r="G178" i="2"/>
  <c r="G155" i="2"/>
  <c r="G134" i="2"/>
  <c r="G114" i="2"/>
  <c r="G87" i="2"/>
  <c r="G63" i="2"/>
  <c r="G41" i="2"/>
  <c r="G4" i="2"/>
  <c r="G54" i="2"/>
  <c r="G270" i="2"/>
  <c r="G206" i="2"/>
  <c r="G142" i="2"/>
  <c r="G50" i="2"/>
  <c r="G203" i="2"/>
  <c r="G139" i="2"/>
  <c r="G69" i="2"/>
  <c r="G138" i="2"/>
  <c r="G174" i="2"/>
  <c r="G60" i="2"/>
  <c r="G126" i="2"/>
  <c r="G250" i="2"/>
  <c r="G186" i="2"/>
  <c r="G122" i="2"/>
  <c r="G73" i="2"/>
  <c r="G267" i="2"/>
  <c r="G226" i="2"/>
  <c r="G162" i="2"/>
  <c r="G95" i="2"/>
  <c r="G13" i="2"/>
  <c r="G243" i="2"/>
  <c r="G202" i="2"/>
  <c r="G179" i="2"/>
  <c r="G115" i="2"/>
  <c r="G68" i="2"/>
  <c r="G5" i="2"/>
  <c r="G259" i="2"/>
  <c r="G238" i="2"/>
  <c r="G218" i="2"/>
  <c r="G195" i="2"/>
  <c r="G154" i="2"/>
  <c r="G131" i="2"/>
  <c r="G109" i="2"/>
  <c r="G86" i="2"/>
  <c r="G33" i="2"/>
  <c r="G258" i="2"/>
  <c r="G235" i="2"/>
  <c r="G214" i="2"/>
  <c r="G194" i="2"/>
  <c r="G171" i="2"/>
  <c r="G150" i="2"/>
  <c r="G130" i="2"/>
  <c r="G106" i="2"/>
  <c r="G82" i="2"/>
  <c r="G59" i="2"/>
  <c r="G31" i="2"/>
  <c r="Q4" i="2"/>
  <c r="U4" i="2" s="1"/>
  <c r="T3" i="2"/>
  <c r="H210" i="3"/>
  <c r="H213" i="3"/>
  <c r="F193" i="3"/>
  <c r="E198" i="3"/>
  <c r="F201" i="3"/>
  <c r="E206" i="3"/>
  <c r="F210" i="3"/>
  <c r="E214" i="3"/>
  <c r="F219" i="3"/>
  <c r="F224" i="3"/>
  <c r="F229" i="3"/>
  <c r="F235" i="3"/>
  <c r="F240" i="3"/>
  <c r="F245" i="3"/>
  <c r="F251" i="3"/>
  <c r="F256" i="3"/>
  <c r="F261" i="3"/>
  <c r="F267" i="3"/>
  <c r="F272" i="3"/>
  <c r="F143" i="3"/>
  <c r="E147" i="3"/>
  <c r="M7" i="3" s="1"/>
  <c r="E151" i="3"/>
  <c r="E155" i="3"/>
  <c r="E159" i="3"/>
  <c r="E163" i="3"/>
  <c r="E167" i="3"/>
  <c r="E171" i="3"/>
  <c r="F174" i="3"/>
  <c r="F178" i="3"/>
  <c r="F182" i="3"/>
  <c r="F186" i="3"/>
  <c r="E191" i="3"/>
  <c r="F195" i="3"/>
  <c r="E204" i="3"/>
  <c r="F208" i="3"/>
  <c r="F212" i="3"/>
  <c r="F216" i="3"/>
  <c r="F221" i="3"/>
  <c r="F227" i="3"/>
  <c r="F232" i="3"/>
  <c r="F237" i="3"/>
  <c r="F243" i="3"/>
  <c r="F248" i="3"/>
  <c r="F253" i="3"/>
  <c r="F259" i="3"/>
  <c r="F264" i="3"/>
  <c r="F269" i="3"/>
  <c r="E187" i="3"/>
  <c r="F191" i="3"/>
  <c r="F196" i="3"/>
  <c r="E200" i="3"/>
  <c r="F204" i="3"/>
  <c r="E209" i="3"/>
  <c r="E213" i="3"/>
  <c r="E217" i="3"/>
  <c r="E223" i="3"/>
  <c r="E228" i="3"/>
  <c r="E233" i="3"/>
  <c r="E239" i="3"/>
  <c r="E244" i="3"/>
  <c r="E249" i="3"/>
  <c r="E255" i="3"/>
  <c r="E260" i="3"/>
  <c r="E265" i="3"/>
  <c r="F270" i="3"/>
  <c r="E218" i="3"/>
  <c r="E222" i="3"/>
  <c r="E226" i="3"/>
  <c r="E230" i="3"/>
  <c r="E234" i="3"/>
  <c r="E238" i="3"/>
  <c r="E242" i="3"/>
  <c r="E246" i="3"/>
  <c r="E250" i="3"/>
  <c r="E254" i="3"/>
  <c r="E258" i="3"/>
  <c r="E262" i="3"/>
  <c r="E266" i="3"/>
  <c r="E270" i="3"/>
  <c r="E188" i="3"/>
  <c r="E192" i="3"/>
  <c r="E196" i="3"/>
  <c r="F203" i="3"/>
  <c r="F207" i="3"/>
  <c r="E211" i="3"/>
  <c r="F214" i="3"/>
  <c r="F218" i="3"/>
  <c r="F222" i="3"/>
  <c r="F226" i="3"/>
  <c r="F230" i="3"/>
  <c r="F234" i="3"/>
  <c r="F238" i="3"/>
  <c r="F242" i="3"/>
  <c r="F246" i="3"/>
  <c r="F250" i="3"/>
  <c r="F254" i="3"/>
  <c r="F258" i="3"/>
  <c r="F262" i="3"/>
  <c r="F266" i="3"/>
  <c r="H16" i="3"/>
  <c r="D19" i="3"/>
  <c r="D74" i="3"/>
  <c r="D15" i="3"/>
  <c r="H20" i="3"/>
  <c r="H24" i="3"/>
  <c r="H28" i="3"/>
  <c r="H32" i="3"/>
  <c r="H36" i="3"/>
  <c r="H40" i="3"/>
  <c r="H44" i="3"/>
  <c r="H48" i="3"/>
  <c r="H52" i="3"/>
  <c r="H56" i="3"/>
  <c r="H60" i="3"/>
  <c r="D66" i="3"/>
  <c r="D82" i="3"/>
  <c r="D217" i="3"/>
  <c r="H5" i="3"/>
  <c r="H17" i="3"/>
  <c r="H69" i="3"/>
  <c r="H85" i="3"/>
  <c r="H93" i="3"/>
  <c r="H99" i="3"/>
  <c r="D104" i="3"/>
  <c r="D269" i="3"/>
  <c r="D261" i="3"/>
  <c r="D253" i="3"/>
  <c r="D245" i="3"/>
  <c r="D237" i="3"/>
  <c r="D229" i="3"/>
  <c r="D221" i="3"/>
  <c r="D213" i="3"/>
  <c r="D205" i="3"/>
  <c r="D197" i="3"/>
  <c r="D189" i="3"/>
  <c r="D181" i="3"/>
  <c r="D173" i="3"/>
  <c r="D168" i="3"/>
  <c r="D164" i="3"/>
  <c r="D160" i="3"/>
  <c r="D156" i="3"/>
  <c r="D152" i="3"/>
  <c r="D272" i="3"/>
  <c r="D264" i="3"/>
  <c r="D256" i="3"/>
  <c r="D248" i="3"/>
  <c r="D240" i="3"/>
  <c r="D232" i="3"/>
  <c r="D224" i="3"/>
  <c r="D216" i="3"/>
  <c r="D208" i="3"/>
  <c r="D200" i="3"/>
  <c r="D192" i="3"/>
  <c r="D184" i="3"/>
  <c r="D176" i="3"/>
  <c r="D267" i="3"/>
  <c r="D259" i="3"/>
  <c r="D251" i="3"/>
  <c r="D243" i="3"/>
  <c r="D235" i="3"/>
  <c r="D227" i="3"/>
  <c r="D219" i="3"/>
  <c r="D211" i="3"/>
  <c r="D203" i="3"/>
  <c r="D195" i="3"/>
  <c r="D266" i="3"/>
  <c r="D258" i="3"/>
  <c r="D250" i="3"/>
  <c r="D242" i="3"/>
  <c r="D234" i="3"/>
  <c r="D226" i="3"/>
  <c r="D218" i="3"/>
  <c r="D210" i="3"/>
  <c r="D202" i="3"/>
  <c r="D194" i="3"/>
  <c r="D186" i="3"/>
  <c r="D178" i="3"/>
  <c r="D260" i="3"/>
  <c r="D244" i="3"/>
  <c r="D228" i="3"/>
  <c r="D212" i="3"/>
  <c r="D196" i="3"/>
  <c r="D185" i="3"/>
  <c r="D179" i="3"/>
  <c r="D175" i="3"/>
  <c r="D142" i="3"/>
  <c r="D134" i="3"/>
  <c r="D126" i="3"/>
  <c r="D262" i="3"/>
  <c r="D246" i="3"/>
  <c r="D230" i="3"/>
  <c r="D214" i="3"/>
  <c r="D198" i="3"/>
  <c r="D187" i="3"/>
  <c r="D183" i="3"/>
  <c r="D141" i="3"/>
  <c r="D133" i="3"/>
  <c r="D125" i="3"/>
  <c r="D121" i="3"/>
  <c r="D117" i="3"/>
  <c r="D273" i="3"/>
  <c r="D271" i="3"/>
  <c r="D257" i="3"/>
  <c r="D255" i="3"/>
  <c r="D241" i="3"/>
  <c r="D239" i="3"/>
  <c r="D225" i="3"/>
  <c r="D223" i="3"/>
  <c r="D209" i="3"/>
  <c r="D207" i="3"/>
  <c r="D193" i="3"/>
  <c r="D191" i="3"/>
  <c r="D166" i="3"/>
  <c r="D165" i="3"/>
  <c r="D163" i="3"/>
  <c r="D162" i="3"/>
  <c r="D161" i="3"/>
  <c r="D159" i="3"/>
  <c r="D158" i="3"/>
  <c r="D157" i="3"/>
  <c r="D155" i="3"/>
  <c r="D154" i="3"/>
  <c r="D153" i="3"/>
  <c r="D151" i="3"/>
  <c r="D150" i="3"/>
  <c r="D149" i="3"/>
  <c r="D148" i="3"/>
  <c r="D140" i="3"/>
  <c r="D132" i="3"/>
  <c r="D177" i="3"/>
  <c r="D171" i="3"/>
  <c r="D268" i="3"/>
  <c r="D265" i="3"/>
  <c r="D236" i="3"/>
  <c r="D233" i="3"/>
  <c r="D204" i="3"/>
  <c r="D201" i="3"/>
  <c r="D138" i="3"/>
  <c r="D124" i="3"/>
  <c r="D116" i="3"/>
  <c r="D115" i="3"/>
  <c r="D107" i="3"/>
  <c r="D99" i="3"/>
  <c r="D91" i="3"/>
  <c r="D84" i="3"/>
  <c r="D80" i="3"/>
  <c r="D76" i="3"/>
  <c r="D72" i="3"/>
  <c r="D68" i="3"/>
  <c r="D64" i="3"/>
  <c r="D144" i="3"/>
  <c r="D139" i="3"/>
  <c r="D129" i="3"/>
  <c r="D114" i="3"/>
  <c r="D106" i="3"/>
  <c r="D98" i="3"/>
  <c r="D90" i="3"/>
  <c r="D270" i="3"/>
  <c r="D247" i="3"/>
  <c r="D238" i="3"/>
  <c r="D215" i="3"/>
  <c r="D206" i="3"/>
  <c r="D170" i="3"/>
  <c r="D135" i="3"/>
  <c r="D118" i="3"/>
  <c r="D113" i="3"/>
  <c r="D105" i="3"/>
  <c r="D97" i="3"/>
  <c r="D89" i="3"/>
  <c r="D83" i="3"/>
  <c r="D79" i="3"/>
  <c r="D75" i="3"/>
  <c r="D71" i="3"/>
  <c r="D67" i="3"/>
  <c r="D143" i="3"/>
  <c r="D128" i="3"/>
  <c r="D123" i="3"/>
  <c r="D108" i="3"/>
  <c r="D100" i="3"/>
  <c r="D92" i="3"/>
  <c r="D182" i="3"/>
  <c r="D119" i="3"/>
  <c r="D112" i="3"/>
  <c r="D109" i="3"/>
  <c r="D96" i="3"/>
  <c r="D93" i="3"/>
  <c r="D78" i="3"/>
  <c r="D70" i="3"/>
  <c r="D60" i="3"/>
  <c r="D56" i="3"/>
  <c r="D52" i="3"/>
  <c r="D48" i="3"/>
  <c r="D44" i="3"/>
  <c r="D40" i="3"/>
  <c r="D36" i="3"/>
  <c r="D32" i="3"/>
  <c r="D28" i="3"/>
  <c r="D24" i="3"/>
  <c r="D20" i="3"/>
  <c r="D16" i="3"/>
  <c r="D6" i="3"/>
  <c r="D263" i="3"/>
  <c r="D222" i="3"/>
  <c r="D199" i="3"/>
  <c r="D136" i="3"/>
  <c r="D86" i="3"/>
  <c r="D252" i="3"/>
  <c r="D249" i="3"/>
  <c r="D188" i="3"/>
  <c r="D145" i="3"/>
  <c r="D130" i="3"/>
  <c r="D103" i="3"/>
  <c r="D63" i="3"/>
  <c r="D59" i="3"/>
  <c r="D55" i="3"/>
  <c r="D51" i="3"/>
  <c r="D47" i="3"/>
  <c r="D43" i="3"/>
  <c r="D39" i="3"/>
  <c r="D35" i="3"/>
  <c r="D31" i="3"/>
  <c r="D27" i="3"/>
  <c r="D23" i="3"/>
  <c r="D254" i="3"/>
  <c r="D102" i="3"/>
  <c r="D85" i="3"/>
  <c r="D77" i="3"/>
  <c r="D69" i="3"/>
  <c r="D25" i="3"/>
  <c r="D33" i="3"/>
  <c r="D37" i="3"/>
  <c r="D41" i="3"/>
  <c r="D45" i="3"/>
  <c r="D49" i="3"/>
  <c r="D53" i="3"/>
  <c r="D57" i="3"/>
  <c r="D169" i="3"/>
  <c r="D172" i="3"/>
  <c r="H4" i="3"/>
  <c r="D7" i="3"/>
  <c r="H10" i="3"/>
  <c r="D2" i="3"/>
  <c r="H6" i="3"/>
  <c r="D8" i="3"/>
  <c r="D13" i="3"/>
  <c r="H18" i="3"/>
  <c r="D21" i="3"/>
  <c r="H25" i="3"/>
  <c r="H29" i="3"/>
  <c r="H33" i="3"/>
  <c r="H37" i="3"/>
  <c r="H41" i="3"/>
  <c r="H45" i="3"/>
  <c r="H49" i="3"/>
  <c r="H53" i="3"/>
  <c r="H57" i="3"/>
  <c r="H61" i="3"/>
  <c r="H71" i="3"/>
  <c r="H76" i="3"/>
  <c r="H106" i="3"/>
  <c r="D111" i="3"/>
  <c r="D122" i="3"/>
  <c r="D127" i="3"/>
  <c r="D180" i="3"/>
  <c r="D231" i="3"/>
  <c r="D11" i="3"/>
  <c r="D18" i="3"/>
  <c r="D29" i="3"/>
  <c r="D61" i="3"/>
  <c r="D65" i="3"/>
  <c r="D110" i="3"/>
  <c r="D131" i="3"/>
  <c r="H270" i="3"/>
  <c r="H262" i="3"/>
  <c r="H254" i="3"/>
  <c r="H246" i="3"/>
  <c r="H238" i="3"/>
  <c r="H230" i="3"/>
  <c r="H222" i="3"/>
  <c r="H214" i="3"/>
  <c r="H206" i="3"/>
  <c r="H198" i="3"/>
  <c r="H190" i="3"/>
  <c r="H182" i="3"/>
  <c r="H174" i="3"/>
  <c r="H273" i="3"/>
  <c r="H265" i="3"/>
  <c r="H257" i="3"/>
  <c r="H249" i="3"/>
  <c r="H241" i="3"/>
  <c r="H233" i="3"/>
  <c r="H225" i="3"/>
  <c r="H217" i="3"/>
  <c r="H209" i="3"/>
  <c r="H201" i="3"/>
  <c r="H193" i="3"/>
  <c r="H185" i="3"/>
  <c r="H177" i="3"/>
  <c r="H170" i="3"/>
  <c r="H166" i="3"/>
  <c r="H162" i="3"/>
  <c r="H158" i="3"/>
  <c r="H154" i="3"/>
  <c r="H150" i="3"/>
  <c r="H146" i="3"/>
  <c r="H142" i="3"/>
  <c r="H138" i="3"/>
  <c r="H134" i="3"/>
  <c r="H130" i="3"/>
  <c r="H126" i="3"/>
  <c r="H268" i="3"/>
  <c r="H260" i="3"/>
  <c r="H252" i="3"/>
  <c r="H244" i="3"/>
  <c r="H236" i="3"/>
  <c r="H228" i="3"/>
  <c r="H220" i="3"/>
  <c r="H212" i="3"/>
  <c r="H204" i="3"/>
  <c r="H196" i="3"/>
  <c r="H267" i="3"/>
  <c r="H259" i="3"/>
  <c r="H251" i="3"/>
  <c r="H243" i="3"/>
  <c r="H235" i="3"/>
  <c r="H227" i="3"/>
  <c r="H219" i="3"/>
  <c r="H211" i="3"/>
  <c r="H203" i="3"/>
  <c r="H195" i="3"/>
  <c r="H187" i="3"/>
  <c r="H179" i="3"/>
  <c r="H171" i="3"/>
  <c r="H167" i="3"/>
  <c r="H264" i="3"/>
  <c r="H248" i="3"/>
  <c r="H232" i="3"/>
  <c r="H216" i="3"/>
  <c r="H200" i="3"/>
  <c r="H172" i="3"/>
  <c r="H147" i="3"/>
  <c r="H139" i="3"/>
  <c r="H131" i="3"/>
  <c r="H124" i="3"/>
  <c r="H120" i="3"/>
  <c r="H116" i="3"/>
  <c r="H112" i="3"/>
  <c r="H108" i="3"/>
  <c r="H104" i="3"/>
  <c r="H100" i="3"/>
  <c r="H96" i="3"/>
  <c r="H92" i="3"/>
  <c r="H88" i="3"/>
  <c r="H266" i="3"/>
  <c r="H250" i="3"/>
  <c r="H234" i="3"/>
  <c r="H218" i="3"/>
  <c r="H202" i="3"/>
  <c r="H180" i="3"/>
  <c r="H176" i="3"/>
  <c r="H168" i="3"/>
  <c r="H188" i="3"/>
  <c r="H184" i="3"/>
  <c r="H178" i="3"/>
  <c r="H169" i="3"/>
  <c r="H145" i="3"/>
  <c r="H137" i="3"/>
  <c r="H129" i="3"/>
  <c r="H123" i="3"/>
  <c r="H119" i="3"/>
  <c r="H271" i="3"/>
  <c r="H269" i="3"/>
  <c r="H255" i="3"/>
  <c r="H253" i="3"/>
  <c r="H239" i="3"/>
  <c r="H237" i="3"/>
  <c r="H223" i="3"/>
  <c r="H221" i="3"/>
  <c r="H207" i="3"/>
  <c r="H205" i="3"/>
  <c r="H191" i="3"/>
  <c r="H189" i="3"/>
  <c r="H165" i="3"/>
  <c r="H164" i="3"/>
  <c r="H163" i="3"/>
  <c r="H161" i="3"/>
  <c r="H160" i="3"/>
  <c r="H159" i="3"/>
  <c r="H157" i="3"/>
  <c r="H156" i="3"/>
  <c r="H155" i="3"/>
  <c r="H153" i="3"/>
  <c r="H152" i="3"/>
  <c r="H151" i="3"/>
  <c r="H149" i="3"/>
  <c r="H148" i="3"/>
  <c r="H186" i="3"/>
  <c r="H183" i="3"/>
  <c r="H141" i="3"/>
  <c r="H261" i="3"/>
  <c r="H258" i="3"/>
  <c r="H229" i="3"/>
  <c r="H226" i="3"/>
  <c r="H197" i="3"/>
  <c r="H194" i="3"/>
  <c r="H136" i="3"/>
  <c r="H111" i="3"/>
  <c r="H103" i="3"/>
  <c r="H95" i="3"/>
  <c r="H87" i="3"/>
  <c r="H82" i="3"/>
  <c r="H78" i="3"/>
  <c r="H74" i="3"/>
  <c r="H70" i="3"/>
  <c r="H66" i="3"/>
  <c r="H132" i="3"/>
  <c r="H127" i="3"/>
  <c r="H121" i="3"/>
  <c r="H110" i="3"/>
  <c r="H102" i="3"/>
  <c r="H94" i="3"/>
  <c r="H86" i="3"/>
  <c r="H256" i="3"/>
  <c r="H247" i="3"/>
  <c r="H224" i="3"/>
  <c r="H215" i="3"/>
  <c r="H192" i="3"/>
  <c r="H181" i="3"/>
  <c r="H175" i="3"/>
  <c r="H140" i="3"/>
  <c r="H135" i="3"/>
  <c r="H118" i="3"/>
  <c r="H113" i="3"/>
  <c r="H105" i="3"/>
  <c r="H97" i="3"/>
  <c r="H89" i="3"/>
  <c r="H81" i="3"/>
  <c r="H73" i="3"/>
  <c r="H65" i="3"/>
  <c r="H11" i="3"/>
  <c r="H8" i="3"/>
  <c r="H245" i="3"/>
  <c r="H242" i="3"/>
  <c r="H143" i="3"/>
  <c r="H128" i="3"/>
  <c r="H122" i="3"/>
  <c r="H117" i="3"/>
  <c r="H114" i="3"/>
  <c r="H101" i="3"/>
  <c r="H98" i="3"/>
  <c r="H62" i="3"/>
  <c r="H58" i="3"/>
  <c r="H54" i="3"/>
  <c r="H50" i="3"/>
  <c r="H46" i="3"/>
  <c r="H42" i="3"/>
  <c r="H38" i="3"/>
  <c r="H34" i="3"/>
  <c r="H30" i="3"/>
  <c r="H26" i="3"/>
  <c r="H272" i="3"/>
  <c r="H231" i="3"/>
  <c r="H208" i="3"/>
  <c r="H83" i="3"/>
  <c r="H75" i="3"/>
  <c r="H67" i="3"/>
  <c r="H263" i="3"/>
  <c r="H173" i="3"/>
  <c r="H107" i="3"/>
  <c r="H91" i="3"/>
  <c r="H80" i="3"/>
  <c r="H72" i="3"/>
  <c r="H64" i="3"/>
  <c r="H63" i="3"/>
  <c r="H59" i="3"/>
  <c r="H55" i="3"/>
  <c r="H51" i="3"/>
  <c r="H47" i="3"/>
  <c r="H43" i="3"/>
  <c r="H39" i="3"/>
  <c r="H35" i="3"/>
  <c r="H31" i="3"/>
  <c r="H27" i="3"/>
  <c r="H23" i="3"/>
  <c r="D12" i="3"/>
  <c r="D87" i="3"/>
  <c r="D137" i="3"/>
  <c r="H144" i="3"/>
  <c r="D147" i="3"/>
  <c r="D190" i="3"/>
  <c r="H240" i="3"/>
  <c r="D3" i="3"/>
  <c r="T3" i="3"/>
  <c r="H7" i="3"/>
  <c r="D9" i="3"/>
  <c r="H12" i="3"/>
  <c r="D14" i="3"/>
  <c r="H19" i="3"/>
  <c r="D22" i="3"/>
  <c r="D73" i="3"/>
  <c r="D94" i="3"/>
  <c r="D220" i="3"/>
  <c r="H2" i="2"/>
  <c r="H8" i="2"/>
  <c r="Q5" i="2" l="1"/>
  <c r="T4" i="2"/>
  <c r="R4" i="2"/>
  <c r="M12" i="3"/>
  <c r="M3" i="3"/>
  <c r="T4" i="3"/>
  <c r="H59" i="2"/>
  <c r="S2" i="1"/>
  <c r="R2" i="1"/>
  <c r="T2" i="1"/>
  <c r="I2" i="1"/>
  <c r="Q6" i="2" l="1"/>
  <c r="R5" i="2"/>
  <c r="T5" i="2"/>
  <c r="U5" i="2"/>
  <c r="T5" i="3"/>
  <c r="H147" i="2"/>
  <c r="H101" i="2"/>
  <c r="H29" i="2"/>
  <c r="H243" i="2"/>
  <c r="H132" i="2"/>
  <c r="H68" i="2"/>
  <c r="H13" i="2"/>
  <c r="H15" i="2"/>
  <c r="H23" i="2"/>
  <c r="H79" i="2"/>
  <c r="H87" i="2"/>
  <c r="H103" i="2"/>
  <c r="H143" i="2"/>
  <c r="H151" i="2"/>
  <c r="H167" i="2"/>
  <c r="H207" i="2"/>
  <c r="H215" i="2"/>
  <c r="H231" i="2"/>
  <c r="H271" i="2"/>
  <c r="H128" i="2"/>
  <c r="H192" i="2"/>
  <c r="H208" i="2"/>
  <c r="H224" i="2"/>
  <c r="H264" i="2"/>
  <c r="H33" i="2"/>
  <c r="H89" i="2"/>
  <c r="H161" i="2"/>
  <c r="H177" i="2"/>
  <c r="H201" i="2"/>
  <c r="H257" i="2"/>
  <c r="H34" i="2"/>
  <c r="H50" i="2"/>
  <c r="H58" i="2"/>
  <c r="H66" i="2"/>
  <c r="H106" i="2"/>
  <c r="H114" i="2"/>
  <c r="H130" i="2"/>
  <c r="H154" i="2"/>
  <c r="H218" i="2"/>
  <c r="H234" i="2"/>
  <c r="H250" i="2"/>
  <c r="H32" i="2"/>
  <c r="H40" i="2"/>
  <c r="H56" i="2"/>
  <c r="H64" i="2"/>
  <c r="H72" i="2"/>
  <c r="H120" i="2"/>
  <c r="H136" i="2"/>
  <c r="H168" i="2"/>
  <c r="H17" i="2"/>
  <c r="H41" i="2"/>
  <c r="H57" i="2"/>
  <c r="H73" i="2"/>
  <c r="H209" i="2"/>
  <c r="H217" i="2"/>
  <c r="H241" i="2"/>
  <c r="H162" i="2"/>
  <c r="H178" i="2"/>
  <c r="H210" i="2"/>
  <c r="H226" i="2"/>
  <c r="H242" i="2"/>
  <c r="H49" i="2"/>
  <c r="H81" i="2"/>
  <c r="H113" i="2"/>
  <c r="H145" i="2"/>
  <c r="H169" i="2"/>
  <c r="H14" i="2"/>
  <c r="H22" i="2"/>
  <c r="H30" i="2"/>
  <c r="H38" i="2"/>
  <c r="H86" i="2"/>
  <c r="H94" i="2"/>
  <c r="H102" i="2"/>
  <c r="H134" i="2"/>
  <c r="H142" i="2"/>
  <c r="H150" i="2"/>
  <c r="H158" i="2"/>
  <c r="H166" i="2"/>
  <c r="H254" i="2"/>
  <c r="H222" i="2"/>
  <c r="H190" i="2"/>
  <c r="H85" i="2"/>
  <c r="H76" i="2"/>
  <c r="H35" i="2"/>
  <c r="H213" i="2"/>
  <c r="H11" i="2"/>
  <c r="H260" i="2"/>
  <c r="H228" i="2"/>
  <c r="H115" i="2"/>
  <c r="H69" i="2"/>
  <c r="H5" i="2"/>
  <c r="H269" i="2"/>
  <c r="H253" i="2"/>
  <c r="H237" i="2"/>
  <c r="H221" i="2"/>
  <c r="H125" i="2"/>
  <c r="H107" i="2"/>
  <c r="H61" i="2"/>
  <c r="H273" i="2"/>
  <c r="H225" i="2"/>
  <c r="H193" i="2"/>
  <c r="H129" i="2"/>
  <c r="H97" i="2"/>
  <c r="H65" i="2"/>
  <c r="H205" i="2"/>
  <c r="H189" i="2"/>
  <c r="H173" i="2"/>
  <c r="H157" i="2"/>
  <c r="H141" i="2"/>
  <c r="H109" i="2"/>
  <c r="H93" i="2"/>
  <c r="H77" i="2"/>
  <c r="H45" i="2"/>
  <c r="H6" i="2"/>
  <c r="H10" i="2"/>
  <c r="H18" i="2"/>
  <c r="H26" i="2"/>
  <c r="H42" i="2"/>
  <c r="H46" i="2"/>
  <c r="H54" i="2"/>
  <c r="H62" i="2"/>
  <c r="H70" i="2"/>
  <c r="H74" i="2"/>
  <c r="H78" i="2"/>
  <c r="H82" i="2"/>
  <c r="H90" i="2"/>
  <c r="H98" i="2"/>
  <c r="H110" i="2"/>
  <c r="H118" i="2"/>
  <c r="H122" i="2"/>
  <c r="H126" i="2"/>
  <c r="H138" i="2"/>
  <c r="H146" i="2"/>
  <c r="H170" i="2"/>
  <c r="H174" i="2"/>
  <c r="H182" i="2"/>
  <c r="H186" i="2"/>
  <c r="H194" i="2"/>
  <c r="H198" i="2"/>
  <c r="H202" i="2"/>
  <c r="H206" i="2"/>
  <c r="H214" i="2"/>
  <c r="H230" i="2"/>
  <c r="H238" i="2"/>
  <c r="H246" i="2"/>
  <c r="H258" i="2"/>
  <c r="H262" i="2"/>
  <c r="H266" i="2"/>
  <c r="H270" i="2"/>
  <c r="H3" i="2"/>
  <c r="H7" i="2"/>
  <c r="H19" i="2"/>
  <c r="H27" i="2"/>
  <c r="H31" i="2"/>
  <c r="H39" i="2"/>
  <c r="H43" i="2"/>
  <c r="H47" i="2"/>
  <c r="H51" i="2"/>
  <c r="H55" i="2"/>
  <c r="H63" i="2"/>
  <c r="H67" i="2"/>
  <c r="H71" i="2"/>
  <c r="H75" i="2"/>
  <c r="H83" i="2"/>
  <c r="H91" i="2"/>
  <c r="H95" i="2"/>
  <c r="H99" i="2"/>
  <c r="H111" i="2"/>
  <c r="H119" i="2"/>
  <c r="H123" i="2"/>
  <c r="H127" i="2"/>
  <c r="H131" i="2"/>
  <c r="H135" i="2"/>
  <c r="H139" i="2"/>
  <c r="H155" i="2"/>
  <c r="H159" i="2"/>
  <c r="H163" i="2"/>
  <c r="H171" i="2"/>
  <c r="H175" i="2"/>
  <c r="H179" i="2"/>
  <c r="H183" i="2"/>
  <c r="H187" i="2"/>
  <c r="H191" i="2"/>
  <c r="H195" i="2"/>
  <c r="H199" i="2"/>
  <c r="H203" i="2"/>
  <c r="H211" i="2"/>
  <c r="H219" i="2"/>
  <c r="H223" i="2"/>
  <c r="H227" i="2"/>
  <c r="H235" i="2"/>
  <c r="H239" i="2"/>
  <c r="H247" i="2"/>
  <c r="H251" i="2"/>
  <c r="H255" i="2"/>
  <c r="H259" i="2"/>
  <c r="H263" i="2"/>
  <c r="H267" i="2"/>
  <c r="H4" i="2"/>
  <c r="H12" i="2"/>
  <c r="H16" i="2"/>
  <c r="H20" i="2"/>
  <c r="H24" i="2"/>
  <c r="H28" i="2"/>
  <c r="H36" i="2"/>
  <c r="H44" i="2"/>
  <c r="H48" i="2"/>
  <c r="H52" i="2"/>
  <c r="H60" i="2"/>
  <c r="H80" i="2"/>
  <c r="H84" i="2"/>
  <c r="H88" i="2"/>
  <c r="H92" i="2"/>
  <c r="H96" i="2"/>
  <c r="H100" i="2"/>
  <c r="H104" i="2"/>
  <c r="H108" i="2"/>
  <c r="H112" i="2"/>
  <c r="H116" i="2"/>
  <c r="H124" i="2"/>
  <c r="H140" i="2"/>
  <c r="H144" i="2"/>
  <c r="H148" i="2"/>
  <c r="H152" i="2"/>
  <c r="H156" i="2"/>
  <c r="H160" i="2"/>
  <c r="H164" i="2"/>
  <c r="H172" i="2"/>
  <c r="H176" i="2"/>
  <c r="H180" i="2"/>
  <c r="H184" i="2"/>
  <c r="H188" i="2"/>
  <c r="H196" i="2"/>
  <c r="H200" i="2"/>
  <c r="H204" i="2"/>
  <c r="H212" i="2"/>
  <c r="H216" i="2"/>
  <c r="H220" i="2"/>
  <c r="H232" i="2"/>
  <c r="H236" i="2"/>
  <c r="H240" i="2"/>
  <c r="H244" i="2"/>
  <c r="H248" i="2"/>
  <c r="H252" i="2"/>
  <c r="H256" i="2"/>
  <c r="H268" i="2"/>
  <c r="H272" i="2"/>
  <c r="H265" i="2"/>
  <c r="H249" i="2"/>
  <c r="H233" i="2"/>
  <c r="H185" i="2"/>
  <c r="H153" i="2"/>
  <c r="H137" i="2"/>
  <c r="H121" i="2"/>
  <c r="H105" i="2"/>
  <c r="H25" i="2"/>
  <c r="H9" i="2"/>
  <c r="H261" i="2"/>
  <c r="H245" i="2"/>
  <c r="H229" i="2"/>
  <c r="H197" i="2"/>
  <c r="H181" i="2"/>
  <c r="H165" i="2"/>
  <c r="H149" i="2"/>
  <c r="H133" i="2"/>
  <c r="H117" i="2"/>
  <c r="H53" i="2"/>
  <c r="H37" i="2"/>
  <c r="H21" i="2"/>
  <c r="N2" i="1"/>
  <c r="N1" i="1"/>
  <c r="M2" i="2"/>
  <c r="M1" i="2"/>
  <c r="U2" i="1"/>
  <c r="Q7" i="2" l="1"/>
  <c r="T6" i="2"/>
  <c r="R6" i="2"/>
  <c r="U6" i="2"/>
  <c r="T6" i="3"/>
  <c r="D2" i="2"/>
  <c r="E6" i="2"/>
  <c r="E2" i="2"/>
  <c r="M12" i="2"/>
  <c r="E107" i="2"/>
  <c r="D5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" i="2"/>
  <c r="D10" i="2"/>
  <c r="D14" i="2"/>
  <c r="D18" i="2"/>
  <c r="D22" i="2"/>
  <c r="D26" i="2"/>
  <c r="D30" i="2"/>
  <c r="D34" i="2"/>
  <c r="D38" i="2"/>
  <c r="D42" i="2"/>
  <c r="D46" i="2"/>
  <c r="D50" i="2"/>
  <c r="D54" i="2"/>
  <c r="D4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11" i="2"/>
  <c r="D27" i="2"/>
  <c r="D43" i="2"/>
  <c r="D58" i="2"/>
  <c r="D65" i="2"/>
  <c r="D70" i="2"/>
  <c r="D74" i="2"/>
  <c r="D78" i="2"/>
  <c r="D82" i="2"/>
  <c r="D86" i="2"/>
  <c r="D90" i="2"/>
  <c r="D94" i="2"/>
  <c r="D98" i="2"/>
  <c r="D102" i="2"/>
  <c r="D106" i="2"/>
  <c r="D110" i="2"/>
  <c r="D114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D202" i="2"/>
  <c r="D206" i="2"/>
  <c r="D210" i="2"/>
  <c r="D214" i="2"/>
  <c r="D218" i="2"/>
  <c r="D222" i="2"/>
  <c r="D226" i="2"/>
  <c r="D230" i="2"/>
  <c r="D234" i="2"/>
  <c r="D238" i="2"/>
  <c r="D242" i="2"/>
  <c r="D246" i="2"/>
  <c r="D250" i="2"/>
  <c r="D254" i="2"/>
  <c r="D258" i="2"/>
  <c r="D262" i="2"/>
  <c r="D266" i="2"/>
  <c r="D270" i="2"/>
  <c r="D35" i="2"/>
  <c r="D104" i="2"/>
  <c r="D116" i="2"/>
  <c r="D128" i="2"/>
  <c r="D140" i="2"/>
  <c r="D152" i="2"/>
  <c r="D168" i="2"/>
  <c r="D176" i="2"/>
  <c r="D184" i="2"/>
  <c r="D192" i="2"/>
  <c r="D204" i="2"/>
  <c r="D15" i="2"/>
  <c r="D31" i="2"/>
  <c r="D47" i="2"/>
  <c r="D59" i="2"/>
  <c r="D66" i="2"/>
  <c r="D71" i="2"/>
  <c r="D75" i="2"/>
  <c r="D79" i="2"/>
  <c r="D83" i="2"/>
  <c r="D87" i="2"/>
  <c r="D91" i="2"/>
  <c r="D95" i="2"/>
  <c r="D99" i="2"/>
  <c r="D103" i="2"/>
  <c r="D107" i="2"/>
  <c r="D111" i="2"/>
  <c r="D115" i="2"/>
  <c r="D119" i="2"/>
  <c r="D123" i="2"/>
  <c r="D127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203" i="2"/>
  <c r="D207" i="2"/>
  <c r="D211" i="2"/>
  <c r="D215" i="2"/>
  <c r="D219" i="2"/>
  <c r="D223" i="2"/>
  <c r="D227" i="2"/>
  <c r="D231" i="2"/>
  <c r="D235" i="2"/>
  <c r="D239" i="2"/>
  <c r="D243" i="2"/>
  <c r="D247" i="2"/>
  <c r="D251" i="2"/>
  <c r="D255" i="2"/>
  <c r="D259" i="2"/>
  <c r="D263" i="2"/>
  <c r="D267" i="2"/>
  <c r="D271" i="2"/>
  <c r="D3" i="2"/>
  <c r="D19" i="2"/>
  <c r="D51" i="2"/>
  <c r="D62" i="2"/>
  <c r="D67" i="2"/>
  <c r="D72" i="2"/>
  <c r="D76" i="2"/>
  <c r="D80" i="2"/>
  <c r="D84" i="2"/>
  <c r="D88" i="2"/>
  <c r="D92" i="2"/>
  <c r="D96" i="2"/>
  <c r="D100" i="2"/>
  <c r="D108" i="2"/>
  <c r="D112" i="2"/>
  <c r="D120" i="2"/>
  <c r="D124" i="2"/>
  <c r="D132" i="2"/>
  <c r="D136" i="2"/>
  <c r="D144" i="2"/>
  <c r="D148" i="2"/>
  <c r="D156" i="2"/>
  <c r="D160" i="2"/>
  <c r="D164" i="2"/>
  <c r="D172" i="2"/>
  <c r="D180" i="2"/>
  <c r="D188" i="2"/>
  <c r="D196" i="2"/>
  <c r="D200" i="2"/>
  <c r="D208" i="2"/>
  <c r="D212" i="2"/>
  <c r="D23" i="2"/>
  <c r="D69" i="2"/>
  <c r="D85" i="2"/>
  <c r="D101" i="2"/>
  <c r="D117" i="2"/>
  <c r="D133" i="2"/>
  <c r="D149" i="2"/>
  <c r="D165" i="2"/>
  <c r="D181" i="2"/>
  <c r="D197" i="2"/>
  <c r="D213" i="2"/>
  <c r="D221" i="2"/>
  <c r="D229" i="2"/>
  <c r="D237" i="2"/>
  <c r="D245" i="2"/>
  <c r="D253" i="2"/>
  <c r="D261" i="2"/>
  <c r="D269" i="2"/>
  <c r="D39" i="2"/>
  <c r="D73" i="2"/>
  <c r="D89" i="2"/>
  <c r="D105" i="2"/>
  <c r="D121" i="2"/>
  <c r="D137" i="2"/>
  <c r="D153" i="2"/>
  <c r="D169" i="2"/>
  <c r="D185" i="2"/>
  <c r="D201" i="2"/>
  <c r="D216" i="2"/>
  <c r="D224" i="2"/>
  <c r="D232" i="2"/>
  <c r="D240" i="2"/>
  <c r="D248" i="2"/>
  <c r="D256" i="2"/>
  <c r="D264" i="2"/>
  <c r="D272" i="2"/>
  <c r="D205" i="2"/>
  <c r="D217" i="2"/>
  <c r="D233" i="2"/>
  <c r="D241" i="2"/>
  <c r="D249" i="2"/>
  <c r="D265" i="2"/>
  <c r="D273" i="2"/>
  <c r="D7" i="2"/>
  <c r="D63" i="2"/>
  <c r="D97" i="2"/>
  <c r="D129" i="2"/>
  <c r="D161" i="2"/>
  <c r="D193" i="2"/>
  <c r="D220" i="2"/>
  <c r="D236" i="2"/>
  <c r="D252" i="2"/>
  <c r="D260" i="2"/>
  <c r="D55" i="2"/>
  <c r="D77" i="2"/>
  <c r="D93" i="2"/>
  <c r="D109" i="2"/>
  <c r="D125" i="2"/>
  <c r="D141" i="2"/>
  <c r="D157" i="2"/>
  <c r="D173" i="2"/>
  <c r="D189" i="2"/>
  <c r="D225" i="2"/>
  <c r="D257" i="2"/>
  <c r="D81" i="2"/>
  <c r="D113" i="2"/>
  <c r="D145" i="2"/>
  <c r="D177" i="2"/>
  <c r="D209" i="2"/>
  <c r="D228" i="2"/>
  <c r="D244" i="2"/>
  <c r="D268" i="2"/>
  <c r="E269" i="2"/>
  <c r="E257" i="2"/>
  <c r="E245" i="2"/>
  <c r="E233" i="2"/>
  <c r="E225" i="2"/>
  <c r="E213" i="2"/>
  <c r="E205" i="2"/>
  <c r="E193" i="2"/>
  <c r="E185" i="2"/>
  <c r="E173" i="2"/>
  <c r="E157" i="2"/>
  <c r="E141" i="2"/>
  <c r="E129" i="2"/>
  <c r="E117" i="2"/>
  <c r="E109" i="2"/>
  <c r="E97" i="2"/>
  <c r="E89" i="2"/>
  <c r="E77" i="2"/>
  <c r="E69" i="2"/>
  <c r="E57" i="2"/>
  <c r="E45" i="2"/>
  <c r="E33" i="2"/>
  <c r="E21" i="2"/>
  <c r="E5" i="2"/>
  <c r="E265" i="2"/>
  <c r="E253" i="2"/>
  <c r="E237" i="2"/>
  <c r="E217" i="2"/>
  <c r="E197" i="2"/>
  <c r="E181" i="2"/>
  <c r="E165" i="2"/>
  <c r="E153" i="2"/>
  <c r="E137" i="2"/>
  <c r="E121" i="2"/>
  <c r="E101" i="2"/>
  <c r="E81" i="2"/>
  <c r="E65" i="2"/>
  <c r="E49" i="2"/>
  <c r="E37" i="2"/>
  <c r="E25" i="2"/>
  <c r="E13" i="2"/>
  <c r="E272" i="2"/>
  <c r="E268" i="2"/>
  <c r="E264" i="2"/>
  <c r="E260" i="2"/>
  <c r="E256" i="2"/>
  <c r="E252" i="2"/>
  <c r="E248" i="2"/>
  <c r="E244" i="2"/>
  <c r="E240" i="2"/>
  <c r="E236" i="2"/>
  <c r="E232" i="2"/>
  <c r="E228" i="2"/>
  <c r="E224" i="2"/>
  <c r="E220" i="2"/>
  <c r="E216" i="2"/>
  <c r="E212" i="2"/>
  <c r="E208" i="2"/>
  <c r="E204" i="2"/>
  <c r="E200" i="2"/>
  <c r="E196" i="2"/>
  <c r="E192" i="2"/>
  <c r="E188" i="2"/>
  <c r="E184" i="2"/>
  <c r="E180" i="2"/>
  <c r="E176" i="2"/>
  <c r="E172" i="2"/>
  <c r="E168" i="2"/>
  <c r="E164" i="2"/>
  <c r="E160" i="2"/>
  <c r="E156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E273" i="2"/>
  <c r="E261" i="2"/>
  <c r="E249" i="2"/>
  <c r="E241" i="2"/>
  <c r="E229" i="2"/>
  <c r="E221" i="2"/>
  <c r="E209" i="2"/>
  <c r="E201" i="2"/>
  <c r="E189" i="2"/>
  <c r="E177" i="2"/>
  <c r="E169" i="2"/>
  <c r="E161" i="2"/>
  <c r="E149" i="2"/>
  <c r="E145" i="2"/>
  <c r="E133" i="2"/>
  <c r="E125" i="2"/>
  <c r="E113" i="2"/>
  <c r="E105" i="2"/>
  <c r="E93" i="2"/>
  <c r="E85" i="2"/>
  <c r="E73" i="2"/>
  <c r="E61" i="2"/>
  <c r="E53" i="2"/>
  <c r="E41" i="2"/>
  <c r="E29" i="2"/>
  <c r="E17" i="2"/>
  <c r="E9" i="2"/>
  <c r="E267" i="2"/>
  <c r="E259" i="2"/>
  <c r="E251" i="2"/>
  <c r="E239" i="2"/>
  <c r="E231" i="2"/>
  <c r="E219" i="2"/>
  <c r="E203" i="2"/>
  <c r="E191" i="2"/>
  <c r="E183" i="2"/>
  <c r="E171" i="2"/>
  <c r="E159" i="2"/>
  <c r="E151" i="2"/>
  <c r="E143" i="2"/>
  <c r="E135" i="2"/>
  <c r="E123" i="2"/>
  <c r="E111" i="2"/>
  <c r="E103" i="2"/>
  <c r="E99" i="2"/>
  <c r="E91" i="2"/>
  <c r="E87" i="2"/>
  <c r="E83" i="2"/>
  <c r="E79" i="2"/>
  <c r="E75" i="2"/>
  <c r="E71" i="2"/>
  <c r="E67" i="2"/>
  <c r="E63" i="2"/>
  <c r="E59" i="2"/>
  <c r="E55" i="2"/>
  <c r="E47" i="2"/>
  <c r="E43" i="2"/>
  <c r="E39" i="2"/>
  <c r="E35" i="2"/>
  <c r="E31" i="2"/>
  <c r="E27" i="2"/>
  <c r="E23" i="2"/>
  <c r="E19" i="2"/>
  <c r="E15" i="2"/>
  <c r="E11" i="2"/>
  <c r="E7" i="2"/>
  <c r="E3" i="2"/>
  <c r="E271" i="2"/>
  <c r="E263" i="2"/>
  <c r="E255" i="2"/>
  <c r="E247" i="2"/>
  <c r="E243" i="2"/>
  <c r="E235" i="2"/>
  <c r="E227" i="2"/>
  <c r="E223" i="2"/>
  <c r="E215" i="2"/>
  <c r="E211" i="2"/>
  <c r="E207" i="2"/>
  <c r="E199" i="2"/>
  <c r="E195" i="2"/>
  <c r="E187" i="2"/>
  <c r="E179" i="2"/>
  <c r="E175" i="2"/>
  <c r="E167" i="2"/>
  <c r="E163" i="2"/>
  <c r="E155" i="2"/>
  <c r="E147" i="2"/>
  <c r="E139" i="2"/>
  <c r="E131" i="2"/>
  <c r="E127" i="2"/>
  <c r="E119" i="2"/>
  <c r="E115" i="2"/>
  <c r="E95" i="2"/>
  <c r="E51" i="2"/>
  <c r="E270" i="2"/>
  <c r="E266" i="2"/>
  <c r="E262" i="2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H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Q8" i="2" l="1"/>
  <c r="T7" i="2"/>
  <c r="R7" i="2"/>
  <c r="U7" i="2"/>
  <c r="T7" i="3"/>
  <c r="M7" i="2"/>
  <c r="M3" i="2"/>
  <c r="H2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H21" i="1"/>
  <c r="H22" i="1"/>
  <c r="H23" i="1"/>
  <c r="H24" i="1"/>
  <c r="H44" i="1"/>
  <c r="H45" i="1"/>
  <c r="H46" i="1"/>
  <c r="H47" i="1"/>
  <c r="H48" i="1"/>
  <c r="H67" i="1"/>
  <c r="H68" i="1"/>
  <c r="H69" i="1"/>
  <c r="H70" i="1"/>
  <c r="H71" i="1"/>
  <c r="H72" i="1"/>
  <c r="H91" i="1"/>
  <c r="H92" i="1"/>
  <c r="H93" i="1"/>
  <c r="H94" i="1"/>
  <c r="H95" i="1"/>
  <c r="H96" i="1"/>
  <c r="H114" i="1"/>
  <c r="H115" i="1"/>
  <c r="H116" i="1"/>
  <c r="H117" i="1"/>
  <c r="H118" i="1"/>
  <c r="H119" i="1"/>
  <c r="H120" i="1"/>
  <c r="H138" i="1"/>
  <c r="H139" i="1"/>
  <c r="H140" i="1"/>
  <c r="H141" i="1"/>
  <c r="H142" i="1"/>
  <c r="H143" i="1"/>
  <c r="H144" i="1"/>
  <c r="H161" i="1"/>
  <c r="H162" i="1"/>
  <c r="H163" i="1"/>
  <c r="H164" i="1"/>
  <c r="H165" i="1"/>
  <c r="H166" i="1"/>
  <c r="H167" i="1"/>
  <c r="H168" i="1"/>
  <c r="H185" i="1"/>
  <c r="H186" i="1"/>
  <c r="H187" i="1"/>
  <c r="H188" i="1"/>
  <c r="H189" i="1"/>
  <c r="H190" i="1"/>
  <c r="H191" i="1"/>
  <c r="H192" i="1"/>
  <c r="H209" i="1"/>
  <c r="H210" i="1"/>
  <c r="H211" i="1"/>
  <c r="H212" i="1"/>
  <c r="H213" i="1"/>
  <c r="H214" i="1"/>
  <c r="H215" i="1"/>
  <c r="H216" i="1"/>
  <c r="H231" i="1"/>
  <c r="H232" i="1"/>
  <c r="H233" i="1"/>
  <c r="H234" i="1"/>
  <c r="H235" i="1"/>
  <c r="H236" i="1"/>
  <c r="H237" i="1"/>
  <c r="H238" i="1"/>
  <c r="H239" i="1"/>
  <c r="H240" i="1"/>
  <c r="H255" i="1"/>
  <c r="H256" i="1"/>
  <c r="H257" i="1"/>
  <c r="H258" i="1"/>
  <c r="H259" i="1"/>
  <c r="H260" i="1"/>
  <c r="H261" i="1"/>
  <c r="H262" i="1"/>
  <c r="H263" i="1"/>
  <c r="H264" i="1"/>
  <c r="H279" i="1"/>
  <c r="H280" i="1"/>
  <c r="H281" i="1"/>
  <c r="H282" i="1"/>
  <c r="H283" i="1"/>
  <c r="H284" i="1"/>
  <c r="H285" i="1"/>
  <c r="H286" i="1"/>
  <c r="H287" i="1"/>
  <c r="H288" i="1"/>
  <c r="H303" i="1"/>
  <c r="H304" i="1"/>
  <c r="H305" i="1"/>
  <c r="H306" i="1"/>
  <c r="H307" i="1"/>
  <c r="H308" i="1"/>
  <c r="H309" i="1"/>
  <c r="H310" i="1"/>
  <c r="H311" i="1"/>
  <c r="H312" i="1"/>
  <c r="H327" i="1"/>
  <c r="H328" i="1"/>
  <c r="H329" i="1"/>
  <c r="H330" i="1"/>
  <c r="H331" i="1"/>
  <c r="H332" i="1"/>
  <c r="H333" i="1"/>
  <c r="H334" i="1"/>
  <c r="H335" i="1"/>
  <c r="H336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13" i="1"/>
  <c r="H414" i="1"/>
  <c r="H418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5" i="1"/>
  <c r="H437" i="1"/>
  <c r="H438" i="1"/>
  <c r="H442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9" i="1"/>
  <c r="H461" i="1"/>
  <c r="H462" i="1"/>
  <c r="H465" i="1"/>
  <c r="H466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3" i="1"/>
  <c r="H485" i="1"/>
  <c r="H486" i="1"/>
  <c r="H489" i="1"/>
  <c r="H490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7" i="1"/>
  <c r="H509" i="1"/>
  <c r="H510" i="1"/>
  <c r="H513" i="1"/>
  <c r="H514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31" i="1"/>
  <c r="H533" i="1"/>
  <c r="H534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5" i="1"/>
  <c r="H556" i="1"/>
  <c r="H557" i="1"/>
  <c r="H558" i="1"/>
  <c r="H559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3" i="1"/>
  <c r="H604" i="1"/>
  <c r="H605" i="1"/>
  <c r="H606" i="1"/>
  <c r="H607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7" i="1"/>
  <c r="H628" i="1"/>
  <c r="H629" i="1"/>
  <c r="H630" i="1"/>
  <c r="H631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1" i="1"/>
  <c r="H652" i="1"/>
  <c r="H653" i="1"/>
  <c r="H654" i="1"/>
  <c r="H655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5" i="1"/>
  <c r="H676" i="1"/>
  <c r="H677" i="1"/>
  <c r="H678" i="1"/>
  <c r="H679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N9" i="1"/>
  <c r="Q9" i="2" l="1"/>
  <c r="R8" i="2"/>
  <c r="T8" i="2"/>
  <c r="U8" i="2"/>
  <c r="T8" i="3"/>
  <c r="H20" i="1"/>
  <c r="H43" i="1"/>
  <c r="H19" i="1"/>
  <c r="H90" i="1"/>
  <c r="H66" i="1"/>
  <c r="H42" i="1"/>
  <c r="H18" i="1"/>
  <c r="H137" i="1"/>
  <c r="H113" i="1"/>
  <c r="H89" i="1"/>
  <c r="H65" i="1"/>
  <c r="H41" i="1"/>
  <c r="H17" i="1"/>
  <c r="H208" i="1"/>
  <c r="H184" i="1"/>
  <c r="H160" i="1"/>
  <c r="H136" i="1"/>
  <c r="H112" i="1"/>
  <c r="H88" i="1"/>
  <c r="H64" i="1"/>
  <c r="H40" i="1"/>
  <c r="H16" i="1"/>
  <c r="H207" i="1"/>
  <c r="H183" i="1"/>
  <c r="H159" i="1"/>
  <c r="H135" i="1"/>
  <c r="H111" i="1"/>
  <c r="H87" i="1"/>
  <c r="H63" i="1"/>
  <c r="H39" i="1"/>
  <c r="H15" i="1"/>
  <c r="H326" i="1"/>
  <c r="H302" i="1"/>
  <c r="H278" i="1"/>
  <c r="H254" i="1"/>
  <c r="H230" i="1"/>
  <c r="H206" i="1"/>
  <c r="H182" i="1"/>
  <c r="H158" i="1"/>
  <c r="H134" i="1"/>
  <c r="H110" i="1"/>
  <c r="H86" i="1"/>
  <c r="H62" i="1"/>
  <c r="H38" i="1"/>
  <c r="H14" i="1"/>
  <c r="H325" i="1"/>
  <c r="H301" i="1"/>
  <c r="H277" i="1"/>
  <c r="H253" i="1"/>
  <c r="H229" i="1"/>
  <c r="H205" i="1"/>
  <c r="H181" i="1"/>
  <c r="H157" i="1"/>
  <c r="H133" i="1"/>
  <c r="H109" i="1"/>
  <c r="H85" i="1"/>
  <c r="H61" i="1"/>
  <c r="H37" i="1"/>
  <c r="H13" i="1"/>
  <c r="H396" i="1"/>
  <c r="H372" i="1"/>
  <c r="H348" i="1"/>
  <c r="H324" i="1"/>
  <c r="H300" i="1"/>
  <c r="H276" i="1"/>
  <c r="H252" i="1"/>
  <c r="H228" i="1"/>
  <c r="H204" i="1"/>
  <c r="H180" i="1"/>
  <c r="H156" i="1"/>
  <c r="H132" i="1"/>
  <c r="H108" i="1"/>
  <c r="H84" i="1"/>
  <c r="H60" i="1"/>
  <c r="H36" i="1"/>
  <c r="H12" i="1"/>
  <c r="H515" i="1"/>
  <c r="H491" i="1"/>
  <c r="H467" i="1"/>
  <c r="H443" i="1"/>
  <c r="H419" i="1"/>
  <c r="H395" i="1"/>
  <c r="H371" i="1"/>
  <c r="H347" i="1"/>
  <c r="H323" i="1"/>
  <c r="H299" i="1"/>
  <c r="H275" i="1"/>
  <c r="H251" i="1"/>
  <c r="H227" i="1"/>
  <c r="H203" i="1"/>
  <c r="H179" i="1"/>
  <c r="H155" i="1"/>
  <c r="H131" i="1"/>
  <c r="H107" i="1"/>
  <c r="H83" i="1"/>
  <c r="H59" i="1"/>
  <c r="H35" i="1"/>
  <c r="H11" i="1"/>
  <c r="H394" i="1"/>
  <c r="H370" i="1"/>
  <c r="H346" i="1"/>
  <c r="H322" i="1"/>
  <c r="H298" i="1"/>
  <c r="H274" i="1"/>
  <c r="H250" i="1"/>
  <c r="H226" i="1"/>
  <c r="H202" i="1"/>
  <c r="H178" i="1"/>
  <c r="H154" i="1"/>
  <c r="H130" i="1"/>
  <c r="H106" i="1"/>
  <c r="H82" i="1"/>
  <c r="H58" i="1"/>
  <c r="H34" i="1"/>
  <c r="H10" i="1"/>
  <c r="H441" i="1"/>
  <c r="H417" i="1"/>
  <c r="H393" i="1"/>
  <c r="H369" i="1"/>
  <c r="H345" i="1"/>
  <c r="H321" i="1"/>
  <c r="H297" i="1"/>
  <c r="H273" i="1"/>
  <c r="H249" i="1"/>
  <c r="H225" i="1"/>
  <c r="H201" i="1"/>
  <c r="H177" i="1"/>
  <c r="H153" i="1"/>
  <c r="H129" i="1"/>
  <c r="H105" i="1"/>
  <c r="H81" i="1"/>
  <c r="H57" i="1"/>
  <c r="H33" i="1"/>
  <c r="H9" i="1"/>
  <c r="H680" i="1"/>
  <c r="H656" i="1"/>
  <c r="H632" i="1"/>
  <c r="H608" i="1"/>
  <c r="H584" i="1"/>
  <c r="H560" i="1"/>
  <c r="H536" i="1"/>
  <c r="H512" i="1"/>
  <c r="H488" i="1"/>
  <c r="H464" i="1"/>
  <c r="H440" i="1"/>
  <c r="H416" i="1"/>
  <c r="H392" i="1"/>
  <c r="H368" i="1"/>
  <c r="H344" i="1"/>
  <c r="H320" i="1"/>
  <c r="H296" i="1"/>
  <c r="H272" i="1"/>
  <c r="H248" i="1"/>
  <c r="H224" i="1"/>
  <c r="H200" i="1"/>
  <c r="H176" i="1"/>
  <c r="H152" i="1"/>
  <c r="H128" i="1"/>
  <c r="H104" i="1"/>
  <c r="H80" i="1"/>
  <c r="H56" i="1"/>
  <c r="H32" i="1"/>
  <c r="H8" i="1"/>
  <c r="H535" i="1"/>
  <c r="H511" i="1"/>
  <c r="H487" i="1"/>
  <c r="H463" i="1"/>
  <c r="H439" i="1"/>
  <c r="H415" i="1"/>
  <c r="H391" i="1"/>
  <c r="H367" i="1"/>
  <c r="H343" i="1"/>
  <c r="H319" i="1"/>
  <c r="H295" i="1"/>
  <c r="H271" i="1"/>
  <c r="H247" i="1"/>
  <c r="H223" i="1"/>
  <c r="H199" i="1"/>
  <c r="H175" i="1"/>
  <c r="H151" i="1"/>
  <c r="H127" i="1"/>
  <c r="H103" i="1"/>
  <c r="H79" i="1"/>
  <c r="H55" i="1"/>
  <c r="H31" i="1"/>
  <c r="H7" i="1"/>
  <c r="H390" i="1"/>
  <c r="H366" i="1"/>
  <c r="H342" i="1"/>
  <c r="H318" i="1"/>
  <c r="H294" i="1"/>
  <c r="H270" i="1"/>
  <c r="H246" i="1"/>
  <c r="H222" i="1"/>
  <c r="H198" i="1"/>
  <c r="H174" i="1"/>
  <c r="H150" i="1"/>
  <c r="H126" i="1"/>
  <c r="H102" i="1"/>
  <c r="H78" i="1"/>
  <c r="H54" i="1"/>
  <c r="H30" i="1"/>
  <c r="H6" i="1"/>
  <c r="H389" i="1"/>
  <c r="H365" i="1"/>
  <c r="H341" i="1"/>
  <c r="H317" i="1"/>
  <c r="H293" i="1"/>
  <c r="H269" i="1"/>
  <c r="H245" i="1"/>
  <c r="H221" i="1"/>
  <c r="H197" i="1"/>
  <c r="H173" i="1"/>
  <c r="H149" i="1"/>
  <c r="H125" i="1"/>
  <c r="H101" i="1"/>
  <c r="H77" i="1"/>
  <c r="H53" i="1"/>
  <c r="H29" i="1"/>
  <c r="H5" i="1"/>
  <c r="H532" i="1"/>
  <c r="H508" i="1"/>
  <c r="H484" i="1"/>
  <c r="H460" i="1"/>
  <c r="H436" i="1"/>
  <c r="H412" i="1"/>
  <c r="H388" i="1"/>
  <c r="H364" i="1"/>
  <c r="H340" i="1"/>
  <c r="H316" i="1"/>
  <c r="H292" i="1"/>
  <c r="H268" i="1"/>
  <c r="H244" i="1"/>
  <c r="H220" i="1"/>
  <c r="H196" i="1"/>
  <c r="H172" i="1"/>
  <c r="H148" i="1"/>
  <c r="H124" i="1"/>
  <c r="H100" i="1"/>
  <c r="H76" i="1"/>
  <c r="H52" i="1"/>
  <c r="H28" i="1"/>
  <c r="H4" i="1"/>
  <c r="H411" i="1"/>
  <c r="H387" i="1"/>
  <c r="H363" i="1"/>
  <c r="H339" i="1"/>
  <c r="H315" i="1"/>
  <c r="H291" i="1"/>
  <c r="H267" i="1"/>
  <c r="H243" i="1"/>
  <c r="H219" i="1"/>
  <c r="H195" i="1"/>
  <c r="H171" i="1"/>
  <c r="H147" i="1"/>
  <c r="H123" i="1"/>
  <c r="H99" i="1"/>
  <c r="H75" i="1"/>
  <c r="H51" i="1"/>
  <c r="H27" i="1"/>
  <c r="H3" i="1"/>
  <c r="H746" i="1"/>
  <c r="H722" i="1"/>
  <c r="H698" i="1"/>
  <c r="H674" i="1"/>
  <c r="H650" i="1"/>
  <c r="H626" i="1"/>
  <c r="H602" i="1"/>
  <c r="H578" i="1"/>
  <c r="H554" i="1"/>
  <c r="H530" i="1"/>
  <c r="H506" i="1"/>
  <c r="H482" i="1"/>
  <c r="H458" i="1"/>
  <c r="H434" i="1"/>
  <c r="H410" i="1"/>
  <c r="H386" i="1"/>
  <c r="H362" i="1"/>
  <c r="H338" i="1"/>
  <c r="H314" i="1"/>
  <c r="H290" i="1"/>
  <c r="H266" i="1"/>
  <c r="H242" i="1"/>
  <c r="H218" i="1"/>
  <c r="H194" i="1"/>
  <c r="H170" i="1"/>
  <c r="H146" i="1"/>
  <c r="H122" i="1"/>
  <c r="H98" i="1"/>
  <c r="H74" i="1"/>
  <c r="H50" i="1"/>
  <c r="H26" i="1"/>
  <c r="H529" i="1"/>
  <c r="H505" i="1"/>
  <c r="H481" i="1"/>
  <c r="H457" i="1"/>
  <c r="H433" i="1"/>
  <c r="H409" i="1"/>
  <c r="H385" i="1"/>
  <c r="H361" i="1"/>
  <c r="H337" i="1"/>
  <c r="H313" i="1"/>
  <c r="H289" i="1"/>
  <c r="H265" i="1"/>
  <c r="H241" i="1"/>
  <c r="H217" i="1"/>
  <c r="H193" i="1"/>
  <c r="H169" i="1"/>
  <c r="H145" i="1"/>
  <c r="H121" i="1"/>
  <c r="H97" i="1"/>
  <c r="H73" i="1"/>
  <c r="H49" i="1"/>
  <c r="Q10" i="2" l="1"/>
  <c r="T9" i="2"/>
  <c r="R9" i="2"/>
  <c r="U9" i="2"/>
  <c r="T9" i="3"/>
  <c r="N3" i="1"/>
  <c r="N11" i="1"/>
  <c r="Q11" i="2" l="1"/>
  <c r="T10" i="2"/>
  <c r="R10" i="2"/>
  <c r="U10" i="2"/>
  <c r="T10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2" i="1"/>
  <c r="Q12" i="2" l="1"/>
  <c r="T11" i="2"/>
  <c r="R11" i="2"/>
  <c r="U11" i="2"/>
  <c r="T11" i="3"/>
  <c r="N7" i="1"/>
  <c r="Q13" i="2" l="1"/>
  <c r="T12" i="2"/>
  <c r="R12" i="2"/>
  <c r="U12" i="2"/>
  <c r="T12" i="3"/>
  <c r="Q14" i="2" l="1"/>
  <c r="T13" i="2"/>
  <c r="R13" i="2"/>
  <c r="U13" i="2"/>
  <c r="T13" i="3"/>
  <c r="Q15" i="2" l="1"/>
  <c r="R14" i="2"/>
  <c r="T14" i="2"/>
  <c r="U14" i="2"/>
  <c r="T14" i="3"/>
  <c r="Q16" i="2" l="1"/>
  <c r="R15" i="2"/>
  <c r="T15" i="2"/>
  <c r="U15" i="2"/>
  <c r="T15" i="3"/>
  <c r="Q17" i="2" l="1"/>
  <c r="R16" i="2"/>
  <c r="T16" i="2"/>
  <c r="U16" i="2"/>
  <c r="T16" i="3"/>
  <c r="Q18" i="2" l="1"/>
  <c r="R17" i="2"/>
  <c r="T17" i="2"/>
  <c r="U17" i="2"/>
  <c r="T17" i="3"/>
  <c r="Q19" i="2" l="1"/>
  <c r="T18" i="2"/>
  <c r="R18" i="2"/>
  <c r="U18" i="2"/>
  <c r="T18" i="3"/>
  <c r="Q20" i="2" l="1"/>
  <c r="T19" i="2"/>
  <c r="R19" i="2"/>
  <c r="U19" i="2"/>
  <c r="T19" i="3"/>
  <c r="Q21" i="2" l="1"/>
  <c r="T20" i="2"/>
  <c r="R20" i="2"/>
  <c r="U20" i="2"/>
  <c r="T20" i="3"/>
  <c r="Q22" i="2" l="1"/>
  <c r="T21" i="2"/>
  <c r="R21" i="2"/>
  <c r="U21" i="2"/>
  <c r="T21" i="3"/>
  <c r="Q23" i="2" l="1"/>
  <c r="T22" i="2"/>
  <c r="R22" i="2"/>
  <c r="U22" i="2"/>
  <c r="T22" i="3"/>
  <c r="Q24" i="2" l="1"/>
  <c r="R23" i="2"/>
  <c r="T23" i="2"/>
  <c r="U23" i="2"/>
  <c r="T23" i="3"/>
  <c r="Q25" i="2" l="1"/>
  <c r="R24" i="2"/>
  <c r="T24" i="2"/>
  <c r="U24" i="2"/>
  <c r="T24" i="3"/>
  <c r="Q26" i="2" l="1"/>
  <c r="R25" i="2"/>
  <c r="T25" i="2"/>
  <c r="U25" i="2"/>
  <c r="T25" i="3"/>
  <c r="Q27" i="2" l="1"/>
  <c r="T26" i="2"/>
  <c r="R26" i="2"/>
  <c r="U26" i="2"/>
  <c r="T26" i="3"/>
  <c r="Q28" i="2" l="1"/>
  <c r="T27" i="2"/>
  <c r="R27" i="2"/>
  <c r="U27" i="2"/>
  <c r="T27" i="3"/>
  <c r="Q29" i="2" l="1"/>
  <c r="T28" i="2"/>
  <c r="R28" i="2"/>
  <c r="U28" i="2"/>
  <c r="T28" i="3"/>
  <c r="Q30" i="2" l="1"/>
  <c r="T29" i="2"/>
  <c r="R29" i="2"/>
  <c r="U29" i="2"/>
  <c r="T29" i="3"/>
  <c r="Q31" i="2" l="1"/>
  <c r="T30" i="2"/>
  <c r="R30" i="2"/>
  <c r="U30" i="2"/>
  <c r="T30" i="3"/>
  <c r="Q32" i="2" l="1"/>
  <c r="T31" i="2"/>
  <c r="R31" i="2"/>
  <c r="U31" i="2"/>
  <c r="T31" i="3"/>
  <c r="Q33" i="2" l="1"/>
  <c r="R32" i="2"/>
  <c r="T32" i="2"/>
  <c r="U32" i="2"/>
  <c r="T32" i="3"/>
  <c r="Q34" i="2" l="1"/>
  <c r="R33" i="2"/>
  <c r="T33" i="2"/>
  <c r="U33" i="2"/>
  <c r="T33" i="3"/>
  <c r="Q35" i="2" l="1"/>
  <c r="T34" i="2"/>
  <c r="R34" i="2"/>
  <c r="U34" i="2"/>
  <c r="T34" i="3"/>
  <c r="Q36" i="2" l="1"/>
  <c r="T35" i="2"/>
  <c r="R35" i="2"/>
  <c r="U35" i="2"/>
  <c r="T35" i="3"/>
  <c r="Q37" i="2" l="1"/>
  <c r="T36" i="2"/>
  <c r="R36" i="2"/>
  <c r="U36" i="2"/>
  <c r="T36" i="3"/>
  <c r="Q38" i="2" l="1"/>
  <c r="R37" i="2"/>
  <c r="T37" i="2"/>
  <c r="U37" i="2"/>
  <c r="T37" i="3"/>
  <c r="Q39" i="2" l="1"/>
  <c r="T38" i="2"/>
  <c r="R38" i="2"/>
  <c r="U38" i="2"/>
  <c r="T38" i="3"/>
  <c r="Q40" i="2" l="1"/>
  <c r="T39" i="2"/>
  <c r="R39" i="2"/>
  <c r="U39" i="2"/>
  <c r="T39" i="3"/>
  <c r="Q41" i="2" l="1"/>
  <c r="R40" i="2"/>
  <c r="T40" i="2"/>
  <c r="U40" i="2"/>
  <c r="T40" i="3"/>
  <c r="Q42" i="2" l="1"/>
  <c r="T41" i="2"/>
  <c r="R41" i="2"/>
  <c r="U41" i="2"/>
  <c r="T41" i="3"/>
  <c r="Q43" i="2" l="1"/>
  <c r="T42" i="2"/>
  <c r="R42" i="2"/>
  <c r="U42" i="2"/>
  <c r="T42" i="3"/>
  <c r="Q44" i="2" l="1"/>
  <c r="T43" i="2"/>
  <c r="R43" i="2"/>
  <c r="U43" i="2"/>
  <c r="T43" i="3"/>
  <c r="Q45" i="2" l="1"/>
  <c r="T44" i="2"/>
  <c r="R44" i="2"/>
  <c r="U44" i="2"/>
  <c r="T44" i="3"/>
  <c r="Q46" i="2" l="1"/>
  <c r="T45" i="2"/>
  <c r="R45" i="2"/>
  <c r="U45" i="2"/>
  <c r="T45" i="3"/>
  <c r="Q47" i="2" l="1"/>
  <c r="T46" i="2"/>
  <c r="R46" i="2"/>
  <c r="U46" i="2"/>
  <c r="T46" i="3"/>
  <c r="Q48" i="2" l="1"/>
  <c r="R47" i="2"/>
  <c r="T47" i="2"/>
  <c r="U47" i="2"/>
  <c r="T47" i="3"/>
  <c r="Q49" i="2" l="1"/>
  <c r="R48" i="2"/>
  <c r="T48" i="2"/>
  <c r="U48" i="2"/>
  <c r="T48" i="3"/>
  <c r="Q50" i="2" l="1"/>
  <c r="T49" i="2"/>
  <c r="R49" i="2"/>
  <c r="U49" i="2"/>
  <c r="T49" i="3"/>
  <c r="Q51" i="2" l="1"/>
  <c r="T50" i="2"/>
  <c r="R50" i="2"/>
  <c r="U50" i="2"/>
  <c r="T50" i="3"/>
  <c r="Q52" i="2" l="1"/>
  <c r="T51" i="2"/>
  <c r="R51" i="2"/>
  <c r="U51" i="2"/>
  <c r="T51" i="3"/>
  <c r="Q53" i="2" l="1"/>
  <c r="T52" i="2"/>
  <c r="R52" i="2"/>
  <c r="U52" i="2"/>
  <c r="T52" i="3"/>
  <c r="Q54" i="2" l="1"/>
  <c r="R53" i="2"/>
  <c r="T53" i="2"/>
  <c r="U53" i="2"/>
  <c r="T53" i="3"/>
  <c r="Q55" i="2" l="1"/>
  <c r="T54" i="2"/>
  <c r="R54" i="2"/>
  <c r="U54" i="2"/>
  <c r="T54" i="3"/>
  <c r="Q56" i="2" l="1"/>
  <c r="T55" i="2"/>
  <c r="R55" i="2"/>
  <c r="U55" i="2"/>
  <c r="T55" i="3"/>
  <c r="Q57" i="2" l="1"/>
  <c r="R56" i="2"/>
  <c r="T56" i="2"/>
  <c r="U56" i="2"/>
  <c r="T56" i="3"/>
  <c r="Q58" i="2" l="1"/>
  <c r="T57" i="2"/>
  <c r="R57" i="2"/>
  <c r="U57" i="2"/>
  <c r="T57" i="3"/>
  <c r="Q59" i="2" l="1"/>
  <c r="T58" i="2"/>
  <c r="R58" i="2"/>
  <c r="U58" i="2"/>
  <c r="T58" i="3"/>
  <c r="Q60" i="2" l="1"/>
  <c r="T59" i="2"/>
  <c r="R59" i="2"/>
  <c r="U59" i="2"/>
  <c r="T59" i="3"/>
  <c r="Q61" i="2" l="1"/>
  <c r="T60" i="2"/>
  <c r="R60" i="2"/>
  <c r="U60" i="2"/>
  <c r="T60" i="3"/>
  <c r="Q62" i="2" l="1"/>
  <c r="R61" i="2"/>
  <c r="T61" i="2"/>
  <c r="U61" i="2"/>
  <c r="T61" i="3"/>
  <c r="Q63" i="2" l="1"/>
  <c r="R62" i="2"/>
  <c r="T62" i="2"/>
  <c r="U62" i="2"/>
  <c r="T62" i="3"/>
  <c r="Q64" i="2" l="1"/>
  <c r="R63" i="2"/>
  <c r="T63" i="2"/>
  <c r="U63" i="2"/>
  <c r="T63" i="3"/>
  <c r="Q65" i="2" l="1"/>
  <c r="R64" i="2"/>
  <c r="T64" i="2"/>
  <c r="U64" i="2"/>
  <c r="T64" i="3"/>
  <c r="Q66" i="2" l="1"/>
  <c r="R65" i="2"/>
  <c r="T65" i="2"/>
  <c r="U65" i="2"/>
  <c r="T65" i="3"/>
  <c r="Q67" i="2" l="1"/>
  <c r="T66" i="2"/>
  <c r="R66" i="2"/>
  <c r="U66" i="2"/>
  <c r="T66" i="3"/>
  <c r="Q68" i="2" l="1"/>
  <c r="T67" i="2"/>
  <c r="R67" i="2"/>
  <c r="U67" i="2"/>
  <c r="T67" i="3"/>
  <c r="Q69" i="2" l="1"/>
  <c r="T68" i="2"/>
  <c r="R68" i="2"/>
  <c r="U68" i="2"/>
  <c r="T68" i="3"/>
  <c r="Q70" i="2" l="1"/>
  <c r="R69" i="2"/>
  <c r="T69" i="2"/>
  <c r="U69" i="2"/>
  <c r="T69" i="3"/>
  <c r="Q71" i="2" l="1"/>
  <c r="T70" i="2"/>
  <c r="R70" i="2"/>
  <c r="U70" i="2"/>
  <c r="T70" i="3"/>
  <c r="Q72" i="2" l="1"/>
  <c r="T71" i="2"/>
  <c r="R71" i="2"/>
  <c r="U71" i="2"/>
  <c r="T71" i="3"/>
  <c r="Q73" i="2" l="1"/>
  <c r="R72" i="2"/>
  <c r="T72" i="2"/>
  <c r="U72" i="2"/>
  <c r="T72" i="3"/>
  <c r="Q74" i="2" l="1"/>
  <c r="T73" i="2"/>
  <c r="R73" i="2"/>
  <c r="U73" i="2"/>
  <c r="T73" i="3"/>
  <c r="Q75" i="2" l="1"/>
  <c r="T74" i="2"/>
  <c r="R74" i="2"/>
  <c r="U74" i="2"/>
  <c r="T74" i="3"/>
  <c r="Q76" i="2" l="1"/>
  <c r="T75" i="2"/>
  <c r="R75" i="2"/>
  <c r="U75" i="2"/>
  <c r="T75" i="3"/>
  <c r="Q77" i="2" l="1"/>
  <c r="T76" i="2"/>
  <c r="R76" i="2"/>
  <c r="U76" i="2"/>
  <c r="T76" i="3"/>
  <c r="Q78" i="2" l="1"/>
  <c r="T77" i="2"/>
  <c r="R77" i="2"/>
  <c r="U77" i="2"/>
  <c r="T77" i="3"/>
  <c r="Q79" i="2" l="1"/>
  <c r="R78" i="2"/>
  <c r="T78" i="2"/>
  <c r="U78" i="2"/>
  <c r="T78" i="3"/>
  <c r="Q80" i="2" l="1"/>
  <c r="R79" i="2"/>
  <c r="T79" i="2"/>
  <c r="U79" i="2"/>
  <c r="T79" i="3"/>
  <c r="Q81" i="2" l="1"/>
  <c r="R80" i="2"/>
  <c r="T80" i="2"/>
  <c r="U80" i="2"/>
  <c r="T80" i="3"/>
  <c r="Q82" i="2" l="1"/>
  <c r="R81" i="2"/>
  <c r="T81" i="2"/>
  <c r="U81" i="2"/>
  <c r="T81" i="3"/>
  <c r="Q83" i="2" l="1"/>
  <c r="T82" i="2"/>
  <c r="R82" i="2"/>
  <c r="U82" i="2"/>
  <c r="T82" i="3"/>
  <c r="Q84" i="2" l="1"/>
  <c r="T83" i="2"/>
  <c r="R83" i="2"/>
  <c r="U83" i="2"/>
  <c r="T83" i="3"/>
  <c r="Q85" i="2" l="1"/>
  <c r="T84" i="2"/>
  <c r="R84" i="2"/>
  <c r="U84" i="2"/>
  <c r="T84" i="3"/>
  <c r="Q86" i="2" l="1"/>
  <c r="T85" i="2"/>
  <c r="R85" i="2"/>
  <c r="U85" i="2"/>
  <c r="T85" i="3"/>
  <c r="Q87" i="2" l="1"/>
  <c r="T86" i="2"/>
  <c r="R86" i="2"/>
  <c r="U86" i="2"/>
  <c r="T86" i="3"/>
  <c r="Q88" i="2" l="1"/>
  <c r="R87" i="2"/>
  <c r="T87" i="2"/>
  <c r="U87" i="2"/>
  <c r="T87" i="3"/>
  <c r="Q89" i="2" l="1"/>
  <c r="R88" i="2"/>
  <c r="T88" i="2"/>
  <c r="U88" i="2"/>
  <c r="T88" i="3"/>
  <c r="Q90" i="2" l="1"/>
  <c r="R89" i="2"/>
  <c r="T89" i="2"/>
  <c r="U89" i="2"/>
  <c r="T89" i="3"/>
  <c r="Q91" i="2" l="1"/>
  <c r="T90" i="2"/>
  <c r="R90" i="2"/>
  <c r="U90" i="2"/>
  <c r="T90" i="3"/>
  <c r="Q92" i="2" l="1"/>
  <c r="T91" i="2"/>
  <c r="R91" i="2"/>
  <c r="U91" i="2"/>
  <c r="T91" i="3"/>
  <c r="Q93" i="2" l="1"/>
  <c r="T92" i="2"/>
  <c r="R92" i="2"/>
  <c r="U92" i="2"/>
  <c r="T92" i="3"/>
  <c r="Q94" i="2" l="1"/>
  <c r="T93" i="2"/>
  <c r="R93" i="2"/>
  <c r="U93" i="2"/>
  <c r="T93" i="3"/>
  <c r="Q95" i="2" l="1"/>
  <c r="T94" i="2"/>
  <c r="R94" i="2"/>
  <c r="U94" i="2"/>
  <c r="T94" i="3"/>
  <c r="Q96" i="2" l="1"/>
  <c r="T95" i="2"/>
  <c r="R95" i="2"/>
  <c r="U95" i="2"/>
  <c r="T95" i="3"/>
  <c r="Q97" i="2" l="1"/>
  <c r="R96" i="2"/>
  <c r="T96" i="2"/>
  <c r="U96" i="2"/>
  <c r="T96" i="3"/>
  <c r="Q98" i="2" l="1"/>
  <c r="R97" i="2"/>
  <c r="T97" i="2"/>
  <c r="U97" i="2"/>
  <c r="T97" i="3"/>
  <c r="Q99" i="2" l="1"/>
  <c r="T98" i="2"/>
  <c r="R98" i="2"/>
  <c r="U98" i="2"/>
  <c r="T98" i="3"/>
  <c r="Q100" i="2" l="1"/>
  <c r="T99" i="2"/>
  <c r="R99" i="2"/>
  <c r="U99" i="2"/>
  <c r="T99" i="3"/>
  <c r="Q101" i="2" l="1"/>
  <c r="T100" i="2"/>
  <c r="R100" i="2"/>
  <c r="U100" i="2"/>
  <c r="T100" i="3"/>
  <c r="Q102" i="2" l="1"/>
  <c r="R101" i="2"/>
  <c r="T101" i="2"/>
  <c r="U101" i="2"/>
  <c r="T101" i="3"/>
  <c r="Q103" i="2" l="1"/>
  <c r="T102" i="2"/>
  <c r="R102" i="2"/>
  <c r="U102" i="2"/>
  <c r="T102" i="3"/>
  <c r="Q104" i="2" l="1"/>
  <c r="T103" i="2"/>
  <c r="R103" i="2"/>
  <c r="U103" i="2"/>
  <c r="T103" i="3"/>
  <c r="Q105" i="2" l="1"/>
  <c r="R104" i="2"/>
  <c r="T104" i="2"/>
  <c r="U104" i="2"/>
  <c r="T104" i="3"/>
  <c r="Q106" i="2" l="1"/>
  <c r="T105" i="2"/>
  <c r="R105" i="2"/>
  <c r="U105" i="2"/>
  <c r="T105" i="3"/>
  <c r="Q107" i="2" l="1"/>
  <c r="T106" i="2"/>
  <c r="R106" i="2"/>
  <c r="U106" i="2"/>
  <c r="T106" i="3"/>
  <c r="Q108" i="2" l="1"/>
  <c r="T107" i="2"/>
  <c r="R107" i="2"/>
  <c r="U107" i="2"/>
  <c r="T107" i="3"/>
  <c r="Q109" i="2" l="1"/>
  <c r="T108" i="2"/>
  <c r="R108" i="2"/>
  <c r="U108" i="2"/>
  <c r="T108" i="3"/>
  <c r="Q110" i="2" l="1"/>
  <c r="T109" i="2"/>
  <c r="R109" i="2"/>
  <c r="U109" i="2"/>
  <c r="Q111" i="2" l="1"/>
  <c r="T110" i="2"/>
  <c r="R110" i="2"/>
  <c r="U110" i="2"/>
  <c r="Q112" i="2" l="1"/>
  <c r="T111" i="2"/>
  <c r="R111" i="2"/>
  <c r="U111" i="2"/>
  <c r="Q113" i="2" l="1"/>
  <c r="R112" i="2"/>
  <c r="T112" i="2"/>
  <c r="U112" i="2"/>
  <c r="Q114" i="2" l="1"/>
  <c r="T113" i="2"/>
  <c r="R113" i="2"/>
  <c r="U113" i="2"/>
  <c r="Q115" i="2" l="1"/>
  <c r="T114" i="2"/>
  <c r="R114" i="2"/>
  <c r="U114" i="2"/>
  <c r="Q116" i="2" l="1"/>
  <c r="T115" i="2"/>
  <c r="R115" i="2"/>
  <c r="U115" i="2"/>
  <c r="Q117" i="2" l="1"/>
  <c r="T116" i="2"/>
  <c r="R116" i="2"/>
  <c r="U116" i="2"/>
  <c r="Q118" i="2" l="1"/>
  <c r="R117" i="2"/>
  <c r="T117" i="2"/>
  <c r="U117" i="2"/>
  <c r="Q119" i="2" l="1"/>
  <c r="T118" i="2"/>
  <c r="R118" i="2"/>
  <c r="U118" i="2"/>
  <c r="Q120" i="2" l="1"/>
  <c r="T119" i="2"/>
  <c r="R119" i="2"/>
  <c r="U119" i="2"/>
  <c r="Q121" i="2" l="1"/>
  <c r="R120" i="2"/>
  <c r="T120" i="2"/>
  <c r="U120" i="2"/>
  <c r="Q122" i="2" l="1"/>
  <c r="T121" i="2"/>
  <c r="R121" i="2"/>
  <c r="U121" i="2"/>
  <c r="Q123" i="2" l="1"/>
  <c r="T122" i="2"/>
  <c r="R122" i="2"/>
  <c r="U122" i="2"/>
  <c r="Q124" i="2" l="1"/>
  <c r="T123" i="2"/>
  <c r="R123" i="2"/>
  <c r="U123" i="2"/>
  <c r="Q125" i="2" l="1"/>
  <c r="T124" i="2"/>
  <c r="R124" i="2"/>
  <c r="U124" i="2"/>
  <c r="Q126" i="2" l="1"/>
  <c r="R125" i="2"/>
  <c r="T125" i="2"/>
  <c r="U125" i="2"/>
  <c r="Q127" i="2" l="1"/>
  <c r="R126" i="2"/>
  <c r="T126" i="2"/>
  <c r="U126" i="2"/>
  <c r="Q128" i="2" l="1"/>
  <c r="R127" i="2"/>
  <c r="T127" i="2"/>
  <c r="U127" i="2"/>
  <c r="Q129" i="2" l="1"/>
  <c r="R128" i="2"/>
  <c r="T128" i="2"/>
  <c r="U128" i="2"/>
  <c r="Q130" i="2" l="1"/>
  <c r="R129" i="2"/>
  <c r="T129" i="2"/>
  <c r="U129" i="2"/>
  <c r="Q131" i="2" l="1"/>
  <c r="T130" i="2"/>
  <c r="R130" i="2"/>
  <c r="U130" i="2"/>
  <c r="Q132" i="2" l="1"/>
  <c r="T131" i="2"/>
  <c r="R131" i="2"/>
  <c r="U131" i="2"/>
  <c r="Q133" i="2" l="1"/>
  <c r="T132" i="2"/>
  <c r="R132" i="2"/>
  <c r="U132" i="2"/>
  <c r="Q134" i="2" l="1"/>
  <c r="R133" i="2"/>
  <c r="T133" i="2"/>
  <c r="U133" i="2"/>
  <c r="Q135" i="2" l="1"/>
  <c r="T134" i="2"/>
  <c r="R134" i="2"/>
  <c r="U134" i="2"/>
  <c r="Q136" i="2" l="1"/>
  <c r="T135" i="2"/>
  <c r="R135" i="2"/>
  <c r="U135" i="2"/>
  <c r="Q137" i="2" l="1"/>
  <c r="R136" i="2"/>
  <c r="T136" i="2"/>
  <c r="U136" i="2"/>
  <c r="Q138" i="2" l="1"/>
  <c r="T137" i="2"/>
  <c r="R137" i="2"/>
  <c r="U137" i="2"/>
  <c r="Q139" i="2" l="1"/>
  <c r="T138" i="2"/>
  <c r="R138" i="2"/>
  <c r="U138" i="2"/>
  <c r="Q140" i="2" l="1"/>
  <c r="T139" i="2"/>
  <c r="R139" i="2"/>
  <c r="U139" i="2"/>
  <c r="Q141" i="2" l="1"/>
  <c r="T140" i="2"/>
  <c r="R140" i="2"/>
  <c r="U140" i="2"/>
  <c r="Q142" i="2" l="1"/>
  <c r="T141" i="2"/>
  <c r="R141" i="2"/>
  <c r="U141" i="2"/>
  <c r="R142" i="2" l="1"/>
  <c r="T142" i="2"/>
  <c r="U142" i="2"/>
</calcChain>
</file>

<file path=xl/sharedStrings.xml><?xml version="1.0" encoding="utf-8"?>
<sst xmlns="http://schemas.openxmlformats.org/spreadsheetml/2006/main" count="2633" uniqueCount="920">
  <si>
    <t>yearID</t>
  </si>
  <si>
    <t>teamID</t>
  </si>
  <si>
    <t>lgID</t>
  </si>
  <si>
    <t>playerID</t>
  </si>
  <si>
    <t>salary</t>
  </si>
  <si>
    <t>ARI</t>
  </si>
  <si>
    <t>NL</t>
  </si>
  <si>
    <t>ahmedni01</t>
  </si>
  <si>
    <t>barreja01</t>
  </si>
  <si>
    <t>brachsi01</t>
  </si>
  <si>
    <t>britoso01</t>
  </si>
  <si>
    <t>castiwe01</t>
  </si>
  <si>
    <t>chafian01</t>
  </si>
  <si>
    <t>clippty01</t>
  </si>
  <si>
    <t>corbipa01</t>
  </si>
  <si>
    <t>delarru01</t>
  </si>
  <si>
    <t>delgara01</t>
  </si>
  <si>
    <t>drurybr01</t>
  </si>
  <si>
    <t>goldspa01</t>
  </si>
  <si>
    <t>gosseph01</t>
  </si>
  <si>
    <t>greinza01</t>
  </si>
  <si>
    <t>herrmch01</t>
  </si>
  <si>
    <t>hudsoda01</t>
  </si>
  <si>
    <t>lambja01</t>
  </si>
  <si>
    <t>millesh01</t>
  </si>
  <si>
    <t>owingch01</t>
  </si>
  <si>
    <t>peralda01</t>
  </si>
  <si>
    <t>polloaj01</t>
  </si>
  <si>
    <t>rayro02</t>
  </si>
  <si>
    <t>segurje01</t>
  </si>
  <si>
    <t>tomasya01</t>
  </si>
  <si>
    <t>weeksri01</t>
  </si>
  <si>
    <t>zieglbr01</t>
  </si>
  <si>
    <t>ATL</t>
  </si>
  <si>
    <t>aybarer01</t>
  </si>
  <si>
    <t>banuema01</t>
  </si>
  <si>
    <t>beckhgo01</t>
  </si>
  <si>
    <t>flowety01</t>
  </si>
  <si>
    <t>francje02</t>
  </si>
  <si>
    <t>freemfr01</t>
  </si>
  <si>
    <t>gantjo01</t>
  </si>
  <si>
    <t>garciad01</t>
  </si>
  <si>
    <t>grillja01</t>
  </si>
  <si>
    <t>inciaen01</t>
  </si>
  <si>
    <t>johnsji04</t>
  </si>
  <si>
    <t>johnske05</t>
  </si>
  <si>
    <t>markani01</t>
  </si>
  <si>
    <t>mckiran01</t>
  </si>
  <si>
    <t>norribu01</t>
  </si>
  <si>
    <t>oflaher01</t>
  </si>
  <si>
    <t>ogandal01</t>
  </si>
  <si>
    <t>olivehe01</t>
  </si>
  <si>
    <t>perezwi01</t>
  </si>
  <si>
    <t>peterja01</t>
  </si>
  <si>
    <t>pierzaj01</t>
  </si>
  <si>
    <t>ramirjo02</t>
  </si>
  <si>
    <t>rodrist02</t>
  </si>
  <si>
    <t>simmosh01</t>
  </si>
  <si>
    <t>stubbdr01</t>
  </si>
  <si>
    <t>teherju01</t>
  </si>
  <si>
    <t>vizcaar01</t>
  </si>
  <si>
    <t>winklda01</t>
  </si>
  <si>
    <t>wislema01</t>
  </si>
  <si>
    <t>BAL</t>
  </si>
  <si>
    <t>AL</t>
  </si>
  <si>
    <t>alvarpe01</t>
  </si>
  <si>
    <t>brachbr01</t>
  </si>
  <si>
    <t>brittza01</t>
  </si>
  <si>
    <t>bundydy01</t>
  </si>
  <si>
    <t>davisch02</t>
  </si>
  <si>
    <t>flahery01</t>
  </si>
  <si>
    <t>gallayo01</t>
  </si>
  <si>
    <t>gausmke01</t>
  </si>
  <si>
    <t>givenmy01</t>
  </si>
  <si>
    <t>hardyjj01</t>
  </si>
  <si>
    <t>jimenub01</t>
  </si>
  <si>
    <t>jonesad01</t>
  </si>
  <si>
    <t>josepca01</t>
  </si>
  <si>
    <t>kimhy01</t>
  </si>
  <si>
    <t>machama01</t>
  </si>
  <si>
    <t>matusbr01</t>
  </si>
  <si>
    <t>mcfartj01</t>
  </si>
  <si>
    <t>mileywa01</t>
  </si>
  <si>
    <t>odayda01</t>
  </si>
  <si>
    <t>paredji01</t>
  </si>
  <si>
    <t>reimono01</t>
  </si>
  <si>
    <t>rickajo01</t>
  </si>
  <si>
    <t>schoojo01</t>
  </si>
  <si>
    <t>tillmch01</t>
  </si>
  <si>
    <t>trumbma01</t>
  </si>
  <si>
    <t>wietema01</t>
  </si>
  <si>
    <t>wilsoty01</t>
  </si>
  <si>
    <t>worleva01</t>
  </si>
  <si>
    <t>wrighmi01</t>
  </si>
  <si>
    <t>BOS</t>
  </si>
  <si>
    <t>barnema01</t>
  </si>
  <si>
    <t>bettsmo01</t>
  </si>
  <si>
    <t>bogaexa01</t>
  </si>
  <si>
    <t>bradlja02</t>
  </si>
  <si>
    <t>buchhcl01</t>
  </si>
  <si>
    <t>castiru01</t>
  </si>
  <si>
    <t>hanigry01</t>
  </si>
  <si>
    <t>holtbr01</t>
  </si>
  <si>
    <t>kellyjo05</t>
  </si>
  <si>
    <t>kimbrcr01</t>
  </si>
  <si>
    <t>layneto01</t>
  </si>
  <si>
    <t>ortizda01</t>
  </si>
  <si>
    <t>pedrodu01</t>
  </si>
  <si>
    <t>porceri01</t>
  </si>
  <si>
    <t>priceda01</t>
  </si>
  <si>
    <t>ramirha01</t>
  </si>
  <si>
    <t>ramirno01</t>
  </si>
  <si>
    <t>rodried05</t>
  </si>
  <si>
    <t>rossro01</t>
  </si>
  <si>
    <t>sandopa01</t>
  </si>
  <si>
    <t>shawtr01</t>
  </si>
  <si>
    <t>smithca02</t>
  </si>
  <si>
    <t>swihabl01</t>
  </si>
  <si>
    <t>tazawju01</t>
  </si>
  <si>
    <t>ueharko01</t>
  </si>
  <si>
    <t>vazquch01</t>
  </si>
  <si>
    <t>workmbr01</t>
  </si>
  <si>
    <t>wrighst01</t>
  </si>
  <si>
    <t>youngch04</t>
  </si>
  <si>
    <t>CHN</t>
  </si>
  <si>
    <t>arrieja01</t>
  </si>
  <si>
    <t>baezja01</t>
  </si>
  <si>
    <t>beeleda01</t>
  </si>
  <si>
    <t>brookaa01</t>
  </si>
  <si>
    <t>bryankr01</t>
  </si>
  <si>
    <t>cahiltr01</t>
  </si>
  <si>
    <t>fowlede01</t>
  </si>
  <si>
    <t>grimmju01</t>
  </si>
  <si>
    <t>hammeja01</t>
  </si>
  <si>
    <t>hendrky01</t>
  </si>
  <si>
    <t>heywaja01</t>
  </si>
  <si>
    <t>lackejo01</t>
  </si>
  <si>
    <t>lasteto01</t>
  </si>
  <si>
    <t>lestejo01</t>
  </si>
  <si>
    <t>montemi01</t>
  </si>
  <si>
    <t>ramirne01</t>
  </si>
  <si>
    <t>richacl01</t>
  </si>
  <si>
    <t>rizzoan01</t>
  </si>
  <si>
    <t>rondohe01</t>
  </si>
  <si>
    <t>rosscza01</t>
  </si>
  <si>
    <t>rossda01</t>
  </si>
  <si>
    <t>russead02</t>
  </si>
  <si>
    <t>schwaky01</t>
  </si>
  <si>
    <t>solerjo01</t>
  </si>
  <si>
    <t>stroppe01</t>
  </si>
  <si>
    <t>szczuma01</t>
  </si>
  <si>
    <t>warread01</t>
  </si>
  <si>
    <t>woodtr01</t>
  </si>
  <si>
    <t>zobribe01</t>
  </si>
  <si>
    <t>CHA</t>
  </si>
  <si>
    <t>abreujo02</t>
  </si>
  <si>
    <t>alberma01</t>
  </si>
  <si>
    <t>avilaal01</t>
  </si>
  <si>
    <t>cabreme01</t>
  </si>
  <si>
    <t>danksjo01</t>
  </si>
  <si>
    <t>dukeza01</t>
  </si>
  <si>
    <t>eatonad02</t>
  </si>
  <si>
    <t>frazito01</t>
  </si>
  <si>
    <t>garciav01</t>
  </si>
  <si>
    <t>jacksau01</t>
  </si>
  <si>
    <t>jennida01</t>
  </si>
  <si>
    <t>jonesna01</t>
  </si>
  <si>
    <t>lamboan01</t>
  </si>
  <si>
    <t>lawribr01</t>
  </si>
  <si>
    <t>navardi01</t>
  </si>
  <si>
    <t>petrija01</t>
  </si>
  <si>
    <t>putnaza01</t>
  </si>
  <si>
    <t>quintjo01</t>
  </si>
  <si>
    <t>roberda08</t>
  </si>
  <si>
    <t>rodonca01</t>
  </si>
  <si>
    <t>rolliji01</t>
  </si>
  <si>
    <t>saladty01</t>
  </si>
  <si>
    <t>salech01</t>
  </si>
  <si>
    <t>sandsje01</t>
  </si>
  <si>
    <t>shuckja01</t>
  </si>
  <si>
    <t>CIN</t>
  </si>
  <si>
    <t>baileho02</t>
  </si>
  <si>
    <t>barnhtu01</t>
  </si>
  <si>
    <t>bruceja01</t>
  </si>
  <si>
    <t>cingrto01</t>
  </si>
  <si>
    <t>cothaca01</t>
  </si>
  <si>
    <t>cozarza01</t>
  </si>
  <si>
    <t>dejesiv02</t>
  </si>
  <si>
    <t>desclan01</t>
  </si>
  <si>
    <t>diazju03</t>
  </si>
  <si>
    <t>duvalad01</t>
  </si>
  <si>
    <t>finnebr01</t>
  </si>
  <si>
    <t>hamilbi02</t>
  </si>
  <si>
    <t>holtty01</t>
  </si>
  <si>
    <t>hoovejj01</t>
  </si>
  <si>
    <t>iglesra01</t>
  </si>
  <si>
    <t>lambjo02</t>
  </si>
  <si>
    <t>lorenmi01</t>
  </si>
  <si>
    <t>mesorde01</t>
  </si>
  <si>
    <t>moscojo01</t>
  </si>
  <si>
    <t>ohlenro01</t>
  </si>
  <si>
    <t>phillbr01</t>
  </si>
  <si>
    <t>sampske01</t>
  </si>
  <si>
    <t>schebsc01</t>
  </si>
  <si>
    <t>simonal01</t>
  </si>
  <si>
    <t>skipwky01</t>
  </si>
  <si>
    <t>straida01</t>
  </si>
  <si>
    <t>suareeu01</t>
  </si>
  <si>
    <t>vottojo01</t>
  </si>
  <si>
    <t>woodbl01</t>
  </si>
  <si>
    <t>CLE</t>
  </si>
  <si>
    <t>allenco01</t>
  </si>
  <si>
    <t>anderco01</t>
  </si>
  <si>
    <t>bauertr01</t>
  </si>
  <si>
    <t>brantmi02</t>
  </si>
  <si>
    <t>byrdma01</t>
  </si>
  <si>
    <t>carraca01</t>
  </si>
  <si>
    <t>chiselo01</t>
  </si>
  <si>
    <t>cowgico01</t>
  </si>
  <si>
    <t>davisra01</t>
  </si>
  <si>
    <t>detwiro01</t>
  </si>
  <si>
    <t>gomesya01</t>
  </si>
  <si>
    <t>hunteto02</t>
  </si>
  <si>
    <t>kipnija01</t>
  </si>
  <si>
    <t>klubeco01</t>
  </si>
  <si>
    <t>lindofr01</t>
  </si>
  <si>
    <t>manshje01</t>
  </si>
  <si>
    <t>mcallza01</t>
  </si>
  <si>
    <t>napolmi01</t>
  </si>
  <si>
    <t>naquity01</t>
  </si>
  <si>
    <t>oteroda01</t>
  </si>
  <si>
    <t>perezro02</t>
  </si>
  <si>
    <t>ramirjo01</t>
  </si>
  <si>
    <t>salazda01</t>
  </si>
  <si>
    <t>santaca01</t>
  </si>
  <si>
    <t>shawbr01</t>
  </si>
  <si>
    <t>tomlijo01</t>
  </si>
  <si>
    <t>uribeju01</t>
  </si>
  <si>
    <t>COL</t>
  </si>
  <si>
    <t>adamecr01</t>
  </si>
  <si>
    <t>anderty01</t>
  </si>
  <si>
    <t>arenano01</t>
  </si>
  <si>
    <t>barnebr02</t>
  </si>
  <si>
    <t>bergmch01</t>
  </si>
  <si>
    <t>bettich01</t>
  </si>
  <si>
    <t>blackch02</t>
  </si>
  <si>
    <t>castrmi01</t>
  </si>
  <si>
    <t>chatwty01</t>
  </si>
  <si>
    <t>delarjo01</t>
  </si>
  <si>
    <t>descada01</t>
  </si>
  <si>
    <t>diazja01</t>
  </si>
  <si>
    <t>gonzaca01</t>
  </si>
  <si>
    <t>grayjo02</t>
  </si>
  <si>
    <t>gurkaja01</t>
  </si>
  <si>
    <t>hundlni01</t>
  </si>
  <si>
    <t>lemahdj01</t>
  </si>
  <si>
    <t>loganbo02</t>
  </si>
  <si>
    <t>lylesjo01</t>
  </si>
  <si>
    <t>matzety01</t>
  </si>
  <si>
    <t>mcgeeja01</t>
  </si>
  <si>
    <t>milleju02</t>
  </si>
  <si>
    <t>motteja01</t>
  </si>
  <si>
    <t>ottavad01</t>
  </si>
  <si>
    <t>parrage01</t>
  </si>
  <si>
    <t>paulsbe01</t>
  </si>
  <si>
    <t>quallch01</t>
  </si>
  <si>
    <t>raburry01</t>
  </si>
  <si>
    <t>reyesjo01</t>
  </si>
  <si>
    <t>reynoma01</t>
  </si>
  <si>
    <t>rusinch01</t>
  </si>
  <si>
    <t>storytr01</t>
  </si>
  <si>
    <t>wolteto01</t>
  </si>
  <si>
    <t>DET</t>
  </si>
  <si>
    <t>avilemi01</t>
  </si>
  <si>
    <t>cabremi01</t>
  </si>
  <si>
    <t>casteni01</t>
  </si>
  <si>
    <t>collity01</t>
  </si>
  <si>
    <t>farmebu01</t>
  </si>
  <si>
    <t>ferreje01</t>
  </si>
  <si>
    <t>gosean01</t>
  </si>
  <si>
    <t>greensh02</t>
  </si>
  <si>
    <t>hardybl01</t>
  </si>
  <si>
    <t>iglesjo01</t>
  </si>
  <si>
    <t>kensilo01</t>
  </si>
  <si>
    <t>kinslia01</t>
  </si>
  <si>
    <t>lowema01</t>
  </si>
  <si>
    <t>martijd02</t>
  </si>
  <si>
    <t>martivi01</t>
  </si>
  <si>
    <t>maybica01</t>
  </si>
  <si>
    <t>mccanja02</t>
  </si>
  <si>
    <t>nesbian01</t>
  </si>
  <si>
    <t>norrida01</t>
  </si>
  <si>
    <t>pelfrmi01</t>
  </si>
  <si>
    <t>rodrifr03</t>
  </si>
  <si>
    <t>rominan01</t>
  </si>
  <si>
    <t>ryanky01</t>
  </si>
  <si>
    <t>saltaja01</t>
  </si>
  <si>
    <t>sanchan01</t>
  </si>
  <si>
    <t>uptonju01</t>
  </si>
  <si>
    <t>verhadr01</t>
  </si>
  <si>
    <t>verlaju01</t>
  </si>
  <si>
    <t>wilsoal01</t>
  </si>
  <si>
    <t>wilsoju10</t>
  </si>
  <si>
    <t>zimmejo02</t>
  </si>
  <si>
    <t>HOU</t>
  </si>
  <si>
    <t>altuvjo01</t>
  </si>
  <si>
    <t>castrja01</t>
  </si>
  <si>
    <t>correca01</t>
  </si>
  <si>
    <t>duffyma01</t>
  </si>
  <si>
    <t>feldmsc01</t>
  </si>
  <si>
    <t>felizmi01</t>
  </si>
  <si>
    <t>fieldjo03</t>
  </si>
  <si>
    <t>fiersmi01</t>
  </si>
  <si>
    <t>fistedo01</t>
  </si>
  <si>
    <t>gattiev01</t>
  </si>
  <si>
    <t>gileske01</t>
  </si>
  <si>
    <t>gomezca01</t>
  </si>
  <si>
    <t>gonzama01</t>
  </si>
  <si>
    <t>gregelu01</t>
  </si>
  <si>
    <t>harriwi02</t>
  </si>
  <si>
    <t>keuchda01</t>
  </si>
  <si>
    <t>kratzer01</t>
  </si>
  <si>
    <t>marisja01</t>
  </si>
  <si>
    <t>mcculla02</t>
  </si>
  <si>
    <t>mchugco01</t>
  </si>
  <si>
    <t>neshepa01</t>
  </si>
  <si>
    <t>rasmuco01</t>
  </si>
  <si>
    <t>sippto01</t>
  </si>
  <si>
    <t>springe01</t>
  </si>
  <si>
    <t>stassma01</t>
  </si>
  <si>
    <t>tuckepr01</t>
  </si>
  <si>
    <t>valbulu01</t>
  </si>
  <si>
    <t>whitety01</t>
  </si>
  <si>
    <t>KCA</t>
  </si>
  <si>
    <t>buterdr01</t>
  </si>
  <si>
    <t>cainlo01</t>
  </si>
  <si>
    <t>colliti01</t>
  </si>
  <si>
    <t>colonch01</t>
  </si>
  <si>
    <t>daviswa01</t>
  </si>
  <si>
    <t>duffyda01</t>
  </si>
  <si>
    <t>dysonja01</t>
  </si>
  <si>
    <t>escobal02</t>
  </si>
  <si>
    <t>fuentre01</t>
  </si>
  <si>
    <t>geedi01</t>
  </si>
  <si>
    <t>gordoal01</t>
  </si>
  <si>
    <t>gorete01</t>
  </si>
  <si>
    <t>herreke01</t>
  </si>
  <si>
    <t>hochelu01</t>
  </si>
  <si>
    <t>hosmeer01</t>
  </si>
  <si>
    <t>infanom01</t>
  </si>
  <si>
    <t>kenneia01</t>
  </si>
  <si>
    <t>medlekr01</t>
  </si>
  <si>
    <t>minormi01</t>
  </si>
  <si>
    <t>moralke01</t>
  </si>
  <si>
    <t>moustmi01</t>
  </si>
  <si>
    <t>orlanpa01</t>
  </si>
  <si>
    <t>perezsa02</t>
  </si>
  <si>
    <t>soriajo01</t>
  </si>
  <si>
    <t>vargaja01</t>
  </si>
  <si>
    <t>ventuyo01</t>
  </si>
  <si>
    <t>volqued01</t>
  </si>
  <si>
    <t>wangch01</t>
  </si>
  <si>
    <t>youngch03</t>
  </si>
  <si>
    <t>LAA</t>
  </si>
  <si>
    <t>alvarjo02</t>
  </si>
  <si>
    <t>bedroca01</t>
  </si>
  <si>
    <t>calhoko01</t>
  </si>
  <si>
    <t>choiji01</t>
  </si>
  <si>
    <t>croncj01</t>
  </si>
  <si>
    <t>escobyu01</t>
  </si>
  <si>
    <t>gentrcr01</t>
  </si>
  <si>
    <t>giavojo01</t>
  </si>
  <si>
    <t>heanean01</t>
  </si>
  <si>
    <t>morinmi01</t>
  </si>
  <si>
    <t>navada01</t>
  </si>
  <si>
    <t>pennicl01</t>
  </si>
  <si>
    <t>perezca02</t>
  </si>
  <si>
    <t>pujolal01</t>
  </si>
  <si>
    <t>rasmuco02</t>
  </si>
  <si>
    <t>richaga01</t>
  </si>
  <si>
    <t>salasfe01</t>
  </si>
  <si>
    <t>santihe01</t>
  </si>
  <si>
    <t>shoemma01</t>
  </si>
  <si>
    <t>simmoan01</t>
  </si>
  <si>
    <t>smithjo05</t>
  </si>
  <si>
    <t>sotoge01</t>
  </si>
  <si>
    <t>streehu01</t>
  </si>
  <si>
    <t>troutmi01</t>
  </si>
  <si>
    <t>weaveje02</t>
  </si>
  <si>
    <t>wilsocj01</t>
  </si>
  <si>
    <t>LAN</t>
  </si>
  <si>
    <t>anderbr04</t>
  </si>
  <si>
    <t>baezpe01</t>
  </si>
  <si>
    <t>barneau01</t>
  </si>
  <si>
    <t>blantjo01</t>
  </si>
  <si>
    <t>bolsimi01</t>
  </si>
  <si>
    <t>colemlo01</t>
  </si>
  <si>
    <t>crawfca02</t>
  </si>
  <si>
    <t>culbech01</t>
  </si>
  <si>
    <t>ellisaj01</t>
  </si>
  <si>
    <t>ethiean01</t>
  </si>
  <si>
    <t>garciyi01</t>
  </si>
  <si>
    <t>gonzaad01</t>
  </si>
  <si>
    <t>grandya01</t>
  </si>
  <si>
    <t>guerral01</t>
  </si>
  <si>
    <t>hatchch02</t>
  </si>
  <si>
    <t>hernaen02</t>
  </si>
  <si>
    <t>howeljp01</t>
  </si>
  <si>
    <t>janseke01</t>
  </si>
  <si>
    <t>kazmisc01</t>
  </si>
  <si>
    <t>kendrho01</t>
  </si>
  <si>
    <t>kershcl01</t>
  </si>
  <si>
    <t>maedake01</t>
  </si>
  <si>
    <t>mccarbr01</t>
  </si>
  <si>
    <t>montafr01</t>
  </si>
  <si>
    <t>pederjo01</t>
  </si>
  <si>
    <t>puigya01</t>
  </si>
  <si>
    <t>ravinjo01</t>
  </si>
  <si>
    <t>ryuhy01</t>
  </si>
  <si>
    <t>seageco01</t>
  </si>
  <si>
    <t>stripro01</t>
  </si>
  <si>
    <t>thomptr01</t>
  </si>
  <si>
    <t>turneju01</t>
  </si>
  <si>
    <t>utleych01</t>
  </si>
  <si>
    <t>vanslsc01</t>
  </si>
  <si>
    <t>woodal02</t>
  </si>
  <si>
    <t>MIA</t>
  </si>
  <si>
    <t>bourju01</t>
  </si>
  <si>
    <t>breslcr01</t>
  </si>
  <si>
    <t>cappsca01</t>
  </si>
  <si>
    <t>chenwe02</t>
  </si>
  <si>
    <t>conlead01</t>
  </si>
  <si>
    <t>cosarja01</t>
  </si>
  <si>
    <t>dietrde01</t>
  </si>
  <si>
    <t>dunnmi01</t>
  </si>
  <si>
    <t>fernajo02</t>
  </si>
  <si>
    <t>gordode01</t>
  </si>
  <si>
    <t>hechaad01</t>
  </si>
  <si>
    <t>jacksed01</t>
  </si>
  <si>
    <t>johnsch05</t>
  </si>
  <si>
    <t>koehlto01</t>
  </si>
  <si>
    <t>lazora01</t>
  </si>
  <si>
    <t>mathije01</t>
  </si>
  <si>
    <t>mcgowdu01</t>
  </si>
  <si>
    <t>morribr01</t>
  </si>
  <si>
    <t>narvech01</t>
  </si>
  <si>
    <t>ozunama01</t>
  </si>
  <si>
    <t>phelpda01</t>
  </si>
  <si>
    <t>pradoma01</t>
  </si>
  <si>
    <t>ramosaj01</t>
  </si>
  <si>
    <t>realmjt01</t>
  </si>
  <si>
    <t>rojasmi02</t>
  </si>
  <si>
    <t>stantmi03</t>
  </si>
  <si>
    <t>suzukic01</t>
  </si>
  <si>
    <t>yelicch01</t>
  </si>
  <si>
    <t>MIL</t>
  </si>
  <si>
    <t>anderch01</t>
  </si>
  <si>
    <t>barriyh01</t>
  </si>
  <si>
    <t>blazemi01</t>
  </si>
  <si>
    <t>boyerbl01</t>
  </si>
  <si>
    <t>braunry02</t>
  </si>
  <si>
    <t>broxtke01</t>
  </si>
  <si>
    <t>capuach01</t>
  </si>
  <si>
    <t>cartech02</t>
  </si>
  <si>
    <t>florera02</t>
  </si>
  <si>
    <t>garzama01</t>
  </si>
  <si>
    <t>gennesc01</t>
  </si>
  <si>
    <t>hillaa01</t>
  </si>
  <si>
    <t>jeffrje01</t>
  </si>
  <si>
    <t>jungmta01</t>
  </si>
  <si>
    <t>knebeco01</t>
  </si>
  <si>
    <t>liriary01</t>
  </si>
  <si>
    <t>lucrojo01</t>
  </si>
  <si>
    <t>maldoma01</t>
  </si>
  <si>
    <t>nelsoji02</t>
  </si>
  <si>
    <t>nieuwki01</t>
  </si>
  <si>
    <t>nolinse01</t>
  </si>
  <si>
    <t>penaar01</t>
  </si>
  <si>
    <t>peralwi01</t>
  </si>
  <si>
    <t>riverya01</t>
  </si>
  <si>
    <t>santado01</t>
  </si>
  <si>
    <t>smithwi04</t>
  </si>
  <si>
    <t>thornty01</t>
  </si>
  <si>
    <t>torreca01</t>
  </si>
  <si>
    <t>villajo01</t>
  </si>
  <si>
    <t>walshco02</t>
  </si>
  <si>
    <t>MIN</t>
  </si>
  <si>
    <t>abadfe01</t>
  </si>
  <si>
    <t>arciaos01</t>
  </si>
  <si>
    <t>buxtoby01</t>
  </si>
  <si>
    <t>doziebr01</t>
  </si>
  <si>
    <t>escobed01</t>
  </si>
  <si>
    <t>fienca01</t>
  </si>
  <si>
    <t>gibsoky01</t>
  </si>
  <si>
    <t>hugheph01</t>
  </si>
  <si>
    <t>jepseke01</t>
  </si>
  <si>
    <t>mauerjo01</t>
  </si>
  <si>
    <t>milonto01</t>
  </si>
  <si>
    <t>murphjr01</t>
  </si>
  <si>
    <t>nolasri01</t>
  </si>
  <si>
    <t>nunezed02</t>
  </si>
  <si>
    <t>perkigl01</t>
  </si>
  <si>
    <t>plouftr01</t>
  </si>
  <si>
    <t>pressry01</t>
  </si>
  <si>
    <t>rosared01</t>
  </si>
  <si>
    <t>sanomi01</t>
  </si>
  <si>
    <t>santada01</t>
  </si>
  <si>
    <t>santaer01</t>
  </si>
  <si>
    <t>suzukku01</t>
  </si>
  <si>
    <t>tonkimi01</t>
  </si>
  <si>
    <t>NYN</t>
  </si>
  <si>
    <t>bastaan01</t>
  </si>
  <si>
    <t>blevije01</t>
  </si>
  <si>
    <t>cabreas01</t>
  </si>
  <si>
    <t>campber01</t>
  </si>
  <si>
    <t>cespeyo01</t>
  </si>
  <si>
    <t>colonba01</t>
  </si>
  <si>
    <t>confomi01</t>
  </si>
  <si>
    <t>darnatr01</t>
  </si>
  <si>
    <t>deazaal01</t>
  </si>
  <si>
    <t>degroja01</t>
  </si>
  <si>
    <t>dudalu01</t>
  </si>
  <si>
    <t>edginjo01</t>
  </si>
  <si>
    <t>familje01</t>
  </si>
  <si>
    <t>florewi01</t>
  </si>
  <si>
    <t>grandcu01</t>
  </si>
  <si>
    <t>harvema01</t>
  </si>
  <si>
    <t>hendeji01</t>
  </si>
  <si>
    <t>lagarju01</t>
  </si>
  <si>
    <t>matzst01</t>
  </si>
  <si>
    <t>plaweke01</t>
  </si>
  <si>
    <t>reedad01</t>
  </si>
  <si>
    <t>robleha01</t>
  </si>
  <si>
    <t>syndeno01</t>
  </si>
  <si>
    <t>verrelo01</t>
  </si>
  <si>
    <t>walkene01</t>
  </si>
  <si>
    <t>wheelza01</t>
  </si>
  <si>
    <t>wrighda03</t>
  </si>
  <si>
    <t>NYA</t>
  </si>
  <si>
    <t>ackledu01</t>
  </si>
  <si>
    <t>barbajo01</t>
  </si>
  <si>
    <t>beltrca01</t>
  </si>
  <si>
    <t>betande01</t>
  </si>
  <si>
    <t>birdgr01</t>
  </si>
  <si>
    <t>castrst01</t>
  </si>
  <si>
    <t>cessalu01</t>
  </si>
  <si>
    <t>chapmar01</t>
  </si>
  <si>
    <t>ellsbja01</t>
  </si>
  <si>
    <t>eovalna01</t>
  </si>
  <si>
    <t>gardnbr01</t>
  </si>
  <si>
    <t>gregodi01</t>
  </si>
  <si>
    <t>headlch01</t>
  </si>
  <si>
    <t>hicksaa01</t>
  </si>
  <si>
    <t>mccanbr01</t>
  </si>
  <si>
    <t>millean01</t>
  </si>
  <si>
    <t>mitchbr01</t>
  </si>
  <si>
    <t>novaiv01</t>
  </si>
  <si>
    <t>pinedmi01</t>
  </si>
  <si>
    <t>rodrial01</t>
  </si>
  <si>
    <t>rominau01</t>
  </si>
  <si>
    <t>sabatcc01</t>
  </si>
  <si>
    <t>severlu01</t>
  </si>
  <si>
    <t>shrevch01</t>
  </si>
  <si>
    <t>tanakma01</t>
  </si>
  <si>
    <t>teixema01</t>
  </si>
  <si>
    <t>torrero01</t>
  </si>
  <si>
    <t>willima07</t>
  </si>
  <si>
    <t>yateski01</t>
  </si>
  <si>
    <t>OAK</t>
  </si>
  <si>
    <t>alonsyo01</t>
  </si>
  <si>
    <t>alvarhe01</t>
  </si>
  <si>
    <t>alvarrj01</t>
  </si>
  <si>
    <t>axforjo01</t>
  </si>
  <si>
    <t>bassich01</t>
  </si>
  <si>
    <t>burnsbi02</t>
  </si>
  <si>
    <t>butlebi03</t>
  </si>
  <si>
    <t>canhama01</t>
  </si>
  <si>
    <t>coghlch01</t>
  </si>
  <si>
    <t>crispco01</t>
  </si>
  <si>
    <t>daviskh01</t>
  </si>
  <si>
    <t>doolise01</t>
  </si>
  <si>
    <t>doubrfe01</t>
  </si>
  <si>
    <t>dullry01</t>
  </si>
  <si>
    <t>fuldsa01</t>
  </si>
  <si>
    <t>graveke01</t>
  </si>
  <si>
    <t>grayso01</t>
  </si>
  <si>
    <t>hendrli01</t>
  </si>
  <si>
    <t>hillri01</t>
  </si>
  <si>
    <t>lowrije01</t>
  </si>
  <si>
    <t>madsory01</t>
  </si>
  <si>
    <t>parkeja02</t>
  </si>
  <si>
    <t>phegljo01</t>
  </si>
  <si>
    <t>reddijo01</t>
  </si>
  <si>
    <t>rodrife02</t>
  </si>
  <si>
    <t>rzepcma01</t>
  </si>
  <si>
    <t>semiema01</t>
  </si>
  <si>
    <t>sogarer01</t>
  </si>
  <si>
    <t>valenda01</t>
  </si>
  <si>
    <t>vogtst01</t>
  </si>
  <si>
    <t>PHI</t>
  </si>
  <si>
    <t>altheaa01</t>
  </si>
  <si>
    <t>ascheco01</t>
  </si>
  <si>
    <t>blancan01</t>
  </si>
  <si>
    <t>bourjpe01</t>
  </si>
  <si>
    <t>burriem01</t>
  </si>
  <si>
    <t>eickhje01</t>
  </si>
  <si>
    <t>francma02</t>
  </si>
  <si>
    <t>galvifr01</t>
  </si>
  <si>
    <t>goeddty01</t>
  </si>
  <si>
    <t>gomezje01</t>
  </si>
  <si>
    <t>harrima01</t>
  </si>
  <si>
    <t>hellije01</t>
  </si>
  <si>
    <t>hernace02</t>
  </si>
  <si>
    <t>hernada01</t>
  </si>
  <si>
    <t>herreod01</t>
  </si>
  <si>
    <t>hinojda01</t>
  </si>
  <si>
    <t>hollama01</t>
  </si>
  <si>
    <t>huntece01</t>
  </si>
  <si>
    <t>margoma01</t>
  </si>
  <si>
    <t>mortoch02</t>
  </si>
  <si>
    <t>nerishe01</t>
  </si>
  <si>
    <t>nolaaa01</t>
  </si>
  <si>
    <t>oberhbr01</t>
  </si>
  <si>
    <t>rufda01</t>
  </si>
  <si>
    <t>ruizca01</t>
  </si>
  <si>
    <t>ruppca01</t>
  </si>
  <si>
    <t>russeja02</t>
  </si>
  <si>
    <t>stumpda01</t>
  </si>
  <si>
    <t>velasvi01</t>
  </si>
  <si>
    <t>PIT</t>
  </si>
  <si>
    <t>caminar01</t>
  </si>
  <si>
    <t>cervefr01</t>
  </si>
  <si>
    <t>colege01</t>
  </si>
  <si>
    <t>diazel01</t>
  </si>
  <si>
    <t>felizne01</t>
  </si>
  <si>
    <t>figueco01</t>
  </si>
  <si>
    <t>freesda01</t>
  </si>
  <si>
    <t>harrijo05</t>
  </si>
  <si>
    <t>hugheja02</t>
  </si>
  <si>
    <t>jasojo01</t>
  </si>
  <si>
    <t>joycema01</t>
  </si>
  <si>
    <t>kangju01</t>
  </si>
  <si>
    <t>liriafr01</t>
  </si>
  <si>
    <t>lobstky01</t>
  </si>
  <si>
    <t>lockeje01</t>
  </si>
  <si>
    <t>luebkco01</t>
  </si>
  <si>
    <t>martest01</t>
  </si>
  <si>
    <t>mccutan01</t>
  </si>
  <si>
    <t>melanma01</t>
  </si>
  <si>
    <t>mercejo03</t>
  </si>
  <si>
    <t>morsemi01</t>
  </si>
  <si>
    <t>nicasju01</t>
  </si>
  <si>
    <t>niesejo01</t>
  </si>
  <si>
    <t>polangr01</t>
  </si>
  <si>
    <t>rodrise01</t>
  </si>
  <si>
    <t>stewach01</t>
  </si>
  <si>
    <t>vogelry01</t>
  </si>
  <si>
    <t>watsoto01</t>
  </si>
  <si>
    <t>SDN</t>
  </si>
  <si>
    <t>baumabu01</t>
  </si>
  <si>
    <t>bethach01</t>
  </si>
  <si>
    <t>blashja01</t>
  </si>
  <si>
    <t>buchtry01</t>
  </si>
  <si>
    <t>cashnan01</t>
  </si>
  <si>
    <t>edwarjo02</t>
  </si>
  <si>
    <t>jankotr01</t>
  </si>
  <si>
    <t>jayjo02</t>
  </si>
  <si>
    <t>kempma01</t>
  </si>
  <si>
    <t>maurebr01</t>
  </si>
  <si>
    <t>myerswi01</t>
  </si>
  <si>
    <t>norride01</t>
  </si>
  <si>
    <t>perdolu02</t>
  </si>
  <si>
    <t>pomerdr01</t>
  </si>
  <si>
    <t>quackke01</t>
  </si>
  <si>
    <t>ramiral03</t>
  </si>
  <si>
    <t>reaco01</t>
  </si>
  <si>
    <t>rodnefe01</t>
  </si>
  <si>
    <t>rosalad01</t>
  </si>
  <si>
    <t>rossty01</t>
  </si>
  <si>
    <t>shielja02</t>
  </si>
  <si>
    <t>solarya01</t>
  </si>
  <si>
    <t>spangco01</t>
  </si>
  <si>
    <t>thornma01</t>
  </si>
  <si>
    <t>uptonbj01</t>
  </si>
  <si>
    <t>villaca01</t>
  </si>
  <si>
    <t>wallabr01</t>
  </si>
  <si>
    <t>SEA</t>
  </si>
  <si>
    <t>aokino01</t>
  </si>
  <si>
    <t>benoijo01</t>
  </si>
  <si>
    <t>canoro01</t>
  </si>
  <si>
    <t>cishest01</t>
  </si>
  <si>
    <t>clevest01</t>
  </si>
  <si>
    <t>cookry01</t>
  </si>
  <si>
    <t>cruzne02</t>
  </si>
  <si>
    <t>furbuch01</t>
  </si>
  <si>
    <t>gutiefr01</t>
  </si>
  <si>
    <t>hernafe02</t>
  </si>
  <si>
    <t>iannech01</t>
  </si>
  <si>
    <t>iwakuhi01</t>
  </si>
  <si>
    <t>karnsna01</t>
  </si>
  <si>
    <t>leeda02</t>
  </si>
  <si>
    <t>lindad01</t>
  </si>
  <si>
    <t>marteke01</t>
  </si>
  <si>
    <t>martile01</t>
  </si>
  <si>
    <t>montgmi01</t>
  </si>
  <si>
    <t>nunovi01</t>
  </si>
  <si>
    <t>peraljo01</t>
  </si>
  <si>
    <t>sardilu01</t>
  </si>
  <si>
    <t>scribev01</t>
  </si>
  <si>
    <t>seageky01</t>
  </si>
  <si>
    <t>smithse01</t>
  </si>
  <si>
    <t>sucreje01</t>
  </si>
  <si>
    <t>vinceni01</t>
  </si>
  <si>
    <t>walketa01</t>
  </si>
  <si>
    <t>zychto01</t>
  </si>
  <si>
    <t>SFN</t>
  </si>
  <si>
    <t>adriaeh01</t>
  </si>
  <si>
    <t>beltbr01</t>
  </si>
  <si>
    <t>blancgr01</t>
  </si>
  <si>
    <t>browntr01</t>
  </si>
  <si>
    <t>bumgama01</t>
  </si>
  <si>
    <t>cainma01</t>
  </si>
  <si>
    <t>crawfbr01</t>
  </si>
  <si>
    <t>cuetojo01</t>
  </si>
  <si>
    <t>duffyma02</t>
  </si>
  <si>
    <t>garcija01</t>
  </si>
  <si>
    <t>gearrco01</t>
  </si>
  <si>
    <t>hestoch01</t>
  </si>
  <si>
    <t>kontoge01</t>
  </si>
  <si>
    <t>lopezja02</t>
  </si>
  <si>
    <t>osichjo01</t>
  </si>
  <si>
    <t>paganan01</t>
  </si>
  <si>
    <t>panikjo01</t>
  </si>
  <si>
    <t>peavyja01</t>
  </si>
  <si>
    <t>pencehu01</t>
  </si>
  <si>
    <t>poseybu01</t>
  </si>
  <si>
    <t>romose01</t>
  </si>
  <si>
    <t>samarje01</t>
  </si>
  <si>
    <t>spande01</t>
  </si>
  <si>
    <t>strichu01</t>
  </si>
  <si>
    <t>tomlike01</t>
  </si>
  <si>
    <t>SLN</t>
  </si>
  <si>
    <t>adamsma01</t>
  </si>
  <si>
    <t>bowmama01</t>
  </si>
  <si>
    <t>broxtjo01</t>
  </si>
  <si>
    <t>carpema01</t>
  </si>
  <si>
    <t>fryerer01</t>
  </si>
  <si>
    <t>garcigr01</t>
  </si>
  <si>
    <t>garcija02</t>
  </si>
  <si>
    <t>grichra01</t>
  </si>
  <si>
    <t>gyorkje01</t>
  </si>
  <si>
    <t>harrimi03</t>
  </si>
  <si>
    <t>hazelje01</t>
  </si>
  <si>
    <t>hollima01</t>
  </si>
  <si>
    <t>leakemi01</t>
  </si>
  <si>
    <t>lynnla01</t>
  </si>
  <si>
    <t>lyonsty01</t>
  </si>
  <si>
    <t>manesse01</t>
  </si>
  <si>
    <t>martica04</t>
  </si>
  <si>
    <t>molinya01</t>
  </si>
  <si>
    <t>mossbr01</t>
  </si>
  <si>
    <t>ohse01</t>
  </si>
  <si>
    <t>penabr01</t>
  </si>
  <si>
    <t>peraljh01</t>
  </si>
  <si>
    <t>phamth01</t>
  </si>
  <si>
    <t>piscost01</t>
  </si>
  <si>
    <t>rosentr01</t>
  </si>
  <si>
    <t>siegrke01</t>
  </si>
  <si>
    <t>tejadru01</t>
  </si>
  <si>
    <t>wachami01</t>
  </si>
  <si>
    <t>wainwad01</t>
  </si>
  <si>
    <t>waldejo01</t>
  </si>
  <si>
    <t>wongko01</t>
  </si>
  <si>
    <t>TBA</t>
  </si>
  <si>
    <t>archech01</t>
  </si>
  <si>
    <t>beckhti01</t>
  </si>
  <si>
    <t>boxbebr01</t>
  </si>
  <si>
    <t>casalcu01</t>
  </si>
  <si>
    <t>cedenxa01</t>
  </si>
  <si>
    <t>cobbal01</t>
  </si>
  <si>
    <t>colomal01</t>
  </si>
  <si>
    <t>congeha01</t>
  </si>
  <si>
    <t>dickeco01</t>
  </si>
  <si>
    <t>evelada01</t>
  </si>
  <si>
    <t>farquda01</t>
  </si>
  <si>
    <t>forsylo01</t>
  </si>
  <si>
    <t>geltzst01</t>
  </si>
  <si>
    <t>guyerbr01</t>
  </si>
  <si>
    <t>jennide01</t>
  </si>
  <si>
    <t>kiermke01</t>
  </si>
  <si>
    <t>longoev01</t>
  </si>
  <si>
    <t>millebr02</t>
  </si>
  <si>
    <t>moorema02</t>
  </si>
  <si>
    <t>morrilo01</t>
  </si>
  <si>
    <t>odorija01</t>
  </si>
  <si>
    <t>pearcst01</t>
  </si>
  <si>
    <t>ramirer02</t>
  </si>
  <si>
    <t>romeren01</t>
  </si>
  <si>
    <t>smylydr01</t>
  </si>
  <si>
    <t>souzast01</t>
  </si>
  <si>
    <t>webbry01</t>
  </si>
  <si>
    <t>whitlch01</t>
  </si>
  <si>
    <t>TEX</t>
  </si>
  <si>
    <t>alberha01</t>
  </si>
  <si>
    <t>andruel01</t>
  </si>
  <si>
    <t>barneto01</t>
  </si>
  <si>
    <t>beltrad01</t>
  </si>
  <si>
    <t>chiriro01</t>
  </si>
  <si>
    <t>choosh01</t>
  </si>
  <si>
    <t>darviyu01</t>
  </si>
  <si>
    <t>deshide02</t>
  </si>
  <si>
    <t>desmoia01</t>
  </si>
  <si>
    <t>diekmja01</t>
  </si>
  <si>
    <t>dysonsa01</t>
  </si>
  <si>
    <t>faulkan01</t>
  </si>
  <si>
    <t>fieldpr01</t>
  </si>
  <si>
    <t>gimench01</t>
  </si>
  <si>
    <t>hamelco01</t>
  </si>
  <si>
    <t>hamiljo03</t>
  </si>
  <si>
    <t>holadbr01</t>
  </si>
  <si>
    <t>jackslu01</t>
  </si>
  <si>
    <t>kelake01</t>
  </si>
  <si>
    <t>kleinph01</t>
  </si>
  <si>
    <t>lewisco01</t>
  </si>
  <si>
    <t>morelmi01</t>
  </si>
  <si>
    <t>odorro01</t>
  </si>
  <si>
    <t>perezma02</t>
  </si>
  <si>
    <t>ruary01</t>
  </si>
  <si>
    <t>ruggiju01</t>
  </si>
  <si>
    <t>schepta01</t>
  </si>
  <si>
    <t>tollesh01</t>
  </si>
  <si>
    <t>wilheto01</t>
  </si>
  <si>
    <t>TOR</t>
  </si>
  <si>
    <t>barneda01</t>
  </si>
  <si>
    <t>bautijo02</t>
  </si>
  <si>
    <t>biagijo01</t>
  </si>
  <si>
    <t>carreez01</t>
  </si>
  <si>
    <t>cecilbr01</t>
  </si>
  <si>
    <t>chaveje01</t>
  </si>
  <si>
    <t>colabch01</t>
  </si>
  <si>
    <t>dickera01</t>
  </si>
  <si>
    <t>donaljo02</t>
  </si>
  <si>
    <t>encared01</t>
  </si>
  <si>
    <t>estrama01</t>
  </si>
  <si>
    <t>floydga01</t>
  </si>
  <si>
    <t>goinsry01</t>
  </si>
  <si>
    <t>happja01</t>
  </si>
  <si>
    <t>leonar01</t>
  </si>
  <si>
    <t>loupaa01</t>
  </si>
  <si>
    <t>martiru01</t>
  </si>
  <si>
    <t>moralfr01</t>
  </si>
  <si>
    <t>osunaro01</t>
  </si>
  <si>
    <t>pillake01</t>
  </si>
  <si>
    <t>sanchaa01</t>
  </si>
  <si>
    <t>saundmi01</t>
  </si>
  <si>
    <t>schulbo02</t>
  </si>
  <si>
    <t>smoakju01</t>
  </si>
  <si>
    <t>storedr01</t>
  </si>
  <si>
    <t>stromma01</t>
  </si>
  <si>
    <t>tholejo01</t>
  </si>
  <si>
    <t>travide01</t>
  </si>
  <si>
    <t>tulowtr01</t>
  </si>
  <si>
    <t>WAS</t>
  </si>
  <si>
    <t>barreaa01</t>
  </si>
  <si>
    <t>belisma01</t>
  </si>
  <si>
    <t>drewst01</t>
  </si>
  <si>
    <t>espinda01</t>
  </si>
  <si>
    <t>gonzagi01</t>
  </si>
  <si>
    <t>harpebr03</t>
  </si>
  <si>
    <t>heisech01</t>
  </si>
  <si>
    <t>kellesh01</t>
  </si>
  <si>
    <t>lobatjo01</t>
  </si>
  <si>
    <t>murphda08</t>
  </si>
  <si>
    <t>papeljo01</t>
  </si>
  <si>
    <t>perezol01</t>
  </si>
  <si>
    <t>petityu01</t>
  </si>
  <si>
    <t>ramoswi01</t>
  </si>
  <si>
    <t>rendoan01</t>
  </si>
  <si>
    <t>reverbe01</t>
  </si>
  <si>
    <t>riverfe01</t>
  </si>
  <si>
    <t>roarkta01</t>
  </si>
  <si>
    <t>robincl01</t>
  </si>
  <si>
    <t>rossjo01</t>
  </si>
  <si>
    <t>scherma01</t>
  </si>
  <si>
    <t>strasst01</t>
  </si>
  <si>
    <t>taylomi02</t>
  </si>
  <si>
    <t>treinbl01</t>
  </si>
  <si>
    <t>werthja01</t>
  </si>
  <si>
    <t>zimmery01</t>
  </si>
  <si>
    <t>salary (k)</t>
  </si>
  <si>
    <t>mu</t>
  </si>
  <si>
    <t>sigma</t>
  </si>
  <si>
    <t>log L</t>
  </si>
  <si>
    <t>lognorm</t>
  </si>
  <si>
    <t>norm</t>
  </si>
  <si>
    <t>pareto</t>
  </si>
  <si>
    <t>alpha</t>
  </si>
  <si>
    <t>scale</t>
  </si>
  <si>
    <t>norm 
log f(x)</t>
  </si>
  <si>
    <t>lognorm 
log f(x)</t>
  </si>
  <si>
    <t>pareto 
log f(x)</t>
  </si>
  <si>
    <t>Salary</t>
  </si>
  <si>
    <t>Observed</t>
  </si>
  <si>
    <t>Normal</t>
  </si>
  <si>
    <t>Lognormal</t>
  </si>
  <si>
    <t>Pareto</t>
  </si>
  <si>
    <t>D</t>
  </si>
  <si>
    <t>W</t>
  </si>
  <si>
    <t>a</t>
  </si>
  <si>
    <t>b</t>
  </si>
  <si>
    <t>Uniform log f(x)</t>
  </si>
  <si>
    <t>Norm log f(x)</t>
  </si>
  <si>
    <t>uniform</t>
  </si>
  <si>
    <t>V shaped</t>
  </si>
  <si>
    <t>c</t>
  </si>
  <si>
    <t>V shaped log f(x)</t>
  </si>
  <si>
    <t>V shaped distribution</t>
  </si>
  <si>
    <t>Eruption</t>
  </si>
  <si>
    <t>Uniform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</si>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</sst>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of</a:t>
            </a:r>
            <a:r>
              <a:rPr lang="en-US" baseline="0"/>
              <a:t> Observed, Uniform, Normal, and V shaped Distributions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'7.2'!$R$1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'7.2'!$Q$2:$Q$273</c:f>
              <c:numCache>
                <c:formatCode>0.000</c:formatCode>
                <c:ptCount val="272"/>
                <c:pt idx="0">
                  <c:v>1.6</c:v>
                </c:pt>
                <c:pt idx="1">
                  <c:v>1.625</c:v>
                </c:pt>
                <c:pt idx="2">
                  <c:v>1.65</c:v>
                </c:pt>
                <c:pt idx="3">
                  <c:v>1.6749999999999998</c:v>
                </c:pt>
                <c:pt idx="4">
                  <c:v>1.6999999999999997</c:v>
                </c:pt>
                <c:pt idx="5">
                  <c:v>1.7249999999999996</c:v>
                </c:pt>
                <c:pt idx="6">
                  <c:v>1.7499999999999996</c:v>
                </c:pt>
                <c:pt idx="7">
                  <c:v>1.7749999999999995</c:v>
                </c:pt>
                <c:pt idx="8">
                  <c:v>1.7999999999999994</c:v>
                </c:pt>
                <c:pt idx="9">
                  <c:v>1.8249999999999993</c:v>
                </c:pt>
                <c:pt idx="10">
                  <c:v>1.8499999999999992</c:v>
                </c:pt>
                <c:pt idx="11">
                  <c:v>1.8749999999999991</c:v>
                </c:pt>
                <c:pt idx="12">
                  <c:v>1.899999999999999</c:v>
                </c:pt>
                <c:pt idx="13">
                  <c:v>1.9249999999999989</c:v>
                </c:pt>
                <c:pt idx="14">
                  <c:v>1.9499999999999988</c:v>
                </c:pt>
                <c:pt idx="15">
                  <c:v>1.9749999999999988</c:v>
                </c:pt>
                <c:pt idx="16">
                  <c:v>1.9999999999999987</c:v>
                </c:pt>
                <c:pt idx="17">
                  <c:v>2.0249999999999986</c:v>
                </c:pt>
                <c:pt idx="18">
                  <c:v>2.0499999999999985</c:v>
                </c:pt>
                <c:pt idx="19">
                  <c:v>2.0749999999999984</c:v>
                </c:pt>
                <c:pt idx="20">
                  <c:v>2.0999999999999983</c:v>
                </c:pt>
                <c:pt idx="21">
                  <c:v>2.1249999999999982</c:v>
                </c:pt>
                <c:pt idx="22">
                  <c:v>2.1499999999999981</c:v>
                </c:pt>
                <c:pt idx="23">
                  <c:v>2.174999999999998</c:v>
                </c:pt>
                <c:pt idx="24">
                  <c:v>2.199999999999998</c:v>
                </c:pt>
                <c:pt idx="25">
                  <c:v>2.2249999999999979</c:v>
                </c:pt>
                <c:pt idx="26">
                  <c:v>2.2499999999999978</c:v>
                </c:pt>
                <c:pt idx="27">
                  <c:v>2.2749999999999977</c:v>
                </c:pt>
                <c:pt idx="28">
                  <c:v>2.2999999999999976</c:v>
                </c:pt>
                <c:pt idx="29">
                  <c:v>2.3249999999999975</c:v>
                </c:pt>
                <c:pt idx="30">
                  <c:v>2.3499999999999974</c:v>
                </c:pt>
                <c:pt idx="31">
                  <c:v>2.3749999999999973</c:v>
                </c:pt>
                <c:pt idx="32">
                  <c:v>2.3999999999999972</c:v>
                </c:pt>
                <c:pt idx="33">
                  <c:v>2.4249999999999972</c:v>
                </c:pt>
                <c:pt idx="34">
                  <c:v>2.4499999999999971</c:v>
                </c:pt>
                <c:pt idx="35">
                  <c:v>2.474999999999997</c:v>
                </c:pt>
                <c:pt idx="36">
                  <c:v>2.4999999999999969</c:v>
                </c:pt>
                <c:pt idx="37">
                  <c:v>2.5249999999999968</c:v>
                </c:pt>
                <c:pt idx="38">
                  <c:v>2.5499999999999967</c:v>
                </c:pt>
                <c:pt idx="39">
                  <c:v>2.5749999999999966</c:v>
                </c:pt>
                <c:pt idx="40">
                  <c:v>2.5999999999999965</c:v>
                </c:pt>
                <c:pt idx="41">
                  <c:v>2.6249999999999964</c:v>
                </c:pt>
                <c:pt idx="42">
                  <c:v>2.6499999999999964</c:v>
                </c:pt>
                <c:pt idx="43">
                  <c:v>2.6749999999999963</c:v>
                </c:pt>
                <c:pt idx="44">
                  <c:v>2.6999999999999962</c:v>
                </c:pt>
                <c:pt idx="45">
                  <c:v>2.7249999999999961</c:v>
                </c:pt>
                <c:pt idx="46">
                  <c:v>2.749999999999996</c:v>
                </c:pt>
                <c:pt idx="47">
                  <c:v>2.7749999999999959</c:v>
                </c:pt>
                <c:pt idx="48">
                  <c:v>2.7999999999999958</c:v>
                </c:pt>
                <c:pt idx="49">
                  <c:v>2.8249999999999957</c:v>
                </c:pt>
                <c:pt idx="50">
                  <c:v>2.8499999999999956</c:v>
                </c:pt>
                <c:pt idx="51">
                  <c:v>2.8749999999999956</c:v>
                </c:pt>
                <c:pt idx="52">
                  <c:v>2.8999999999999955</c:v>
                </c:pt>
                <c:pt idx="53">
                  <c:v>2.9249999999999954</c:v>
                </c:pt>
                <c:pt idx="54">
                  <c:v>2.9499999999999953</c:v>
                </c:pt>
                <c:pt idx="55">
                  <c:v>2.9749999999999952</c:v>
                </c:pt>
                <c:pt idx="56">
                  <c:v>2.9999999999999951</c:v>
                </c:pt>
                <c:pt idx="57">
                  <c:v>3.024999999999995</c:v>
                </c:pt>
                <c:pt idx="58">
                  <c:v>3.0499999999999949</c:v>
                </c:pt>
                <c:pt idx="59">
                  <c:v>3.0749999999999948</c:v>
                </c:pt>
                <c:pt idx="60">
                  <c:v>3.0999999999999948</c:v>
                </c:pt>
                <c:pt idx="61">
                  <c:v>3.1249999999999947</c:v>
                </c:pt>
                <c:pt idx="62">
                  <c:v>3.1499999999999946</c:v>
                </c:pt>
                <c:pt idx="63">
                  <c:v>3.1749999999999945</c:v>
                </c:pt>
                <c:pt idx="64">
                  <c:v>3.1999999999999944</c:v>
                </c:pt>
                <c:pt idx="65">
                  <c:v>3.2249999999999943</c:v>
                </c:pt>
                <c:pt idx="66">
                  <c:v>3.2499999999999942</c:v>
                </c:pt>
                <c:pt idx="67">
                  <c:v>3.2749999999999941</c:v>
                </c:pt>
                <c:pt idx="68">
                  <c:v>3.299999999999994</c:v>
                </c:pt>
                <c:pt idx="69">
                  <c:v>3.324999999999994</c:v>
                </c:pt>
                <c:pt idx="70">
                  <c:v>3.3499999999999939</c:v>
                </c:pt>
                <c:pt idx="71">
                  <c:v>3.3749999999999938</c:v>
                </c:pt>
                <c:pt idx="72">
                  <c:v>3.3999999999999937</c:v>
                </c:pt>
                <c:pt idx="73">
                  <c:v>3.4249999999999936</c:v>
                </c:pt>
                <c:pt idx="74">
                  <c:v>3.4499999999999935</c:v>
                </c:pt>
                <c:pt idx="75">
                  <c:v>3.4749999999999934</c:v>
                </c:pt>
                <c:pt idx="76">
                  <c:v>3.4999999999999933</c:v>
                </c:pt>
                <c:pt idx="77">
                  <c:v>3.5249999999999932</c:v>
                </c:pt>
                <c:pt idx="78">
                  <c:v>3.5499999999999932</c:v>
                </c:pt>
                <c:pt idx="79">
                  <c:v>3.5749999999999931</c:v>
                </c:pt>
                <c:pt idx="80">
                  <c:v>3.599999999999993</c:v>
                </c:pt>
                <c:pt idx="81">
                  <c:v>3.6249999999999929</c:v>
                </c:pt>
                <c:pt idx="82">
                  <c:v>3.6499999999999928</c:v>
                </c:pt>
                <c:pt idx="83">
                  <c:v>3.6749999999999927</c:v>
                </c:pt>
                <c:pt idx="84">
                  <c:v>3.6999999999999926</c:v>
                </c:pt>
                <c:pt idx="85">
                  <c:v>3.7249999999999925</c:v>
                </c:pt>
                <c:pt idx="86">
                  <c:v>3.7499999999999925</c:v>
                </c:pt>
                <c:pt idx="87">
                  <c:v>3.7749999999999924</c:v>
                </c:pt>
                <c:pt idx="88">
                  <c:v>3.7999999999999923</c:v>
                </c:pt>
                <c:pt idx="89">
                  <c:v>3.8249999999999922</c:v>
                </c:pt>
                <c:pt idx="90">
                  <c:v>3.8499999999999921</c:v>
                </c:pt>
                <c:pt idx="91">
                  <c:v>3.874999999999992</c:v>
                </c:pt>
                <c:pt idx="92">
                  <c:v>3.8999999999999919</c:v>
                </c:pt>
                <c:pt idx="93">
                  <c:v>3.9249999999999918</c:v>
                </c:pt>
                <c:pt idx="94">
                  <c:v>3.9499999999999917</c:v>
                </c:pt>
                <c:pt idx="95">
                  <c:v>3.9749999999999917</c:v>
                </c:pt>
                <c:pt idx="96">
                  <c:v>3.9999999999999916</c:v>
                </c:pt>
                <c:pt idx="97">
                  <c:v>4.0249999999999915</c:v>
                </c:pt>
                <c:pt idx="98">
                  <c:v>4.0499999999999918</c:v>
                </c:pt>
                <c:pt idx="99">
                  <c:v>4.0749999999999922</c:v>
                </c:pt>
                <c:pt idx="100">
                  <c:v>4.0999999999999925</c:v>
                </c:pt>
                <c:pt idx="101">
                  <c:v>4.1249999999999929</c:v>
                </c:pt>
                <c:pt idx="102">
                  <c:v>4.1499999999999932</c:v>
                </c:pt>
                <c:pt idx="103">
                  <c:v>4.1749999999999936</c:v>
                </c:pt>
                <c:pt idx="104">
                  <c:v>4.199999999999994</c:v>
                </c:pt>
                <c:pt idx="105">
                  <c:v>4.2249999999999943</c:v>
                </c:pt>
                <c:pt idx="106">
                  <c:v>4.2499999999999947</c:v>
                </c:pt>
                <c:pt idx="107">
                  <c:v>4.274999999999995</c:v>
                </c:pt>
                <c:pt idx="108">
                  <c:v>4.2999999999999954</c:v>
                </c:pt>
                <c:pt idx="109">
                  <c:v>4.3249999999999957</c:v>
                </c:pt>
                <c:pt idx="110">
                  <c:v>4.3499999999999961</c:v>
                </c:pt>
                <c:pt idx="111">
                  <c:v>4.3749999999999964</c:v>
                </c:pt>
                <c:pt idx="112">
                  <c:v>4.3999999999999968</c:v>
                </c:pt>
                <c:pt idx="113">
                  <c:v>4.4249999999999972</c:v>
                </c:pt>
                <c:pt idx="114">
                  <c:v>4.4499999999999975</c:v>
                </c:pt>
                <c:pt idx="115">
                  <c:v>4.4749999999999979</c:v>
                </c:pt>
                <c:pt idx="116">
                  <c:v>4.4999999999999982</c:v>
                </c:pt>
                <c:pt idx="117">
                  <c:v>4.5249999999999986</c:v>
                </c:pt>
                <c:pt idx="118">
                  <c:v>4.5499999999999989</c:v>
                </c:pt>
                <c:pt idx="119">
                  <c:v>4.5749999999999993</c:v>
                </c:pt>
                <c:pt idx="120">
                  <c:v>4.5999999999999996</c:v>
                </c:pt>
                <c:pt idx="121">
                  <c:v>4.625</c:v>
                </c:pt>
                <c:pt idx="122">
                  <c:v>4.6500000000000004</c:v>
                </c:pt>
                <c:pt idx="123">
                  <c:v>4.6750000000000007</c:v>
                </c:pt>
                <c:pt idx="124">
                  <c:v>4.7000000000000011</c:v>
                </c:pt>
                <c:pt idx="125">
                  <c:v>4.7250000000000014</c:v>
                </c:pt>
                <c:pt idx="126">
                  <c:v>4.7500000000000018</c:v>
                </c:pt>
                <c:pt idx="127">
                  <c:v>4.7750000000000021</c:v>
                </c:pt>
                <c:pt idx="128">
                  <c:v>4.8000000000000025</c:v>
                </c:pt>
                <c:pt idx="129">
                  <c:v>4.8250000000000028</c:v>
                </c:pt>
                <c:pt idx="130">
                  <c:v>4.8500000000000032</c:v>
                </c:pt>
                <c:pt idx="131">
                  <c:v>4.8750000000000036</c:v>
                </c:pt>
                <c:pt idx="132">
                  <c:v>4.9000000000000039</c:v>
                </c:pt>
                <c:pt idx="133">
                  <c:v>4.9250000000000043</c:v>
                </c:pt>
                <c:pt idx="134">
                  <c:v>4.9500000000000046</c:v>
                </c:pt>
                <c:pt idx="135">
                  <c:v>4.975000000000005</c:v>
                </c:pt>
                <c:pt idx="136">
                  <c:v>5.0000000000000053</c:v>
                </c:pt>
                <c:pt idx="137">
                  <c:v>5.0250000000000057</c:v>
                </c:pt>
                <c:pt idx="138">
                  <c:v>5.050000000000006</c:v>
                </c:pt>
                <c:pt idx="139">
                  <c:v>5.0750000000000064</c:v>
                </c:pt>
                <c:pt idx="140">
                  <c:v>5.1000000000000068</c:v>
                </c:pt>
              </c:numCache>
            </c:numRef>
          </c:xVal>
          <c:yVal>
            <c:numRef>
              <c:f>'7.2'!$R$2:$R$273</c:f>
              <c:numCache>
                <c:formatCode>General</c:formatCode>
                <c:ptCount val="272"/>
                <c:pt idx="0">
                  <c:v>3.6764705882352941E-3</c:v>
                </c:pt>
                <c:pt idx="1">
                  <c:v>3.6764705882352941E-3</c:v>
                </c:pt>
                <c:pt idx="2">
                  <c:v>3.6764705882352941E-3</c:v>
                </c:pt>
                <c:pt idx="3">
                  <c:v>7.3529411764705881E-3</c:v>
                </c:pt>
                <c:pt idx="4">
                  <c:v>1.1029411764705883E-2</c:v>
                </c:pt>
                <c:pt idx="5">
                  <c:v>1.1029411764705883E-2</c:v>
                </c:pt>
                <c:pt idx="6">
                  <c:v>3.6764705882352942E-2</c:v>
                </c:pt>
                <c:pt idx="7">
                  <c:v>3.6764705882352942E-2</c:v>
                </c:pt>
                <c:pt idx="8">
                  <c:v>5.8823529411764705E-2</c:v>
                </c:pt>
                <c:pt idx="9">
                  <c:v>6.985294117647059E-2</c:v>
                </c:pt>
                <c:pt idx="10">
                  <c:v>0.10294117647058823</c:v>
                </c:pt>
                <c:pt idx="11">
                  <c:v>0.13235294117647059</c:v>
                </c:pt>
                <c:pt idx="12">
                  <c:v>0.14705882352941177</c:v>
                </c:pt>
                <c:pt idx="13">
                  <c:v>0.15441176470588236</c:v>
                </c:pt>
                <c:pt idx="14">
                  <c:v>0.16544117647058823</c:v>
                </c:pt>
                <c:pt idx="15">
                  <c:v>0.17647058823529413</c:v>
                </c:pt>
                <c:pt idx="16">
                  <c:v>0.20220588235294118</c:v>
                </c:pt>
                <c:pt idx="17">
                  <c:v>0.21323529411764705</c:v>
                </c:pt>
                <c:pt idx="18">
                  <c:v>0.22058823529411764</c:v>
                </c:pt>
                <c:pt idx="19">
                  <c:v>0.22426470588235295</c:v>
                </c:pt>
                <c:pt idx="20">
                  <c:v>0.24264705882352941</c:v>
                </c:pt>
                <c:pt idx="21">
                  <c:v>0.24264705882352941</c:v>
                </c:pt>
                <c:pt idx="22">
                  <c:v>0.25</c:v>
                </c:pt>
                <c:pt idx="23">
                  <c:v>0.25735294117647056</c:v>
                </c:pt>
                <c:pt idx="24">
                  <c:v>0.27205882352941174</c:v>
                </c:pt>
                <c:pt idx="25">
                  <c:v>0.27573529411764708</c:v>
                </c:pt>
                <c:pt idx="26">
                  <c:v>0.29044117647058826</c:v>
                </c:pt>
                <c:pt idx="27">
                  <c:v>0.29411764705882354</c:v>
                </c:pt>
                <c:pt idx="28">
                  <c:v>0.3014705882352941</c:v>
                </c:pt>
                <c:pt idx="29">
                  <c:v>0.30514705882352944</c:v>
                </c:pt>
                <c:pt idx="30">
                  <c:v>0.3125</c:v>
                </c:pt>
                <c:pt idx="31">
                  <c:v>0.31617647058823528</c:v>
                </c:pt>
                <c:pt idx="32">
                  <c:v>0.32720588235294118</c:v>
                </c:pt>
                <c:pt idx="33">
                  <c:v>0.33455882352941174</c:v>
                </c:pt>
                <c:pt idx="34">
                  <c:v>0.33455882352941174</c:v>
                </c:pt>
                <c:pt idx="35">
                  <c:v>0.33455882352941174</c:v>
                </c:pt>
                <c:pt idx="36">
                  <c:v>0.33823529411764708</c:v>
                </c:pt>
                <c:pt idx="37">
                  <c:v>0.33823529411764708</c:v>
                </c:pt>
                <c:pt idx="38">
                  <c:v>0.33823529411764708</c:v>
                </c:pt>
                <c:pt idx="39">
                  <c:v>0.33823529411764708</c:v>
                </c:pt>
                <c:pt idx="40">
                  <c:v>0.33823529411764708</c:v>
                </c:pt>
                <c:pt idx="41">
                  <c:v>0.34191176470588236</c:v>
                </c:pt>
                <c:pt idx="42">
                  <c:v>0.34558823529411764</c:v>
                </c:pt>
                <c:pt idx="43">
                  <c:v>0.34558823529411764</c:v>
                </c:pt>
                <c:pt idx="44">
                  <c:v>0.34558823529411764</c:v>
                </c:pt>
                <c:pt idx="45">
                  <c:v>0.34558823529411764</c:v>
                </c:pt>
                <c:pt idx="46">
                  <c:v>0.34558823529411764</c:v>
                </c:pt>
                <c:pt idx="47">
                  <c:v>0.34558823529411764</c:v>
                </c:pt>
                <c:pt idx="48">
                  <c:v>0.34926470588235292</c:v>
                </c:pt>
                <c:pt idx="49">
                  <c:v>0.34926470588235292</c:v>
                </c:pt>
                <c:pt idx="50">
                  <c:v>0.34926470588235292</c:v>
                </c:pt>
                <c:pt idx="51">
                  <c:v>0.34926470588235292</c:v>
                </c:pt>
                <c:pt idx="52">
                  <c:v>0.35661764705882354</c:v>
                </c:pt>
                <c:pt idx="53">
                  <c:v>0.35661764705882354</c:v>
                </c:pt>
                <c:pt idx="54">
                  <c:v>0.35661764705882354</c:v>
                </c:pt>
                <c:pt idx="55">
                  <c:v>0.35661764705882354</c:v>
                </c:pt>
                <c:pt idx="56">
                  <c:v>0.35661764705882354</c:v>
                </c:pt>
                <c:pt idx="57">
                  <c:v>0.35661764705882354</c:v>
                </c:pt>
                <c:pt idx="58">
                  <c:v>0.35661764705882354</c:v>
                </c:pt>
                <c:pt idx="59">
                  <c:v>0.36029411764705882</c:v>
                </c:pt>
                <c:pt idx="60">
                  <c:v>0.36029411764705882</c:v>
                </c:pt>
                <c:pt idx="61">
                  <c:v>0.36029411764705882</c:v>
                </c:pt>
                <c:pt idx="62">
                  <c:v>0.36029411764705882</c:v>
                </c:pt>
                <c:pt idx="63">
                  <c:v>0.36029411764705882</c:v>
                </c:pt>
                <c:pt idx="64">
                  <c:v>0.36029411764705882</c:v>
                </c:pt>
                <c:pt idx="65">
                  <c:v>0.36029411764705882</c:v>
                </c:pt>
                <c:pt idx="66">
                  <c:v>0.36029411764705882</c:v>
                </c:pt>
                <c:pt idx="67">
                  <c:v>0.36029411764705882</c:v>
                </c:pt>
                <c:pt idx="68">
                  <c:v>0.36029411764705882</c:v>
                </c:pt>
                <c:pt idx="69">
                  <c:v>0.3639705882352941</c:v>
                </c:pt>
                <c:pt idx="70">
                  <c:v>0.37132352941176472</c:v>
                </c:pt>
                <c:pt idx="71">
                  <c:v>0.375</c:v>
                </c:pt>
                <c:pt idx="72">
                  <c:v>0.375</c:v>
                </c:pt>
                <c:pt idx="73">
                  <c:v>0.37867647058823528</c:v>
                </c:pt>
                <c:pt idx="74">
                  <c:v>0.37867647058823528</c:v>
                </c:pt>
                <c:pt idx="75">
                  <c:v>0.38235294117647056</c:v>
                </c:pt>
                <c:pt idx="76">
                  <c:v>0.38235294117647056</c:v>
                </c:pt>
                <c:pt idx="77">
                  <c:v>0.38970588235294118</c:v>
                </c:pt>
                <c:pt idx="78">
                  <c:v>0.38970588235294118</c:v>
                </c:pt>
                <c:pt idx="79">
                  <c:v>0.39705882352941174</c:v>
                </c:pt>
                <c:pt idx="80">
                  <c:v>0.39705882352941174</c:v>
                </c:pt>
                <c:pt idx="81">
                  <c:v>0.41176470588235292</c:v>
                </c:pt>
                <c:pt idx="82">
                  <c:v>0.41176470588235292</c:v>
                </c:pt>
                <c:pt idx="83">
                  <c:v>0.41176470588235292</c:v>
                </c:pt>
                <c:pt idx="84">
                  <c:v>0.41544117647058826</c:v>
                </c:pt>
                <c:pt idx="85">
                  <c:v>0.41911764705882354</c:v>
                </c:pt>
                <c:pt idx="86">
                  <c:v>0.42279411764705882</c:v>
                </c:pt>
                <c:pt idx="87">
                  <c:v>0.43382352941176472</c:v>
                </c:pt>
                <c:pt idx="88">
                  <c:v>0.43382352941176472</c:v>
                </c:pt>
                <c:pt idx="89">
                  <c:v>0.4375</c:v>
                </c:pt>
                <c:pt idx="90">
                  <c:v>0.45588235294117646</c:v>
                </c:pt>
                <c:pt idx="91">
                  <c:v>0.46323529411764708</c:v>
                </c:pt>
                <c:pt idx="92">
                  <c:v>0.46691176470588236</c:v>
                </c:pt>
                <c:pt idx="93">
                  <c:v>0.47794117647058826</c:v>
                </c:pt>
                <c:pt idx="94">
                  <c:v>0.47794117647058826</c:v>
                </c:pt>
                <c:pt idx="95">
                  <c:v>0.49264705882352944</c:v>
                </c:pt>
                <c:pt idx="96">
                  <c:v>0.49264705882352944</c:v>
                </c:pt>
                <c:pt idx="97">
                  <c:v>0.51470588235294112</c:v>
                </c:pt>
                <c:pt idx="98">
                  <c:v>0.5220588235294118</c:v>
                </c:pt>
                <c:pt idx="99">
                  <c:v>0.53308823529411764</c:v>
                </c:pt>
                <c:pt idx="100">
                  <c:v>0.55147058823529416</c:v>
                </c:pt>
                <c:pt idx="101">
                  <c:v>0.56617647058823528</c:v>
                </c:pt>
                <c:pt idx="102">
                  <c:v>0.57352941176470584</c:v>
                </c:pt>
                <c:pt idx="103">
                  <c:v>0.6029411764705882</c:v>
                </c:pt>
                <c:pt idx="104">
                  <c:v>0.60661764705882348</c:v>
                </c:pt>
                <c:pt idx="105">
                  <c:v>0.61029411764705888</c:v>
                </c:pt>
                <c:pt idx="106">
                  <c:v>0.62132352941176472</c:v>
                </c:pt>
                <c:pt idx="107">
                  <c:v>0.64338235294117652</c:v>
                </c:pt>
                <c:pt idx="108">
                  <c:v>0.65808823529411764</c:v>
                </c:pt>
                <c:pt idx="109">
                  <c:v>0.66176470588235292</c:v>
                </c:pt>
                <c:pt idx="110">
                  <c:v>0.69485294117647056</c:v>
                </c:pt>
                <c:pt idx="111">
                  <c:v>0.7095588235294118</c:v>
                </c:pt>
                <c:pt idx="112">
                  <c:v>0.71691176470588236</c:v>
                </c:pt>
                <c:pt idx="113">
                  <c:v>0.73161764705882348</c:v>
                </c:pt>
                <c:pt idx="114">
                  <c:v>0.75</c:v>
                </c:pt>
                <c:pt idx="115">
                  <c:v>0.75735294117647056</c:v>
                </c:pt>
                <c:pt idx="116">
                  <c:v>0.7904411764705882</c:v>
                </c:pt>
                <c:pt idx="117">
                  <c:v>0.79411764705882348</c:v>
                </c:pt>
                <c:pt idx="118">
                  <c:v>0.81617647058823528</c:v>
                </c:pt>
                <c:pt idx="119">
                  <c:v>0.82720588235294112</c:v>
                </c:pt>
                <c:pt idx="120">
                  <c:v>0.85661764705882348</c:v>
                </c:pt>
                <c:pt idx="121">
                  <c:v>0.86029411764705888</c:v>
                </c:pt>
                <c:pt idx="122">
                  <c:v>0.875</c:v>
                </c:pt>
                <c:pt idx="123">
                  <c:v>0.88235294117647056</c:v>
                </c:pt>
                <c:pt idx="124">
                  <c:v>0.90441176470588236</c:v>
                </c:pt>
                <c:pt idx="125">
                  <c:v>0.90808823529411764</c:v>
                </c:pt>
                <c:pt idx="126">
                  <c:v>0.9154411764705882</c:v>
                </c:pt>
                <c:pt idx="127">
                  <c:v>0.91911764705882348</c:v>
                </c:pt>
                <c:pt idx="128">
                  <c:v>0.94485294117647056</c:v>
                </c:pt>
                <c:pt idx="129">
                  <c:v>0.95220588235294112</c:v>
                </c:pt>
                <c:pt idx="130">
                  <c:v>0.96323529411764708</c:v>
                </c:pt>
                <c:pt idx="131">
                  <c:v>0.96323529411764708</c:v>
                </c:pt>
                <c:pt idx="132">
                  <c:v>0.97426470588235292</c:v>
                </c:pt>
                <c:pt idx="133">
                  <c:v>0.97426470588235292</c:v>
                </c:pt>
                <c:pt idx="134">
                  <c:v>0.98529411764705888</c:v>
                </c:pt>
                <c:pt idx="135">
                  <c:v>0.98529411764705888</c:v>
                </c:pt>
                <c:pt idx="136">
                  <c:v>0.98897058823529416</c:v>
                </c:pt>
                <c:pt idx="137">
                  <c:v>0.98897058823529416</c:v>
                </c:pt>
                <c:pt idx="138">
                  <c:v>0.99264705882352944</c:v>
                </c:pt>
                <c:pt idx="139">
                  <c:v>0.99632352941176472</c:v>
                </c:pt>
                <c:pt idx="1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3-444B-B89C-49E5A9C344A5}"/>
            </c:ext>
          </c:extLst>
        </c:ser>
        <c:ser>
          <c:idx val="1"/>
          <c:order val="1"/>
          <c:tx>
            <c:strRef>
              <c:f>'7.2'!$S$1</c:f>
              <c:strCache>
                <c:ptCount val="1"/>
                <c:pt idx="0">
                  <c:v>Uniform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'7.2'!$Q$2:$Q$273</c:f>
              <c:numCache>
                <c:formatCode>0.000</c:formatCode>
                <c:ptCount val="272"/>
                <c:pt idx="0">
                  <c:v>1.6</c:v>
                </c:pt>
                <c:pt idx="1">
                  <c:v>1.625</c:v>
                </c:pt>
                <c:pt idx="2">
                  <c:v>1.65</c:v>
                </c:pt>
                <c:pt idx="3">
                  <c:v>1.6749999999999998</c:v>
                </c:pt>
                <c:pt idx="4">
                  <c:v>1.6999999999999997</c:v>
                </c:pt>
                <c:pt idx="5">
                  <c:v>1.7249999999999996</c:v>
                </c:pt>
                <c:pt idx="6">
                  <c:v>1.7499999999999996</c:v>
                </c:pt>
                <c:pt idx="7">
                  <c:v>1.7749999999999995</c:v>
                </c:pt>
                <c:pt idx="8">
                  <c:v>1.7999999999999994</c:v>
                </c:pt>
                <c:pt idx="9">
                  <c:v>1.8249999999999993</c:v>
                </c:pt>
                <c:pt idx="10">
                  <c:v>1.8499999999999992</c:v>
                </c:pt>
                <c:pt idx="11">
                  <c:v>1.8749999999999991</c:v>
                </c:pt>
                <c:pt idx="12">
                  <c:v>1.899999999999999</c:v>
                </c:pt>
                <c:pt idx="13">
                  <c:v>1.9249999999999989</c:v>
                </c:pt>
                <c:pt idx="14">
                  <c:v>1.9499999999999988</c:v>
                </c:pt>
                <c:pt idx="15">
                  <c:v>1.9749999999999988</c:v>
                </c:pt>
                <c:pt idx="16">
                  <c:v>1.9999999999999987</c:v>
                </c:pt>
                <c:pt idx="17">
                  <c:v>2.0249999999999986</c:v>
                </c:pt>
                <c:pt idx="18">
                  <c:v>2.0499999999999985</c:v>
                </c:pt>
                <c:pt idx="19">
                  <c:v>2.0749999999999984</c:v>
                </c:pt>
                <c:pt idx="20">
                  <c:v>2.0999999999999983</c:v>
                </c:pt>
                <c:pt idx="21">
                  <c:v>2.1249999999999982</c:v>
                </c:pt>
                <c:pt idx="22">
                  <c:v>2.1499999999999981</c:v>
                </c:pt>
                <c:pt idx="23">
                  <c:v>2.174999999999998</c:v>
                </c:pt>
                <c:pt idx="24">
                  <c:v>2.199999999999998</c:v>
                </c:pt>
                <c:pt idx="25">
                  <c:v>2.2249999999999979</c:v>
                </c:pt>
                <c:pt idx="26">
                  <c:v>2.2499999999999978</c:v>
                </c:pt>
                <c:pt idx="27">
                  <c:v>2.2749999999999977</c:v>
                </c:pt>
                <c:pt idx="28">
                  <c:v>2.2999999999999976</c:v>
                </c:pt>
                <c:pt idx="29">
                  <c:v>2.3249999999999975</c:v>
                </c:pt>
                <c:pt idx="30">
                  <c:v>2.3499999999999974</c:v>
                </c:pt>
                <c:pt idx="31">
                  <c:v>2.3749999999999973</c:v>
                </c:pt>
                <c:pt idx="32">
                  <c:v>2.3999999999999972</c:v>
                </c:pt>
                <c:pt idx="33">
                  <c:v>2.4249999999999972</c:v>
                </c:pt>
                <c:pt idx="34">
                  <c:v>2.4499999999999971</c:v>
                </c:pt>
                <c:pt idx="35">
                  <c:v>2.474999999999997</c:v>
                </c:pt>
                <c:pt idx="36">
                  <c:v>2.4999999999999969</c:v>
                </c:pt>
                <c:pt idx="37">
                  <c:v>2.5249999999999968</c:v>
                </c:pt>
                <c:pt idx="38">
                  <c:v>2.5499999999999967</c:v>
                </c:pt>
                <c:pt idx="39">
                  <c:v>2.5749999999999966</c:v>
                </c:pt>
                <c:pt idx="40">
                  <c:v>2.5999999999999965</c:v>
                </c:pt>
                <c:pt idx="41">
                  <c:v>2.6249999999999964</c:v>
                </c:pt>
                <c:pt idx="42">
                  <c:v>2.6499999999999964</c:v>
                </c:pt>
                <c:pt idx="43">
                  <c:v>2.6749999999999963</c:v>
                </c:pt>
                <c:pt idx="44">
                  <c:v>2.6999999999999962</c:v>
                </c:pt>
                <c:pt idx="45">
                  <c:v>2.7249999999999961</c:v>
                </c:pt>
                <c:pt idx="46">
                  <c:v>2.749999999999996</c:v>
                </c:pt>
                <c:pt idx="47">
                  <c:v>2.7749999999999959</c:v>
                </c:pt>
                <c:pt idx="48">
                  <c:v>2.7999999999999958</c:v>
                </c:pt>
                <c:pt idx="49">
                  <c:v>2.8249999999999957</c:v>
                </c:pt>
                <c:pt idx="50">
                  <c:v>2.8499999999999956</c:v>
                </c:pt>
                <c:pt idx="51">
                  <c:v>2.8749999999999956</c:v>
                </c:pt>
                <c:pt idx="52">
                  <c:v>2.8999999999999955</c:v>
                </c:pt>
                <c:pt idx="53">
                  <c:v>2.9249999999999954</c:v>
                </c:pt>
                <c:pt idx="54">
                  <c:v>2.9499999999999953</c:v>
                </c:pt>
                <c:pt idx="55">
                  <c:v>2.9749999999999952</c:v>
                </c:pt>
                <c:pt idx="56">
                  <c:v>2.9999999999999951</c:v>
                </c:pt>
                <c:pt idx="57">
                  <c:v>3.024999999999995</c:v>
                </c:pt>
                <c:pt idx="58">
                  <c:v>3.0499999999999949</c:v>
                </c:pt>
                <c:pt idx="59">
                  <c:v>3.0749999999999948</c:v>
                </c:pt>
                <c:pt idx="60">
                  <c:v>3.0999999999999948</c:v>
                </c:pt>
                <c:pt idx="61">
                  <c:v>3.1249999999999947</c:v>
                </c:pt>
                <c:pt idx="62">
                  <c:v>3.1499999999999946</c:v>
                </c:pt>
                <c:pt idx="63">
                  <c:v>3.1749999999999945</c:v>
                </c:pt>
                <c:pt idx="64">
                  <c:v>3.1999999999999944</c:v>
                </c:pt>
                <c:pt idx="65">
                  <c:v>3.2249999999999943</c:v>
                </c:pt>
                <c:pt idx="66">
                  <c:v>3.2499999999999942</c:v>
                </c:pt>
                <c:pt idx="67">
                  <c:v>3.2749999999999941</c:v>
                </c:pt>
                <c:pt idx="68">
                  <c:v>3.299999999999994</c:v>
                </c:pt>
                <c:pt idx="69">
                  <c:v>3.324999999999994</c:v>
                </c:pt>
                <c:pt idx="70">
                  <c:v>3.3499999999999939</c:v>
                </c:pt>
                <c:pt idx="71">
                  <c:v>3.3749999999999938</c:v>
                </c:pt>
                <c:pt idx="72">
                  <c:v>3.3999999999999937</c:v>
                </c:pt>
                <c:pt idx="73">
                  <c:v>3.4249999999999936</c:v>
                </c:pt>
                <c:pt idx="74">
                  <c:v>3.4499999999999935</c:v>
                </c:pt>
                <c:pt idx="75">
                  <c:v>3.4749999999999934</c:v>
                </c:pt>
                <c:pt idx="76">
                  <c:v>3.4999999999999933</c:v>
                </c:pt>
                <c:pt idx="77">
                  <c:v>3.5249999999999932</c:v>
                </c:pt>
                <c:pt idx="78">
                  <c:v>3.5499999999999932</c:v>
                </c:pt>
                <c:pt idx="79">
                  <c:v>3.5749999999999931</c:v>
                </c:pt>
                <c:pt idx="80">
                  <c:v>3.599999999999993</c:v>
                </c:pt>
                <c:pt idx="81">
                  <c:v>3.6249999999999929</c:v>
                </c:pt>
                <c:pt idx="82">
                  <c:v>3.6499999999999928</c:v>
                </c:pt>
                <c:pt idx="83">
                  <c:v>3.6749999999999927</c:v>
                </c:pt>
                <c:pt idx="84">
                  <c:v>3.6999999999999926</c:v>
                </c:pt>
                <c:pt idx="85">
                  <c:v>3.7249999999999925</c:v>
                </c:pt>
                <c:pt idx="86">
                  <c:v>3.7499999999999925</c:v>
                </c:pt>
                <c:pt idx="87">
                  <c:v>3.7749999999999924</c:v>
                </c:pt>
                <c:pt idx="88">
                  <c:v>3.7999999999999923</c:v>
                </c:pt>
                <c:pt idx="89">
                  <c:v>3.8249999999999922</c:v>
                </c:pt>
                <c:pt idx="90">
                  <c:v>3.8499999999999921</c:v>
                </c:pt>
                <c:pt idx="91">
                  <c:v>3.874999999999992</c:v>
                </c:pt>
                <c:pt idx="92">
                  <c:v>3.8999999999999919</c:v>
                </c:pt>
                <c:pt idx="93">
                  <c:v>3.9249999999999918</c:v>
                </c:pt>
                <c:pt idx="94">
                  <c:v>3.9499999999999917</c:v>
                </c:pt>
                <c:pt idx="95">
                  <c:v>3.9749999999999917</c:v>
                </c:pt>
                <c:pt idx="96">
                  <c:v>3.9999999999999916</c:v>
                </c:pt>
                <c:pt idx="97">
                  <c:v>4.0249999999999915</c:v>
                </c:pt>
                <c:pt idx="98">
                  <c:v>4.0499999999999918</c:v>
                </c:pt>
                <c:pt idx="99">
                  <c:v>4.0749999999999922</c:v>
                </c:pt>
                <c:pt idx="100">
                  <c:v>4.0999999999999925</c:v>
                </c:pt>
                <c:pt idx="101">
                  <c:v>4.1249999999999929</c:v>
                </c:pt>
                <c:pt idx="102">
                  <c:v>4.1499999999999932</c:v>
                </c:pt>
                <c:pt idx="103">
                  <c:v>4.1749999999999936</c:v>
                </c:pt>
                <c:pt idx="104">
                  <c:v>4.199999999999994</c:v>
                </c:pt>
                <c:pt idx="105">
                  <c:v>4.2249999999999943</c:v>
                </c:pt>
                <c:pt idx="106">
                  <c:v>4.2499999999999947</c:v>
                </c:pt>
                <c:pt idx="107">
                  <c:v>4.274999999999995</c:v>
                </c:pt>
                <c:pt idx="108">
                  <c:v>4.2999999999999954</c:v>
                </c:pt>
                <c:pt idx="109">
                  <c:v>4.3249999999999957</c:v>
                </c:pt>
                <c:pt idx="110">
                  <c:v>4.3499999999999961</c:v>
                </c:pt>
                <c:pt idx="111">
                  <c:v>4.3749999999999964</c:v>
                </c:pt>
                <c:pt idx="112">
                  <c:v>4.3999999999999968</c:v>
                </c:pt>
                <c:pt idx="113">
                  <c:v>4.4249999999999972</c:v>
                </c:pt>
                <c:pt idx="114">
                  <c:v>4.4499999999999975</c:v>
                </c:pt>
                <c:pt idx="115">
                  <c:v>4.4749999999999979</c:v>
                </c:pt>
                <c:pt idx="116">
                  <c:v>4.4999999999999982</c:v>
                </c:pt>
                <c:pt idx="117">
                  <c:v>4.5249999999999986</c:v>
                </c:pt>
                <c:pt idx="118">
                  <c:v>4.5499999999999989</c:v>
                </c:pt>
                <c:pt idx="119">
                  <c:v>4.5749999999999993</c:v>
                </c:pt>
                <c:pt idx="120">
                  <c:v>4.5999999999999996</c:v>
                </c:pt>
                <c:pt idx="121">
                  <c:v>4.625</c:v>
                </c:pt>
                <c:pt idx="122">
                  <c:v>4.6500000000000004</c:v>
                </c:pt>
                <c:pt idx="123">
                  <c:v>4.6750000000000007</c:v>
                </c:pt>
                <c:pt idx="124">
                  <c:v>4.7000000000000011</c:v>
                </c:pt>
                <c:pt idx="125">
                  <c:v>4.7250000000000014</c:v>
                </c:pt>
                <c:pt idx="126">
                  <c:v>4.7500000000000018</c:v>
                </c:pt>
                <c:pt idx="127">
                  <c:v>4.7750000000000021</c:v>
                </c:pt>
                <c:pt idx="128">
                  <c:v>4.8000000000000025</c:v>
                </c:pt>
                <c:pt idx="129">
                  <c:v>4.8250000000000028</c:v>
                </c:pt>
                <c:pt idx="130">
                  <c:v>4.8500000000000032</c:v>
                </c:pt>
                <c:pt idx="131">
                  <c:v>4.8750000000000036</c:v>
                </c:pt>
                <c:pt idx="132">
                  <c:v>4.9000000000000039</c:v>
                </c:pt>
                <c:pt idx="133">
                  <c:v>4.9250000000000043</c:v>
                </c:pt>
                <c:pt idx="134">
                  <c:v>4.9500000000000046</c:v>
                </c:pt>
                <c:pt idx="135">
                  <c:v>4.975000000000005</c:v>
                </c:pt>
                <c:pt idx="136">
                  <c:v>5.0000000000000053</c:v>
                </c:pt>
                <c:pt idx="137">
                  <c:v>5.0250000000000057</c:v>
                </c:pt>
                <c:pt idx="138">
                  <c:v>5.050000000000006</c:v>
                </c:pt>
                <c:pt idx="139">
                  <c:v>5.0750000000000064</c:v>
                </c:pt>
                <c:pt idx="140">
                  <c:v>5.1000000000000068</c:v>
                </c:pt>
              </c:numCache>
            </c:numRef>
          </c:xVal>
          <c:yVal>
            <c:numRef>
              <c:f>'7.2'!$S$2:$S$273</c:f>
              <c:numCache>
                <c:formatCode>General</c:formatCode>
                <c:ptCount val="272"/>
                <c:pt idx="0">
                  <c:v>0</c:v>
                </c:pt>
                <c:pt idx="1">
                  <c:v>7.1428571428571183E-3</c:v>
                </c:pt>
                <c:pt idx="2">
                  <c:v>1.4285714285714237E-2</c:v>
                </c:pt>
                <c:pt idx="3">
                  <c:v>2.1428571428571356E-2</c:v>
                </c:pt>
                <c:pt idx="4">
                  <c:v>2.8571428571428473E-2</c:v>
                </c:pt>
                <c:pt idx="5">
                  <c:v>3.5714285714285594E-2</c:v>
                </c:pt>
                <c:pt idx="6">
                  <c:v>4.2857142857142712E-2</c:v>
                </c:pt>
                <c:pt idx="7">
                  <c:v>4.9999999999999829E-2</c:v>
                </c:pt>
                <c:pt idx="8">
                  <c:v>5.7142857142856947E-2</c:v>
                </c:pt>
                <c:pt idx="9">
                  <c:v>6.4285714285714071E-2</c:v>
                </c:pt>
                <c:pt idx="10">
                  <c:v>7.1428571428571189E-2</c:v>
                </c:pt>
                <c:pt idx="11">
                  <c:v>7.8571428571428306E-2</c:v>
                </c:pt>
                <c:pt idx="12">
                  <c:v>8.5714285714285424E-2</c:v>
                </c:pt>
                <c:pt idx="13">
                  <c:v>9.2857142857142541E-2</c:v>
                </c:pt>
                <c:pt idx="14">
                  <c:v>9.9999999999999659E-2</c:v>
                </c:pt>
                <c:pt idx="15">
                  <c:v>0.10714285714285678</c:v>
                </c:pt>
                <c:pt idx="16">
                  <c:v>0.11428571428571389</c:v>
                </c:pt>
                <c:pt idx="17">
                  <c:v>0.12142857142857101</c:v>
                </c:pt>
                <c:pt idx="18">
                  <c:v>0.12857142857142814</c:v>
                </c:pt>
                <c:pt idx="19">
                  <c:v>0.13571428571428526</c:v>
                </c:pt>
                <c:pt idx="20">
                  <c:v>0.14285714285714238</c:v>
                </c:pt>
                <c:pt idx="21">
                  <c:v>0.14999999999999949</c:v>
                </c:pt>
                <c:pt idx="22">
                  <c:v>0.15714285714285661</c:v>
                </c:pt>
                <c:pt idx="23">
                  <c:v>0.16428571428571373</c:v>
                </c:pt>
                <c:pt idx="24">
                  <c:v>0.17142857142857085</c:v>
                </c:pt>
                <c:pt idx="25">
                  <c:v>0.17857142857142796</c:v>
                </c:pt>
                <c:pt idx="26">
                  <c:v>0.18571428571428508</c:v>
                </c:pt>
                <c:pt idx="27">
                  <c:v>0.1928571428571422</c:v>
                </c:pt>
                <c:pt idx="28">
                  <c:v>0.19999999999999932</c:v>
                </c:pt>
                <c:pt idx="29">
                  <c:v>0.20714285714285643</c:v>
                </c:pt>
                <c:pt idx="30">
                  <c:v>0.21428571428571355</c:v>
                </c:pt>
                <c:pt idx="31">
                  <c:v>0.22142857142857067</c:v>
                </c:pt>
                <c:pt idx="32">
                  <c:v>0.22857142857142779</c:v>
                </c:pt>
                <c:pt idx="33">
                  <c:v>0.2357142857142849</c:v>
                </c:pt>
                <c:pt idx="34">
                  <c:v>0.24285714285714202</c:v>
                </c:pt>
                <c:pt idx="35">
                  <c:v>0.24999999999999914</c:v>
                </c:pt>
                <c:pt idx="36">
                  <c:v>0.25714285714285628</c:v>
                </c:pt>
                <c:pt idx="37">
                  <c:v>0.2642857142857134</c:v>
                </c:pt>
                <c:pt idx="38">
                  <c:v>0.27142857142857052</c:v>
                </c:pt>
                <c:pt idx="39">
                  <c:v>0.27857142857142764</c:v>
                </c:pt>
                <c:pt idx="40">
                  <c:v>0.28571428571428475</c:v>
                </c:pt>
                <c:pt idx="41">
                  <c:v>0.29285714285714187</c:v>
                </c:pt>
                <c:pt idx="42">
                  <c:v>0.29999999999999899</c:v>
                </c:pt>
                <c:pt idx="43">
                  <c:v>0.30714285714285611</c:v>
                </c:pt>
                <c:pt idx="44">
                  <c:v>0.31428571428571322</c:v>
                </c:pt>
                <c:pt idx="45">
                  <c:v>0.32142857142857034</c:v>
                </c:pt>
                <c:pt idx="46">
                  <c:v>0.32857142857142746</c:v>
                </c:pt>
                <c:pt idx="47">
                  <c:v>0.33571428571428458</c:v>
                </c:pt>
                <c:pt idx="48">
                  <c:v>0.34285714285714169</c:v>
                </c:pt>
                <c:pt idx="49">
                  <c:v>0.34999999999999881</c:v>
                </c:pt>
                <c:pt idx="50">
                  <c:v>0.35714285714285593</c:v>
                </c:pt>
                <c:pt idx="51">
                  <c:v>0.36428571428571305</c:v>
                </c:pt>
                <c:pt idx="52">
                  <c:v>0.37142857142857016</c:v>
                </c:pt>
                <c:pt idx="53">
                  <c:v>0.37857142857142728</c:v>
                </c:pt>
                <c:pt idx="54">
                  <c:v>0.3857142857142844</c:v>
                </c:pt>
                <c:pt idx="55">
                  <c:v>0.39285714285714152</c:v>
                </c:pt>
                <c:pt idx="56">
                  <c:v>0.39999999999999863</c:v>
                </c:pt>
                <c:pt idx="57">
                  <c:v>0.40714285714285575</c:v>
                </c:pt>
                <c:pt idx="58">
                  <c:v>0.41428571428571287</c:v>
                </c:pt>
                <c:pt idx="59">
                  <c:v>0.42142857142856999</c:v>
                </c:pt>
                <c:pt idx="60">
                  <c:v>0.4285714285714271</c:v>
                </c:pt>
                <c:pt idx="61">
                  <c:v>0.43571428571428422</c:v>
                </c:pt>
                <c:pt idx="62">
                  <c:v>0.44285714285714134</c:v>
                </c:pt>
                <c:pt idx="63">
                  <c:v>0.44999999999999846</c:v>
                </c:pt>
                <c:pt idx="64">
                  <c:v>0.45714285714285557</c:v>
                </c:pt>
                <c:pt idx="65">
                  <c:v>0.46428571428571269</c:v>
                </c:pt>
                <c:pt idx="66">
                  <c:v>0.47142857142856981</c:v>
                </c:pt>
                <c:pt idx="67">
                  <c:v>0.47857142857142693</c:v>
                </c:pt>
                <c:pt idx="68">
                  <c:v>0.48571428571428404</c:v>
                </c:pt>
                <c:pt idx="69">
                  <c:v>0.49285714285714116</c:v>
                </c:pt>
                <c:pt idx="70">
                  <c:v>0.49999999999999828</c:v>
                </c:pt>
                <c:pt idx="71">
                  <c:v>0.50714285714285545</c:v>
                </c:pt>
                <c:pt idx="72">
                  <c:v>0.51428571428571257</c:v>
                </c:pt>
                <c:pt idx="73">
                  <c:v>0.52142857142856969</c:v>
                </c:pt>
                <c:pt idx="74">
                  <c:v>0.5285714285714268</c:v>
                </c:pt>
                <c:pt idx="75">
                  <c:v>0.53571428571428392</c:v>
                </c:pt>
                <c:pt idx="76">
                  <c:v>0.54285714285714104</c:v>
                </c:pt>
                <c:pt idx="77">
                  <c:v>0.54999999999999816</c:v>
                </c:pt>
                <c:pt idx="78">
                  <c:v>0.55714285714285527</c:v>
                </c:pt>
                <c:pt idx="79">
                  <c:v>0.56428571428571239</c:v>
                </c:pt>
                <c:pt idx="80">
                  <c:v>0.57142857142856951</c:v>
                </c:pt>
                <c:pt idx="81">
                  <c:v>0.57857142857142663</c:v>
                </c:pt>
                <c:pt idx="82">
                  <c:v>0.58571428571428374</c:v>
                </c:pt>
                <c:pt idx="83">
                  <c:v>0.59285714285714086</c:v>
                </c:pt>
                <c:pt idx="84">
                  <c:v>0.59999999999999798</c:v>
                </c:pt>
                <c:pt idx="85">
                  <c:v>0.6071428571428551</c:v>
                </c:pt>
                <c:pt idx="86">
                  <c:v>0.61428571428571221</c:v>
                </c:pt>
                <c:pt idx="87">
                  <c:v>0.62142857142856933</c:v>
                </c:pt>
                <c:pt idx="88">
                  <c:v>0.62857142857142645</c:v>
                </c:pt>
                <c:pt idx="89">
                  <c:v>0.63571428571428357</c:v>
                </c:pt>
                <c:pt idx="90">
                  <c:v>0.64285714285714068</c:v>
                </c:pt>
                <c:pt idx="91">
                  <c:v>0.6499999999999978</c:v>
                </c:pt>
                <c:pt idx="92">
                  <c:v>0.65714285714285492</c:v>
                </c:pt>
                <c:pt idx="93">
                  <c:v>0.66428571428571204</c:v>
                </c:pt>
                <c:pt idx="94">
                  <c:v>0.67142857142856915</c:v>
                </c:pt>
                <c:pt idx="95">
                  <c:v>0.67857142857142627</c:v>
                </c:pt>
                <c:pt idx="96">
                  <c:v>0.68571428571428339</c:v>
                </c:pt>
                <c:pt idx="97">
                  <c:v>0.69285714285714051</c:v>
                </c:pt>
                <c:pt idx="98">
                  <c:v>0.69999999999999774</c:v>
                </c:pt>
                <c:pt idx="99">
                  <c:v>0.70714285714285496</c:v>
                </c:pt>
                <c:pt idx="100">
                  <c:v>0.71428571428571219</c:v>
                </c:pt>
                <c:pt idx="101">
                  <c:v>0.72142857142856942</c:v>
                </c:pt>
                <c:pt idx="102">
                  <c:v>0.72857142857142676</c:v>
                </c:pt>
                <c:pt idx="103">
                  <c:v>0.73571428571428399</c:v>
                </c:pt>
                <c:pt idx="104">
                  <c:v>0.74285714285714122</c:v>
                </c:pt>
                <c:pt idx="105">
                  <c:v>0.74999999999999845</c:v>
                </c:pt>
                <c:pt idx="106">
                  <c:v>0.75714285714285567</c:v>
                </c:pt>
                <c:pt idx="107">
                  <c:v>0.7642857142857129</c:v>
                </c:pt>
                <c:pt idx="108">
                  <c:v>0.77142857142857013</c:v>
                </c:pt>
                <c:pt idx="109">
                  <c:v>0.77857142857142747</c:v>
                </c:pt>
                <c:pt idx="110">
                  <c:v>0.7857142857142847</c:v>
                </c:pt>
                <c:pt idx="111">
                  <c:v>0.79285714285714193</c:v>
                </c:pt>
                <c:pt idx="112">
                  <c:v>0.79999999999999916</c:v>
                </c:pt>
                <c:pt idx="113">
                  <c:v>0.80714285714285638</c:v>
                </c:pt>
                <c:pt idx="114">
                  <c:v>0.81428571428571361</c:v>
                </c:pt>
                <c:pt idx="115">
                  <c:v>0.82142857142857095</c:v>
                </c:pt>
                <c:pt idx="116">
                  <c:v>0.82857142857142818</c:v>
                </c:pt>
                <c:pt idx="117">
                  <c:v>0.83571428571428541</c:v>
                </c:pt>
                <c:pt idx="118">
                  <c:v>0.84285714285714264</c:v>
                </c:pt>
                <c:pt idx="119">
                  <c:v>0.84999999999999987</c:v>
                </c:pt>
                <c:pt idx="120">
                  <c:v>0.8571428571428571</c:v>
                </c:pt>
                <c:pt idx="121">
                  <c:v>0.86428571428571432</c:v>
                </c:pt>
                <c:pt idx="122">
                  <c:v>0.87142857142857166</c:v>
                </c:pt>
                <c:pt idx="123">
                  <c:v>0.87857142857142889</c:v>
                </c:pt>
                <c:pt idx="124">
                  <c:v>0.88571428571428612</c:v>
                </c:pt>
                <c:pt idx="125">
                  <c:v>0.89285714285714335</c:v>
                </c:pt>
                <c:pt idx="126">
                  <c:v>0.90000000000000058</c:v>
                </c:pt>
                <c:pt idx="127">
                  <c:v>0.90714285714285781</c:v>
                </c:pt>
                <c:pt idx="128">
                  <c:v>0.91428571428571503</c:v>
                </c:pt>
                <c:pt idx="129">
                  <c:v>0.92142857142857237</c:v>
                </c:pt>
                <c:pt idx="130">
                  <c:v>0.9285714285714296</c:v>
                </c:pt>
                <c:pt idx="131">
                  <c:v>0.93571428571428683</c:v>
                </c:pt>
                <c:pt idx="132">
                  <c:v>0.94285714285714406</c:v>
                </c:pt>
                <c:pt idx="133">
                  <c:v>0.95000000000000129</c:v>
                </c:pt>
                <c:pt idx="134">
                  <c:v>0.95714285714285852</c:v>
                </c:pt>
                <c:pt idx="135">
                  <c:v>0.96428571428571586</c:v>
                </c:pt>
                <c:pt idx="136">
                  <c:v>0.97142857142857308</c:v>
                </c:pt>
                <c:pt idx="137">
                  <c:v>0.97857142857143031</c:v>
                </c:pt>
                <c:pt idx="138">
                  <c:v>0.98571428571428754</c:v>
                </c:pt>
                <c:pt idx="139">
                  <c:v>0.99285714285714477</c:v>
                </c:pt>
                <c:pt idx="140">
                  <c:v>1.000000000000002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23-444B-B89C-49E5A9C344A5}"/>
            </c:ext>
          </c:extLst>
        </c:ser>
        <c:ser>
          <c:idx val="2"/>
          <c:order val="2"/>
          <c:tx>
            <c:strRef>
              <c:f>'7.2'!$T$1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'7.2'!$Q$2:$Q$273</c:f>
              <c:numCache>
                <c:formatCode>0.000</c:formatCode>
                <c:ptCount val="272"/>
                <c:pt idx="0">
                  <c:v>1.6</c:v>
                </c:pt>
                <c:pt idx="1">
                  <c:v>1.625</c:v>
                </c:pt>
                <c:pt idx="2">
                  <c:v>1.65</c:v>
                </c:pt>
                <c:pt idx="3">
                  <c:v>1.6749999999999998</c:v>
                </c:pt>
                <c:pt idx="4">
                  <c:v>1.6999999999999997</c:v>
                </c:pt>
                <c:pt idx="5">
                  <c:v>1.7249999999999996</c:v>
                </c:pt>
                <c:pt idx="6">
                  <c:v>1.7499999999999996</c:v>
                </c:pt>
                <c:pt idx="7">
                  <c:v>1.7749999999999995</c:v>
                </c:pt>
                <c:pt idx="8">
                  <c:v>1.7999999999999994</c:v>
                </c:pt>
                <c:pt idx="9">
                  <c:v>1.8249999999999993</c:v>
                </c:pt>
                <c:pt idx="10">
                  <c:v>1.8499999999999992</c:v>
                </c:pt>
                <c:pt idx="11">
                  <c:v>1.8749999999999991</c:v>
                </c:pt>
                <c:pt idx="12">
                  <c:v>1.899999999999999</c:v>
                </c:pt>
                <c:pt idx="13">
                  <c:v>1.9249999999999989</c:v>
                </c:pt>
                <c:pt idx="14">
                  <c:v>1.9499999999999988</c:v>
                </c:pt>
                <c:pt idx="15">
                  <c:v>1.9749999999999988</c:v>
                </c:pt>
                <c:pt idx="16">
                  <c:v>1.9999999999999987</c:v>
                </c:pt>
                <c:pt idx="17">
                  <c:v>2.0249999999999986</c:v>
                </c:pt>
                <c:pt idx="18">
                  <c:v>2.0499999999999985</c:v>
                </c:pt>
                <c:pt idx="19">
                  <c:v>2.0749999999999984</c:v>
                </c:pt>
                <c:pt idx="20">
                  <c:v>2.0999999999999983</c:v>
                </c:pt>
                <c:pt idx="21">
                  <c:v>2.1249999999999982</c:v>
                </c:pt>
                <c:pt idx="22">
                  <c:v>2.1499999999999981</c:v>
                </c:pt>
                <c:pt idx="23">
                  <c:v>2.174999999999998</c:v>
                </c:pt>
                <c:pt idx="24">
                  <c:v>2.199999999999998</c:v>
                </c:pt>
                <c:pt idx="25">
                  <c:v>2.2249999999999979</c:v>
                </c:pt>
                <c:pt idx="26">
                  <c:v>2.2499999999999978</c:v>
                </c:pt>
                <c:pt idx="27">
                  <c:v>2.2749999999999977</c:v>
                </c:pt>
                <c:pt idx="28">
                  <c:v>2.2999999999999976</c:v>
                </c:pt>
                <c:pt idx="29">
                  <c:v>2.3249999999999975</c:v>
                </c:pt>
                <c:pt idx="30">
                  <c:v>2.3499999999999974</c:v>
                </c:pt>
                <c:pt idx="31">
                  <c:v>2.3749999999999973</c:v>
                </c:pt>
                <c:pt idx="32">
                  <c:v>2.3999999999999972</c:v>
                </c:pt>
                <c:pt idx="33">
                  <c:v>2.4249999999999972</c:v>
                </c:pt>
                <c:pt idx="34">
                  <c:v>2.4499999999999971</c:v>
                </c:pt>
                <c:pt idx="35">
                  <c:v>2.474999999999997</c:v>
                </c:pt>
                <c:pt idx="36">
                  <c:v>2.4999999999999969</c:v>
                </c:pt>
                <c:pt idx="37">
                  <c:v>2.5249999999999968</c:v>
                </c:pt>
                <c:pt idx="38">
                  <c:v>2.5499999999999967</c:v>
                </c:pt>
                <c:pt idx="39">
                  <c:v>2.5749999999999966</c:v>
                </c:pt>
                <c:pt idx="40">
                  <c:v>2.5999999999999965</c:v>
                </c:pt>
                <c:pt idx="41">
                  <c:v>2.6249999999999964</c:v>
                </c:pt>
                <c:pt idx="42">
                  <c:v>2.6499999999999964</c:v>
                </c:pt>
                <c:pt idx="43">
                  <c:v>2.6749999999999963</c:v>
                </c:pt>
                <c:pt idx="44">
                  <c:v>2.6999999999999962</c:v>
                </c:pt>
                <c:pt idx="45">
                  <c:v>2.7249999999999961</c:v>
                </c:pt>
                <c:pt idx="46">
                  <c:v>2.749999999999996</c:v>
                </c:pt>
                <c:pt idx="47">
                  <c:v>2.7749999999999959</c:v>
                </c:pt>
                <c:pt idx="48">
                  <c:v>2.7999999999999958</c:v>
                </c:pt>
                <c:pt idx="49">
                  <c:v>2.8249999999999957</c:v>
                </c:pt>
                <c:pt idx="50">
                  <c:v>2.8499999999999956</c:v>
                </c:pt>
                <c:pt idx="51">
                  <c:v>2.8749999999999956</c:v>
                </c:pt>
                <c:pt idx="52">
                  <c:v>2.8999999999999955</c:v>
                </c:pt>
                <c:pt idx="53">
                  <c:v>2.9249999999999954</c:v>
                </c:pt>
                <c:pt idx="54">
                  <c:v>2.9499999999999953</c:v>
                </c:pt>
                <c:pt idx="55">
                  <c:v>2.9749999999999952</c:v>
                </c:pt>
                <c:pt idx="56">
                  <c:v>2.9999999999999951</c:v>
                </c:pt>
                <c:pt idx="57">
                  <c:v>3.024999999999995</c:v>
                </c:pt>
                <c:pt idx="58">
                  <c:v>3.0499999999999949</c:v>
                </c:pt>
                <c:pt idx="59">
                  <c:v>3.0749999999999948</c:v>
                </c:pt>
                <c:pt idx="60">
                  <c:v>3.0999999999999948</c:v>
                </c:pt>
                <c:pt idx="61">
                  <c:v>3.1249999999999947</c:v>
                </c:pt>
                <c:pt idx="62">
                  <c:v>3.1499999999999946</c:v>
                </c:pt>
                <c:pt idx="63">
                  <c:v>3.1749999999999945</c:v>
                </c:pt>
                <c:pt idx="64">
                  <c:v>3.1999999999999944</c:v>
                </c:pt>
                <c:pt idx="65">
                  <c:v>3.2249999999999943</c:v>
                </c:pt>
                <c:pt idx="66">
                  <c:v>3.2499999999999942</c:v>
                </c:pt>
                <c:pt idx="67">
                  <c:v>3.2749999999999941</c:v>
                </c:pt>
                <c:pt idx="68">
                  <c:v>3.299999999999994</c:v>
                </c:pt>
                <c:pt idx="69">
                  <c:v>3.324999999999994</c:v>
                </c:pt>
                <c:pt idx="70">
                  <c:v>3.3499999999999939</c:v>
                </c:pt>
                <c:pt idx="71">
                  <c:v>3.3749999999999938</c:v>
                </c:pt>
                <c:pt idx="72">
                  <c:v>3.3999999999999937</c:v>
                </c:pt>
                <c:pt idx="73">
                  <c:v>3.4249999999999936</c:v>
                </c:pt>
                <c:pt idx="74">
                  <c:v>3.4499999999999935</c:v>
                </c:pt>
                <c:pt idx="75">
                  <c:v>3.4749999999999934</c:v>
                </c:pt>
                <c:pt idx="76">
                  <c:v>3.4999999999999933</c:v>
                </c:pt>
                <c:pt idx="77">
                  <c:v>3.5249999999999932</c:v>
                </c:pt>
                <c:pt idx="78">
                  <c:v>3.5499999999999932</c:v>
                </c:pt>
                <c:pt idx="79">
                  <c:v>3.5749999999999931</c:v>
                </c:pt>
                <c:pt idx="80">
                  <c:v>3.599999999999993</c:v>
                </c:pt>
                <c:pt idx="81">
                  <c:v>3.6249999999999929</c:v>
                </c:pt>
                <c:pt idx="82">
                  <c:v>3.6499999999999928</c:v>
                </c:pt>
                <c:pt idx="83">
                  <c:v>3.6749999999999927</c:v>
                </c:pt>
                <c:pt idx="84">
                  <c:v>3.6999999999999926</c:v>
                </c:pt>
                <c:pt idx="85">
                  <c:v>3.7249999999999925</c:v>
                </c:pt>
                <c:pt idx="86">
                  <c:v>3.7499999999999925</c:v>
                </c:pt>
                <c:pt idx="87">
                  <c:v>3.7749999999999924</c:v>
                </c:pt>
                <c:pt idx="88">
                  <c:v>3.7999999999999923</c:v>
                </c:pt>
                <c:pt idx="89">
                  <c:v>3.8249999999999922</c:v>
                </c:pt>
                <c:pt idx="90">
                  <c:v>3.8499999999999921</c:v>
                </c:pt>
                <c:pt idx="91">
                  <c:v>3.874999999999992</c:v>
                </c:pt>
                <c:pt idx="92">
                  <c:v>3.8999999999999919</c:v>
                </c:pt>
                <c:pt idx="93">
                  <c:v>3.9249999999999918</c:v>
                </c:pt>
                <c:pt idx="94">
                  <c:v>3.9499999999999917</c:v>
                </c:pt>
                <c:pt idx="95">
                  <c:v>3.9749999999999917</c:v>
                </c:pt>
                <c:pt idx="96">
                  <c:v>3.9999999999999916</c:v>
                </c:pt>
                <c:pt idx="97">
                  <c:v>4.0249999999999915</c:v>
                </c:pt>
                <c:pt idx="98">
                  <c:v>4.0499999999999918</c:v>
                </c:pt>
                <c:pt idx="99">
                  <c:v>4.0749999999999922</c:v>
                </c:pt>
                <c:pt idx="100">
                  <c:v>4.0999999999999925</c:v>
                </c:pt>
                <c:pt idx="101">
                  <c:v>4.1249999999999929</c:v>
                </c:pt>
                <c:pt idx="102">
                  <c:v>4.1499999999999932</c:v>
                </c:pt>
                <c:pt idx="103">
                  <c:v>4.1749999999999936</c:v>
                </c:pt>
                <c:pt idx="104">
                  <c:v>4.199999999999994</c:v>
                </c:pt>
                <c:pt idx="105">
                  <c:v>4.2249999999999943</c:v>
                </c:pt>
                <c:pt idx="106">
                  <c:v>4.2499999999999947</c:v>
                </c:pt>
                <c:pt idx="107">
                  <c:v>4.274999999999995</c:v>
                </c:pt>
                <c:pt idx="108">
                  <c:v>4.2999999999999954</c:v>
                </c:pt>
                <c:pt idx="109">
                  <c:v>4.3249999999999957</c:v>
                </c:pt>
                <c:pt idx="110">
                  <c:v>4.3499999999999961</c:v>
                </c:pt>
                <c:pt idx="111">
                  <c:v>4.3749999999999964</c:v>
                </c:pt>
                <c:pt idx="112">
                  <c:v>4.3999999999999968</c:v>
                </c:pt>
                <c:pt idx="113">
                  <c:v>4.4249999999999972</c:v>
                </c:pt>
                <c:pt idx="114">
                  <c:v>4.4499999999999975</c:v>
                </c:pt>
                <c:pt idx="115">
                  <c:v>4.4749999999999979</c:v>
                </c:pt>
                <c:pt idx="116">
                  <c:v>4.4999999999999982</c:v>
                </c:pt>
                <c:pt idx="117">
                  <c:v>4.5249999999999986</c:v>
                </c:pt>
                <c:pt idx="118">
                  <c:v>4.5499999999999989</c:v>
                </c:pt>
                <c:pt idx="119">
                  <c:v>4.5749999999999993</c:v>
                </c:pt>
                <c:pt idx="120">
                  <c:v>4.5999999999999996</c:v>
                </c:pt>
                <c:pt idx="121">
                  <c:v>4.625</c:v>
                </c:pt>
                <c:pt idx="122">
                  <c:v>4.6500000000000004</c:v>
                </c:pt>
                <c:pt idx="123">
                  <c:v>4.6750000000000007</c:v>
                </c:pt>
                <c:pt idx="124">
                  <c:v>4.7000000000000011</c:v>
                </c:pt>
                <c:pt idx="125">
                  <c:v>4.7250000000000014</c:v>
                </c:pt>
                <c:pt idx="126">
                  <c:v>4.7500000000000018</c:v>
                </c:pt>
                <c:pt idx="127">
                  <c:v>4.7750000000000021</c:v>
                </c:pt>
                <c:pt idx="128">
                  <c:v>4.8000000000000025</c:v>
                </c:pt>
                <c:pt idx="129">
                  <c:v>4.8250000000000028</c:v>
                </c:pt>
                <c:pt idx="130">
                  <c:v>4.8500000000000032</c:v>
                </c:pt>
                <c:pt idx="131">
                  <c:v>4.8750000000000036</c:v>
                </c:pt>
                <c:pt idx="132">
                  <c:v>4.9000000000000039</c:v>
                </c:pt>
                <c:pt idx="133">
                  <c:v>4.9250000000000043</c:v>
                </c:pt>
                <c:pt idx="134">
                  <c:v>4.9500000000000046</c:v>
                </c:pt>
                <c:pt idx="135">
                  <c:v>4.975000000000005</c:v>
                </c:pt>
                <c:pt idx="136">
                  <c:v>5.0000000000000053</c:v>
                </c:pt>
                <c:pt idx="137">
                  <c:v>5.0250000000000057</c:v>
                </c:pt>
                <c:pt idx="138">
                  <c:v>5.050000000000006</c:v>
                </c:pt>
                <c:pt idx="139">
                  <c:v>5.0750000000000064</c:v>
                </c:pt>
                <c:pt idx="140">
                  <c:v>5.1000000000000068</c:v>
                </c:pt>
              </c:numCache>
            </c:numRef>
          </c:xVal>
          <c:yVal>
            <c:numRef>
              <c:f>'7.2'!$T$2:$T$273</c:f>
              <c:numCache>
                <c:formatCode>General</c:formatCode>
                <c:ptCount val="272"/>
                <c:pt idx="0">
                  <c:v>4.875903838768704E-2</c:v>
                </c:pt>
                <c:pt idx="1">
                  <c:v>5.1017912982132985E-2</c:v>
                </c:pt>
                <c:pt idx="2">
                  <c:v>5.3359303165796151E-2</c:v>
                </c:pt>
                <c:pt idx="3">
                  <c:v>5.578505488100724E-2</c:v>
                </c:pt>
                <c:pt idx="4">
                  <c:v>5.8296997894356543E-2</c:v>
                </c:pt>
                <c:pt idx="5">
                  <c:v>6.0896942528560406E-2</c:v>
                </c:pt>
                <c:pt idx="6">
                  <c:v>6.3586676316321769E-2</c:v>
                </c:pt>
                <c:pt idx="7">
                  <c:v>6.6367960581626084E-2</c:v>
                </c:pt>
                <c:pt idx="8">
                  <c:v>6.9242526954319386E-2</c:v>
                </c:pt>
                <c:pt idx="9">
                  <c:v>7.2212073824211145E-2</c:v>
                </c:pt>
                <c:pt idx="10">
                  <c:v>7.5278262741336213E-2</c:v>
                </c:pt>
                <c:pt idx="11">
                  <c:v>7.8442714769389951E-2</c:v>
                </c:pt>
                <c:pt idx="12">
                  <c:v>8.170700679971872E-2</c:v>
                </c:pt>
                <c:pt idx="13">
                  <c:v>8.5072667833607271E-2</c:v>
                </c:pt>
                <c:pt idx="14">
                  <c:v>8.8541175240940351E-2</c:v>
                </c:pt>
                <c:pt idx="15">
                  <c:v>9.2113951003645569E-2</c:v>
                </c:pt>
                <c:pt idx="16">
                  <c:v>9.5792357952625126E-2</c:v>
                </c:pt>
                <c:pt idx="17">
                  <c:v>9.9577696007173547E-2</c:v>
                </c:pt>
                <c:pt idx="18">
                  <c:v>0.10347119842613796</c:v>
                </c:pt>
                <c:pt idx="19">
                  <c:v>0.10747402808031883</c:v>
                </c:pt>
                <c:pt idx="20">
                  <c:v>0.11158727375582331</c:v>
                </c:pt>
                <c:pt idx="21">
                  <c:v>0.11581194649826697</c:v>
                </c:pt>
                <c:pt idx="22">
                  <c:v>0.12014897600788282</c:v>
                </c:pt>
                <c:pt idx="23">
                  <c:v>0.12459920709571967</c:v>
                </c:pt>
                <c:pt idx="24">
                  <c:v>0.12916339621121331</c:v>
                </c:pt>
                <c:pt idx="25">
                  <c:v>0.13384220805147534</c:v>
                </c:pt>
                <c:pt idx="26">
                  <c:v>0.13863621226267792</c:v>
                </c:pt>
                <c:pt idx="27">
                  <c:v>0.14354588024390624</c:v>
                </c:pt>
                <c:pt idx="28">
                  <c:v>0.14857158206381532</c:v>
                </c:pt>
                <c:pt idx="29">
                  <c:v>0.15371358350034783</c:v>
                </c:pt>
                <c:pt idx="30">
                  <c:v>0.15897204321366065</c:v>
                </c:pt>
                <c:pt idx="31">
                  <c:v>0.16434701006225813</c:v>
                </c:pt>
                <c:pt idx="32">
                  <c:v>0.16983842057214146</c:v>
                </c:pt>
                <c:pt idx="33">
                  <c:v>0.17544609656855997</c:v>
                </c:pt>
                <c:pt idx="34">
                  <c:v>0.18116974297968852</c:v>
                </c:pt>
                <c:pt idx="35">
                  <c:v>0.18700894582125305</c:v>
                </c:pt>
                <c:pt idx="36">
                  <c:v>0.19296317037079172</c:v>
                </c:pt>
                <c:pt idx="37">
                  <c:v>0.19903175953986404</c:v>
                </c:pt>
                <c:pt idx="38">
                  <c:v>0.20521393245211161</c:v>
                </c:pt>
                <c:pt idx="39">
                  <c:v>0.21150878323462807</c:v>
                </c:pt>
                <c:pt idx="40">
                  <c:v>0.21791528002961927</c:v>
                </c:pt>
                <c:pt idx="41">
                  <c:v>0.2244322642328225</c:v>
                </c:pt>
                <c:pt idx="42">
                  <c:v>0.23105844996460886</c:v>
                </c:pt>
                <c:pt idx="43">
                  <c:v>0.23779242377912366</c:v>
                </c:pt>
                <c:pt idx="44">
                  <c:v>0.24463264461621553</c:v>
                </c:pt>
                <c:pt idx="45">
                  <c:v>0.25157744400027976</c:v>
                </c:pt>
                <c:pt idx="46">
                  <c:v>0.25862502648948804</c:v>
                </c:pt>
                <c:pt idx="47">
                  <c:v>0.26577347037820465</c:v>
                </c:pt>
                <c:pt idx="48">
                  <c:v>0.27302072865469351</c:v>
                </c:pt>
                <c:pt idx="49">
                  <c:v>0.28036463021550995</c:v>
                </c:pt>
                <c:pt idx="50">
                  <c:v>0.28780288133724519</c:v>
                </c:pt>
                <c:pt idx="51">
                  <c:v>0.29533306740555032</c:v>
                </c:pt>
                <c:pt idx="52">
                  <c:v>0.30295265490062045</c:v>
                </c:pt>
                <c:pt idx="53">
                  <c:v>0.31065899363756194</c:v>
                </c:pt>
                <c:pt idx="54">
                  <c:v>0.31844931925930597</c:v>
                </c:pt>
                <c:pt idx="55">
                  <c:v>0.32632075597897114</c:v>
                </c:pt>
                <c:pt idx="56">
                  <c:v>0.33427031956781805</c:v>
                </c:pt>
                <c:pt idx="57">
                  <c:v>0.34229492058418198</c:v>
                </c:pt>
                <c:pt idx="58">
                  <c:v>0.3503913678380251</c:v>
                </c:pt>
                <c:pt idx="59">
                  <c:v>0.35855637208501057</c:v>
                </c:pt>
                <c:pt idx="60">
                  <c:v>0.36678654994327886</c:v>
                </c:pt>
                <c:pt idx="61">
                  <c:v>0.37507842802539815</c:v>
                </c:pt>
                <c:pt idx="62">
                  <c:v>0.38342844727727438</c:v>
                </c:pt>
                <c:pt idx="63">
                  <c:v>0.39183296751514052</c:v>
                </c:pt>
                <c:pt idx="64">
                  <c:v>0.4002882721511038</c:v>
                </c:pt>
                <c:pt idx="65">
                  <c:v>0.40879057309711597</c:v>
                </c:pt>
                <c:pt idx="66">
                  <c:v>0.41733601583665053</c:v>
                </c:pt>
                <c:pt idx="67">
                  <c:v>0.42592068465281757</c:v>
                </c:pt>
                <c:pt idx="68">
                  <c:v>0.4345406080011342</c:v>
                </c:pt>
                <c:pt idx="69">
                  <c:v>0.44319176401468796</c:v>
                </c:pt>
                <c:pt idx="70">
                  <c:v>0.45187008612899193</c:v>
                </c:pt>
                <c:pt idx="71">
                  <c:v>0.46057146881343131</c:v>
                </c:pt>
                <c:pt idx="72">
                  <c:v>0.46929177339584699</c:v>
                </c:pt>
                <c:pt idx="73">
                  <c:v>0.47802683396648743</c:v>
                </c:pt>
                <c:pt idx="74">
                  <c:v>0.4867724633472964</c:v>
                </c:pt>
                <c:pt idx="75">
                  <c:v>0.49552445911228366</c:v>
                </c:pt>
                <c:pt idx="76">
                  <c:v>0.50427860964455429</c:v>
                </c:pt>
                <c:pt idx="77">
                  <c:v>0.51303070021544839</c:v>
                </c:pt>
                <c:pt idx="78">
                  <c:v>0.52177651907116984</c:v>
                </c:pt>
                <c:pt idx="79">
                  <c:v>0.53051186351225499</c:v>
                </c:pt>
                <c:pt idx="80">
                  <c:v>0.53923254595126013</c:v>
                </c:pt>
                <c:pt idx="81">
                  <c:v>0.54793439993411597</c:v>
                </c:pt>
                <c:pt idx="82">
                  <c:v>0.55661328611072203</c:v>
                </c:pt>
                <c:pt idx="83">
                  <c:v>0.56526509814052339</c:v>
                </c:pt>
                <c:pt idx="84">
                  <c:v>0.57388576851903217</c:v>
                </c:pt>
                <c:pt idx="85">
                  <c:v>0.58247127431151902</c:v>
                </c:pt>
                <c:pt idx="86">
                  <c:v>0.59101764278041147</c:v>
                </c:pt>
                <c:pt idx="87">
                  <c:v>0.59952095689329077</c:v>
                </c:pt>
                <c:pt idx="88">
                  <c:v>0.60797736069877784</c:v>
                </c:pt>
                <c:pt idx="89">
                  <c:v>0.61638306455803349</c:v>
                </c:pt>
                <c:pt idx="90">
                  <c:v>0.62473435022008106</c:v>
                </c:pt>
                <c:pt idx="91">
                  <c:v>0.6330275757296695</c:v>
                </c:pt>
                <c:pt idx="92">
                  <c:v>0.64125918015694783</c:v>
                </c:pt>
                <c:pt idx="93">
                  <c:v>0.64942568813880364</c:v>
                </c:pt>
                <c:pt idx="94">
                  <c:v>0.65752371422232936</c:v>
                </c:pt>
                <c:pt idx="95">
                  <c:v>0.66554996700152169</c:v>
                </c:pt>
                <c:pt idx="96">
                  <c:v>0.67350125303898367</c:v>
                </c:pt>
                <c:pt idx="97">
                  <c:v>0.68137448056508598</c:v>
                </c:pt>
                <c:pt idx="98">
                  <c:v>0.68916666294775364</c:v>
                </c:pt>
                <c:pt idx="99">
                  <c:v>0.69687492192676015</c:v>
                </c:pt>
                <c:pt idx="100">
                  <c:v>0.70449649060715691</c:v>
                </c:pt>
                <c:pt idx="101">
                  <c:v>0.71202871620720654</c:v>
                </c:pt>
                <c:pt idx="102">
                  <c:v>0.71946906255694432</c:v>
                </c:pt>
                <c:pt idx="103">
                  <c:v>0.72681511234425644</c:v>
                </c:pt>
                <c:pt idx="104">
                  <c:v>0.73406456910611728</c:v>
                </c:pt>
                <c:pt idx="105">
                  <c:v>0.7412152589633958</c:v>
                </c:pt>
                <c:pt idx="106">
                  <c:v>0.74826513209839041</c:v>
                </c:pt>
                <c:pt idx="107">
                  <c:v>0.75521226397500674</c:v>
                </c:pt>
                <c:pt idx="108">
                  <c:v>0.76205485630222625</c:v>
                </c:pt>
                <c:pt idx="109">
                  <c:v>0.76879123774224434</c:v>
                </c:pt>
                <c:pt idx="110">
                  <c:v>0.77541986436536925</c:v>
                </c:pt>
                <c:pt idx="111">
                  <c:v>0.78193931985446119</c:v>
                </c:pt>
                <c:pt idx="112">
                  <c:v>0.78834831546237394</c:v>
                </c:pt>
                <c:pt idx="113">
                  <c:v>0.79464568972650684</c:v>
                </c:pt>
                <c:pt idx="114">
                  <c:v>0.80083040794520621</c:v>
                </c:pt>
                <c:pt idx="115">
                  <c:v>0.8069015614213555</c:v>
                </c:pt>
                <c:pt idx="116">
                  <c:v>0.81285836647906751</c:v>
                </c:pt>
                <c:pt idx="117">
                  <c:v>0.81870016325993611</c:v>
                </c:pt>
                <c:pt idx="118">
                  <c:v>0.82442641430581454</c:v>
                </c:pt>
                <c:pt idx="119">
                  <c:v>0.83003670293557086</c:v>
                </c:pt>
                <c:pt idx="120">
                  <c:v>0.83553073142371148</c:v>
                </c:pt>
                <c:pt idx="121">
                  <c:v>0.84090831898917995</c:v>
                </c:pt>
                <c:pt idx="122">
                  <c:v>0.84616939960300575</c:v>
                </c:pt>
                <c:pt idx="123">
                  <c:v>0.85131401962382314</c:v>
                </c:pt>
                <c:pt idx="124">
                  <c:v>0.85634233527057291</c:v>
                </c:pt>
                <c:pt idx="125">
                  <c:v>0.86125460994197156</c:v>
                </c:pt>
                <c:pt idx="126">
                  <c:v>0.86605121139255004</c:v>
                </c:pt>
                <c:pt idx="127">
                  <c:v>0.8707326087752576</c:v>
                </c:pt>
                <c:pt idx="128">
                  <c:v>0.87529936956077381</c:v>
                </c:pt>
                <c:pt idx="129">
                  <c:v>0.87975215634378634</c:v>
                </c:pt>
                <c:pt idx="130">
                  <c:v>0.88409172354656596</c:v>
                </c:pt>
                <c:pt idx="131">
                  <c:v>0.88831891403021368</c:v>
                </c:pt>
                <c:pt idx="132">
                  <c:v>0.89243465562395619</c:v>
                </c:pt>
                <c:pt idx="133">
                  <c:v>0.89643995758283657</c:v>
                </c:pt>
                <c:pt idx="134">
                  <c:v>0.90033590698408483</c:v>
                </c:pt>
                <c:pt idx="135">
                  <c:v>0.90412366507235487</c:v>
                </c:pt>
                <c:pt idx="136">
                  <c:v>0.90780446356388567</c:v>
                </c:pt>
                <c:pt idx="137">
                  <c:v>0.91137960091949211</c:v>
                </c:pt>
                <c:pt idx="138">
                  <c:v>0.9148504385960976</c:v>
                </c:pt>
                <c:pt idx="139">
                  <c:v>0.91821839728631272</c:v>
                </c:pt>
                <c:pt idx="140">
                  <c:v>0.92148495315532331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23-444B-B89C-49E5A9C344A5}"/>
            </c:ext>
          </c:extLst>
        </c:ser>
        <c:ser>
          <c:idx val="3"/>
          <c:order val="3"/>
          <c:tx>
            <c:strRef>
              <c:f>'7.2'!$U$1</c:f>
              <c:strCache>
                <c:ptCount val="1"/>
                <c:pt idx="0">
                  <c:v>V shaped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'7.2'!$Q$2:$Q$273</c:f>
              <c:numCache>
                <c:formatCode>0.000</c:formatCode>
                <c:ptCount val="272"/>
                <c:pt idx="0">
                  <c:v>1.6</c:v>
                </c:pt>
                <c:pt idx="1">
                  <c:v>1.625</c:v>
                </c:pt>
                <c:pt idx="2">
                  <c:v>1.65</c:v>
                </c:pt>
                <c:pt idx="3">
                  <c:v>1.6749999999999998</c:v>
                </c:pt>
                <c:pt idx="4">
                  <c:v>1.6999999999999997</c:v>
                </c:pt>
                <c:pt idx="5">
                  <c:v>1.7249999999999996</c:v>
                </c:pt>
                <c:pt idx="6">
                  <c:v>1.7499999999999996</c:v>
                </c:pt>
                <c:pt idx="7">
                  <c:v>1.7749999999999995</c:v>
                </c:pt>
                <c:pt idx="8">
                  <c:v>1.7999999999999994</c:v>
                </c:pt>
                <c:pt idx="9">
                  <c:v>1.8249999999999993</c:v>
                </c:pt>
                <c:pt idx="10">
                  <c:v>1.8499999999999992</c:v>
                </c:pt>
                <c:pt idx="11">
                  <c:v>1.8749999999999991</c:v>
                </c:pt>
                <c:pt idx="12">
                  <c:v>1.899999999999999</c:v>
                </c:pt>
                <c:pt idx="13">
                  <c:v>1.9249999999999989</c:v>
                </c:pt>
                <c:pt idx="14">
                  <c:v>1.9499999999999988</c:v>
                </c:pt>
                <c:pt idx="15">
                  <c:v>1.9749999999999988</c:v>
                </c:pt>
                <c:pt idx="16">
                  <c:v>1.9999999999999987</c:v>
                </c:pt>
                <c:pt idx="17">
                  <c:v>2.0249999999999986</c:v>
                </c:pt>
                <c:pt idx="18">
                  <c:v>2.0499999999999985</c:v>
                </c:pt>
                <c:pt idx="19">
                  <c:v>2.0749999999999984</c:v>
                </c:pt>
                <c:pt idx="20">
                  <c:v>2.0999999999999983</c:v>
                </c:pt>
                <c:pt idx="21">
                  <c:v>2.1249999999999982</c:v>
                </c:pt>
                <c:pt idx="22">
                  <c:v>2.1499999999999981</c:v>
                </c:pt>
                <c:pt idx="23">
                  <c:v>2.174999999999998</c:v>
                </c:pt>
                <c:pt idx="24">
                  <c:v>2.199999999999998</c:v>
                </c:pt>
                <c:pt idx="25">
                  <c:v>2.2249999999999979</c:v>
                </c:pt>
                <c:pt idx="26">
                  <c:v>2.2499999999999978</c:v>
                </c:pt>
                <c:pt idx="27">
                  <c:v>2.2749999999999977</c:v>
                </c:pt>
                <c:pt idx="28">
                  <c:v>2.2999999999999976</c:v>
                </c:pt>
                <c:pt idx="29">
                  <c:v>2.3249999999999975</c:v>
                </c:pt>
                <c:pt idx="30">
                  <c:v>2.3499999999999974</c:v>
                </c:pt>
                <c:pt idx="31">
                  <c:v>2.3749999999999973</c:v>
                </c:pt>
                <c:pt idx="32">
                  <c:v>2.3999999999999972</c:v>
                </c:pt>
                <c:pt idx="33">
                  <c:v>2.4249999999999972</c:v>
                </c:pt>
                <c:pt idx="34">
                  <c:v>2.4499999999999971</c:v>
                </c:pt>
                <c:pt idx="35">
                  <c:v>2.474999999999997</c:v>
                </c:pt>
                <c:pt idx="36">
                  <c:v>2.4999999999999969</c:v>
                </c:pt>
                <c:pt idx="37">
                  <c:v>2.5249999999999968</c:v>
                </c:pt>
                <c:pt idx="38">
                  <c:v>2.5499999999999967</c:v>
                </c:pt>
                <c:pt idx="39">
                  <c:v>2.5749999999999966</c:v>
                </c:pt>
                <c:pt idx="40">
                  <c:v>2.5999999999999965</c:v>
                </c:pt>
                <c:pt idx="41">
                  <c:v>2.6249999999999964</c:v>
                </c:pt>
                <c:pt idx="42">
                  <c:v>2.6499999999999964</c:v>
                </c:pt>
                <c:pt idx="43">
                  <c:v>2.6749999999999963</c:v>
                </c:pt>
                <c:pt idx="44">
                  <c:v>2.6999999999999962</c:v>
                </c:pt>
                <c:pt idx="45">
                  <c:v>2.7249999999999961</c:v>
                </c:pt>
                <c:pt idx="46">
                  <c:v>2.749999999999996</c:v>
                </c:pt>
                <c:pt idx="47">
                  <c:v>2.7749999999999959</c:v>
                </c:pt>
                <c:pt idx="48">
                  <c:v>2.7999999999999958</c:v>
                </c:pt>
                <c:pt idx="49">
                  <c:v>2.8249999999999957</c:v>
                </c:pt>
                <c:pt idx="50">
                  <c:v>2.8499999999999956</c:v>
                </c:pt>
                <c:pt idx="51">
                  <c:v>2.8749999999999956</c:v>
                </c:pt>
                <c:pt idx="52">
                  <c:v>2.8999999999999955</c:v>
                </c:pt>
                <c:pt idx="53">
                  <c:v>2.9249999999999954</c:v>
                </c:pt>
                <c:pt idx="54">
                  <c:v>2.9499999999999953</c:v>
                </c:pt>
                <c:pt idx="55">
                  <c:v>2.9749999999999952</c:v>
                </c:pt>
                <c:pt idx="56">
                  <c:v>2.9999999999999951</c:v>
                </c:pt>
                <c:pt idx="57">
                  <c:v>3.024999999999995</c:v>
                </c:pt>
                <c:pt idx="58">
                  <c:v>3.0499999999999949</c:v>
                </c:pt>
                <c:pt idx="59">
                  <c:v>3.0749999999999948</c:v>
                </c:pt>
                <c:pt idx="60">
                  <c:v>3.0999999999999948</c:v>
                </c:pt>
                <c:pt idx="61">
                  <c:v>3.1249999999999947</c:v>
                </c:pt>
                <c:pt idx="62">
                  <c:v>3.1499999999999946</c:v>
                </c:pt>
                <c:pt idx="63">
                  <c:v>3.1749999999999945</c:v>
                </c:pt>
                <c:pt idx="64">
                  <c:v>3.1999999999999944</c:v>
                </c:pt>
                <c:pt idx="65">
                  <c:v>3.2249999999999943</c:v>
                </c:pt>
                <c:pt idx="66">
                  <c:v>3.2499999999999942</c:v>
                </c:pt>
                <c:pt idx="67">
                  <c:v>3.2749999999999941</c:v>
                </c:pt>
                <c:pt idx="68">
                  <c:v>3.299999999999994</c:v>
                </c:pt>
                <c:pt idx="69">
                  <c:v>3.324999999999994</c:v>
                </c:pt>
                <c:pt idx="70">
                  <c:v>3.3499999999999939</c:v>
                </c:pt>
                <c:pt idx="71">
                  <c:v>3.3749999999999938</c:v>
                </c:pt>
                <c:pt idx="72">
                  <c:v>3.3999999999999937</c:v>
                </c:pt>
                <c:pt idx="73">
                  <c:v>3.4249999999999936</c:v>
                </c:pt>
                <c:pt idx="74">
                  <c:v>3.4499999999999935</c:v>
                </c:pt>
                <c:pt idx="75">
                  <c:v>3.4749999999999934</c:v>
                </c:pt>
                <c:pt idx="76">
                  <c:v>3.4999999999999933</c:v>
                </c:pt>
                <c:pt idx="77">
                  <c:v>3.5249999999999932</c:v>
                </c:pt>
                <c:pt idx="78">
                  <c:v>3.5499999999999932</c:v>
                </c:pt>
                <c:pt idx="79">
                  <c:v>3.5749999999999931</c:v>
                </c:pt>
                <c:pt idx="80">
                  <c:v>3.599999999999993</c:v>
                </c:pt>
                <c:pt idx="81">
                  <c:v>3.6249999999999929</c:v>
                </c:pt>
                <c:pt idx="82">
                  <c:v>3.6499999999999928</c:v>
                </c:pt>
                <c:pt idx="83">
                  <c:v>3.6749999999999927</c:v>
                </c:pt>
                <c:pt idx="84">
                  <c:v>3.6999999999999926</c:v>
                </c:pt>
                <c:pt idx="85">
                  <c:v>3.7249999999999925</c:v>
                </c:pt>
                <c:pt idx="86">
                  <c:v>3.7499999999999925</c:v>
                </c:pt>
                <c:pt idx="87">
                  <c:v>3.7749999999999924</c:v>
                </c:pt>
                <c:pt idx="88">
                  <c:v>3.7999999999999923</c:v>
                </c:pt>
                <c:pt idx="89">
                  <c:v>3.8249999999999922</c:v>
                </c:pt>
                <c:pt idx="90">
                  <c:v>3.8499999999999921</c:v>
                </c:pt>
                <c:pt idx="91">
                  <c:v>3.874999999999992</c:v>
                </c:pt>
                <c:pt idx="92">
                  <c:v>3.8999999999999919</c:v>
                </c:pt>
                <c:pt idx="93">
                  <c:v>3.9249999999999918</c:v>
                </c:pt>
                <c:pt idx="94">
                  <c:v>3.9499999999999917</c:v>
                </c:pt>
                <c:pt idx="95">
                  <c:v>3.9749999999999917</c:v>
                </c:pt>
                <c:pt idx="96">
                  <c:v>3.9999999999999916</c:v>
                </c:pt>
                <c:pt idx="97">
                  <c:v>4.0249999999999915</c:v>
                </c:pt>
                <c:pt idx="98">
                  <c:v>4.0499999999999918</c:v>
                </c:pt>
                <c:pt idx="99">
                  <c:v>4.0749999999999922</c:v>
                </c:pt>
                <c:pt idx="100">
                  <c:v>4.0999999999999925</c:v>
                </c:pt>
                <c:pt idx="101">
                  <c:v>4.1249999999999929</c:v>
                </c:pt>
                <c:pt idx="102">
                  <c:v>4.1499999999999932</c:v>
                </c:pt>
                <c:pt idx="103">
                  <c:v>4.1749999999999936</c:v>
                </c:pt>
                <c:pt idx="104">
                  <c:v>4.199999999999994</c:v>
                </c:pt>
                <c:pt idx="105">
                  <c:v>4.2249999999999943</c:v>
                </c:pt>
                <c:pt idx="106">
                  <c:v>4.2499999999999947</c:v>
                </c:pt>
                <c:pt idx="107">
                  <c:v>4.274999999999995</c:v>
                </c:pt>
                <c:pt idx="108">
                  <c:v>4.2999999999999954</c:v>
                </c:pt>
                <c:pt idx="109">
                  <c:v>4.3249999999999957</c:v>
                </c:pt>
                <c:pt idx="110">
                  <c:v>4.3499999999999961</c:v>
                </c:pt>
                <c:pt idx="111">
                  <c:v>4.3749999999999964</c:v>
                </c:pt>
                <c:pt idx="112">
                  <c:v>4.3999999999999968</c:v>
                </c:pt>
                <c:pt idx="113">
                  <c:v>4.4249999999999972</c:v>
                </c:pt>
                <c:pt idx="114">
                  <c:v>4.4499999999999975</c:v>
                </c:pt>
                <c:pt idx="115">
                  <c:v>4.4749999999999979</c:v>
                </c:pt>
                <c:pt idx="116">
                  <c:v>4.4999999999999982</c:v>
                </c:pt>
                <c:pt idx="117">
                  <c:v>4.5249999999999986</c:v>
                </c:pt>
                <c:pt idx="118">
                  <c:v>4.5499999999999989</c:v>
                </c:pt>
                <c:pt idx="119">
                  <c:v>4.5749999999999993</c:v>
                </c:pt>
                <c:pt idx="120">
                  <c:v>4.5999999999999996</c:v>
                </c:pt>
                <c:pt idx="121">
                  <c:v>4.625</c:v>
                </c:pt>
                <c:pt idx="122">
                  <c:v>4.6500000000000004</c:v>
                </c:pt>
                <c:pt idx="123">
                  <c:v>4.6750000000000007</c:v>
                </c:pt>
                <c:pt idx="124">
                  <c:v>4.7000000000000011</c:v>
                </c:pt>
                <c:pt idx="125">
                  <c:v>4.7250000000000014</c:v>
                </c:pt>
                <c:pt idx="126">
                  <c:v>4.7500000000000018</c:v>
                </c:pt>
                <c:pt idx="127">
                  <c:v>4.7750000000000021</c:v>
                </c:pt>
                <c:pt idx="128">
                  <c:v>4.8000000000000025</c:v>
                </c:pt>
                <c:pt idx="129">
                  <c:v>4.8250000000000028</c:v>
                </c:pt>
                <c:pt idx="130">
                  <c:v>4.8500000000000032</c:v>
                </c:pt>
                <c:pt idx="131">
                  <c:v>4.8750000000000036</c:v>
                </c:pt>
                <c:pt idx="132">
                  <c:v>4.9000000000000039</c:v>
                </c:pt>
                <c:pt idx="133">
                  <c:v>4.9250000000000043</c:v>
                </c:pt>
                <c:pt idx="134">
                  <c:v>4.9500000000000046</c:v>
                </c:pt>
                <c:pt idx="135">
                  <c:v>4.975000000000005</c:v>
                </c:pt>
                <c:pt idx="136">
                  <c:v>5.0000000000000053</c:v>
                </c:pt>
                <c:pt idx="137">
                  <c:v>5.0250000000000057</c:v>
                </c:pt>
                <c:pt idx="138">
                  <c:v>5.050000000000006</c:v>
                </c:pt>
                <c:pt idx="139">
                  <c:v>5.0750000000000064</c:v>
                </c:pt>
                <c:pt idx="140">
                  <c:v>5.1000000000000068</c:v>
                </c:pt>
              </c:numCache>
            </c:numRef>
          </c:xVal>
          <c:yVal>
            <c:numRef>
              <c:f>'7.2'!$U$2:$U$273</c:f>
              <c:numCache>
                <c:formatCode>General</c:formatCode>
                <c:ptCount val="272"/>
                <c:pt idx="0">
                  <c:v>0</c:v>
                </c:pt>
                <c:pt idx="1">
                  <c:v>1.4121317766692777E-2</c:v>
                </c:pt>
                <c:pt idx="2">
                  <c:v>2.7913842495342487E-2</c:v>
                </c:pt>
                <c:pt idx="3">
                  <c:v>4.1377574185949187E-2</c:v>
                </c:pt>
                <c:pt idx="4">
                  <c:v>5.4512512838512849E-2</c:v>
                </c:pt>
                <c:pt idx="5">
                  <c:v>6.7318658453033531E-2</c:v>
                </c:pt>
                <c:pt idx="6">
                  <c:v>7.9796011029511199E-2</c:v>
                </c:pt>
                <c:pt idx="7">
                  <c:v>9.1944570567945832E-2</c:v>
                </c:pt>
                <c:pt idx="8">
                  <c:v>0.10376433706833746</c:v>
                </c:pt>
                <c:pt idx="9">
                  <c:v>0.11525531053068609</c:v>
                </c:pt>
                <c:pt idx="10">
                  <c:v>0.12641749095499166</c:v>
                </c:pt>
                <c:pt idx="11">
                  <c:v>0.13725087834125427</c:v>
                </c:pt>
                <c:pt idx="12">
                  <c:v>0.14775547268947387</c:v>
                </c:pt>
                <c:pt idx="13">
                  <c:v>0.1579312739996504</c:v>
                </c:pt>
                <c:pt idx="14">
                  <c:v>0.16777828227178396</c:v>
                </c:pt>
                <c:pt idx="15">
                  <c:v>0.17729649750587451</c:v>
                </c:pt>
                <c:pt idx="16">
                  <c:v>0.18648591970192202</c:v>
                </c:pt>
                <c:pt idx="17">
                  <c:v>0.19534654885992653</c:v>
                </c:pt>
                <c:pt idx="18">
                  <c:v>0.203878384979888</c:v>
                </c:pt>
                <c:pt idx="19">
                  <c:v>0.21208142806180647</c:v>
                </c:pt>
                <c:pt idx="20">
                  <c:v>0.21995567810568192</c:v>
                </c:pt>
                <c:pt idx="21">
                  <c:v>0.2275011351115144</c:v>
                </c:pt>
                <c:pt idx="22">
                  <c:v>0.23471779907930382</c:v>
                </c:pt>
                <c:pt idx="23">
                  <c:v>0.24160567000905023</c:v>
                </c:pt>
                <c:pt idx="24">
                  <c:v>0.24816474790075366</c:v>
                </c:pt>
                <c:pt idx="25">
                  <c:v>0.254395032754414</c:v>
                </c:pt>
                <c:pt idx="26">
                  <c:v>0.26029652457003144</c:v>
                </c:pt>
                <c:pt idx="27">
                  <c:v>0.26586922334760582</c:v>
                </c:pt>
                <c:pt idx="28">
                  <c:v>0.27111312908713714</c:v>
                </c:pt>
                <c:pt idx="29">
                  <c:v>0.27602824178862545</c:v>
                </c:pt>
                <c:pt idx="30">
                  <c:v>0.28061456145207075</c:v>
                </c:pt>
                <c:pt idx="31">
                  <c:v>0.28487208807747305</c:v>
                </c:pt>
                <c:pt idx="32">
                  <c:v>0.2888008216648324</c:v>
                </c:pt>
                <c:pt idx="33">
                  <c:v>0.29240076221414868</c:v>
                </c:pt>
                <c:pt idx="34">
                  <c:v>0.2956719097254219</c:v>
                </c:pt>
                <c:pt idx="35">
                  <c:v>0.29861426419865222</c:v>
                </c:pt>
                <c:pt idx="36">
                  <c:v>0.30122782563383943</c:v>
                </c:pt>
                <c:pt idx="37">
                  <c:v>0.30351259403098363</c:v>
                </c:pt>
                <c:pt idx="38">
                  <c:v>0.30546856939008482</c:v>
                </c:pt>
                <c:pt idx="39">
                  <c:v>0.30709575171114306</c:v>
                </c:pt>
                <c:pt idx="40">
                  <c:v>0.30839414099415824</c:v>
                </c:pt>
                <c:pt idx="41">
                  <c:v>0.30936373723913041</c:v>
                </c:pt>
                <c:pt idx="42">
                  <c:v>0.31000454044605957</c:v>
                </c:pt>
                <c:pt idx="43">
                  <c:v>0.31031655061494562</c:v>
                </c:pt>
                <c:pt idx="44">
                  <c:v>0.3103721506544373</c:v>
                </c:pt>
                <c:pt idx="45">
                  <c:v>0.31052766334316212</c:v>
                </c:pt>
                <c:pt idx="46">
                  <c:v>0.31083113625803344</c:v>
                </c:pt>
                <c:pt idx="47">
                  <c:v>0.31128256939905125</c:v>
                </c:pt>
                <c:pt idx="48">
                  <c:v>0.31188196276621549</c:v>
                </c:pt>
                <c:pt idx="49">
                  <c:v>0.31262931635952629</c:v>
                </c:pt>
                <c:pt idx="50">
                  <c:v>0.31352463017898352</c:v>
                </c:pt>
                <c:pt idx="51">
                  <c:v>0.31456790422458725</c:v>
                </c:pt>
                <c:pt idx="52">
                  <c:v>0.31575913849633747</c:v>
                </c:pt>
                <c:pt idx="53">
                  <c:v>0.31709833299423418</c:v>
                </c:pt>
                <c:pt idx="54">
                  <c:v>0.31858548771827738</c:v>
                </c:pt>
                <c:pt idx="55">
                  <c:v>0.32022060266846702</c:v>
                </c:pt>
                <c:pt idx="56">
                  <c:v>0.32200367784480322</c:v>
                </c:pt>
                <c:pt idx="57">
                  <c:v>0.32393471324728584</c:v>
                </c:pt>
                <c:pt idx="58">
                  <c:v>0.32601370887591496</c:v>
                </c:pt>
                <c:pt idx="59">
                  <c:v>0.32824066473069063</c:v>
                </c:pt>
                <c:pt idx="60">
                  <c:v>0.33061558081161269</c:v>
                </c:pt>
                <c:pt idx="61">
                  <c:v>0.33313845711868129</c:v>
                </c:pt>
                <c:pt idx="62">
                  <c:v>0.33580929365189638</c:v>
                </c:pt>
                <c:pt idx="63">
                  <c:v>0.33862809041125791</c:v>
                </c:pt>
                <c:pt idx="64">
                  <c:v>0.34159484739676599</c:v>
                </c:pt>
                <c:pt idx="65">
                  <c:v>0.3447095646084205</c:v>
                </c:pt>
                <c:pt idx="66">
                  <c:v>0.34797224204622151</c:v>
                </c:pt>
                <c:pt idx="67">
                  <c:v>0.35138287971016902</c:v>
                </c:pt>
                <c:pt idx="68">
                  <c:v>0.35494147760026301</c:v>
                </c:pt>
                <c:pt idx="69">
                  <c:v>0.3586480357165035</c:v>
                </c:pt>
                <c:pt idx="70">
                  <c:v>0.36250255405889048</c:v>
                </c:pt>
                <c:pt idx="71">
                  <c:v>0.3665050326274239</c:v>
                </c:pt>
                <c:pt idx="72">
                  <c:v>0.37065547142210381</c:v>
                </c:pt>
                <c:pt idx="73">
                  <c:v>0.37495387044293021</c:v>
                </c:pt>
                <c:pt idx="74">
                  <c:v>0.37940022968990311</c:v>
                </c:pt>
                <c:pt idx="75">
                  <c:v>0.3839945491630225</c:v>
                </c:pt>
                <c:pt idx="76">
                  <c:v>0.38873682886228839</c:v>
                </c:pt>
                <c:pt idx="77">
                  <c:v>0.39362706878770071</c:v>
                </c:pt>
                <c:pt idx="78">
                  <c:v>0.39866526893925958</c:v>
                </c:pt>
                <c:pt idx="79">
                  <c:v>0.40385142931696488</c:v>
                </c:pt>
                <c:pt idx="80">
                  <c:v>0.40918554992081668</c:v>
                </c:pt>
                <c:pt idx="81">
                  <c:v>0.41466763075081498</c:v>
                </c:pt>
                <c:pt idx="82">
                  <c:v>0.42029767180695976</c:v>
                </c:pt>
                <c:pt idx="83">
                  <c:v>0.42607567308925098</c:v>
                </c:pt>
                <c:pt idx="84">
                  <c:v>0.43200163459768876</c:v>
                </c:pt>
                <c:pt idx="85">
                  <c:v>0.43807555633227302</c:v>
                </c:pt>
                <c:pt idx="86">
                  <c:v>0.44429743829300372</c:v>
                </c:pt>
                <c:pt idx="87">
                  <c:v>0.45066728047988092</c:v>
                </c:pt>
                <c:pt idx="88">
                  <c:v>0.4571850828929046</c:v>
                </c:pt>
                <c:pt idx="89">
                  <c:v>0.46385084553207478</c:v>
                </c:pt>
                <c:pt idx="90">
                  <c:v>0.47066456839739151</c:v>
                </c:pt>
                <c:pt idx="91">
                  <c:v>0.47762625148885463</c:v>
                </c:pt>
                <c:pt idx="92">
                  <c:v>0.48473589480646423</c:v>
                </c:pt>
                <c:pt idx="93">
                  <c:v>0.49199349835022044</c:v>
                </c:pt>
                <c:pt idx="94">
                  <c:v>0.49939906212012292</c:v>
                </c:pt>
                <c:pt idx="95">
                  <c:v>0.506952586116172</c:v>
                </c:pt>
                <c:pt idx="96">
                  <c:v>0.51465407033836763</c:v>
                </c:pt>
                <c:pt idx="97">
                  <c:v>0.52250351478670964</c:v>
                </c:pt>
                <c:pt idx="98">
                  <c:v>0.53050091946119837</c:v>
                </c:pt>
                <c:pt idx="99">
                  <c:v>0.53864628436183348</c:v>
                </c:pt>
                <c:pt idx="100">
                  <c:v>0.5469396094886152</c:v>
                </c:pt>
                <c:pt idx="101">
                  <c:v>0.5553808948415434</c:v>
                </c:pt>
                <c:pt idx="102">
                  <c:v>0.56397014042061799</c:v>
                </c:pt>
                <c:pt idx="103">
                  <c:v>0.57270734622583919</c:v>
                </c:pt>
                <c:pt idx="104">
                  <c:v>0.58159251225720676</c:v>
                </c:pt>
                <c:pt idx="105">
                  <c:v>0.59062563851472094</c:v>
                </c:pt>
                <c:pt idx="106">
                  <c:v>0.5998067249983815</c:v>
                </c:pt>
                <c:pt idx="107">
                  <c:v>0.60913577170818856</c:v>
                </c:pt>
                <c:pt idx="108">
                  <c:v>0.61861277864414221</c:v>
                </c:pt>
                <c:pt idx="109">
                  <c:v>0.62823774580624225</c:v>
                </c:pt>
                <c:pt idx="110">
                  <c:v>0.63801067319448879</c:v>
                </c:pt>
                <c:pt idx="111">
                  <c:v>0.64793156080888192</c:v>
                </c:pt>
                <c:pt idx="112">
                  <c:v>0.65800040864942155</c:v>
                </c:pt>
                <c:pt idx="113">
                  <c:v>0.66821721671610756</c:v>
                </c:pt>
                <c:pt idx="114">
                  <c:v>0.67858198500894007</c:v>
                </c:pt>
                <c:pt idx="115">
                  <c:v>0.68909471352791907</c:v>
                </c:pt>
                <c:pt idx="116">
                  <c:v>0.69975540227304456</c:v>
                </c:pt>
                <c:pt idx="117">
                  <c:v>0.71056405124431654</c:v>
                </c:pt>
                <c:pt idx="118">
                  <c:v>0.72152066044173513</c:v>
                </c:pt>
                <c:pt idx="119">
                  <c:v>0.7326252298653001</c:v>
                </c:pt>
                <c:pt idx="120">
                  <c:v>0.74387775951501156</c:v>
                </c:pt>
                <c:pt idx="121">
                  <c:v>0.75527824939086952</c:v>
                </c:pt>
                <c:pt idx="122">
                  <c:v>0.76682669949287408</c:v>
                </c:pt>
                <c:pt idx="123">
                  <c:v>0.77852310982102491</c:v>
                </c:pt>
                <c:pt idx="124">
                  <c:v>0.79036748037532245</c:v>
                </c:pt>
                <c:pt idx="125">
                  <c:v>0.80235981115576638</c:v>
                </c:pt>
                <c:pt idx="126">
                  <c:v>0.8145001021623568</c:v>
                </c:pt>
                <c:pt idx="127">
                  <c:v>0.8267883533950936</c:v>
                </c:pt>
                <c:pt idx="128">
                  <c:v>0.83922456485397701</c:v>
                </c:pt>
                <c:pt idx="129">
                  <c:v>0.85180873653900691</c:v>
                </c:pt>
                <c:pt idx="130">
                  <c:v>0.8645408684501833</c:v>
                </c:pt>
                <c:pt idx="131">
                  <c:v>0.87742096058750629</c:v>
                </c:pt>
                <c:pt idx="132">
                  <c:v>0.89044901295097556</c:v>
                </c:pt>
                <c:pt idx="133">
                  <c:v>0.90362502554059143</c:v>
                </c:pt>
                <c:pt idx="134">
                  <c:v>0.91694899835635379</c:v>
                </c:pt>
                <c:pt idx="135">
                  <c:v>0.93042093139826254</c:v>
                </c:pt>
                <c:pt idx="136">
                  <c:v>0.94404082466631789</c:v>
                </c:pt>
                <c:pt idx="137">
                  <c:v>0.95780867816051973</c:v>
                </c:pt>
                <c:pt idx="138">
                  <c:v>0.97172449188086796</c:v>
                </c:pt>
                <c:pt idx="139">
                  <c:v>0.9857882658273629</c:v>
                </c:pt>
                <c:pt idx="140">
                  <c:v>1.0000000000000042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23-444B-B89C-49E5A9C3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71567"/>
        <c:axId val="366322111"/>
      </c:scatterChart>
      <c:valAx>
        <c:axId val="311971567"/>
        <c:scaling>
          <c:orientation val="minMax"/>
          <c:max val="5.2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Eruption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2111"/>
        <c:crosses val="autoZero"/>
        <c:crossBetween val="midCat"/>
      </c:valAx>
      <c:valAx>
        <c:axId val="3663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7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CDF of Observed, Uniform, Normal, and V shaped Distributions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'7.2 e'!$R$1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'7.2 e'!$Q$2:$Q$108</c:f>
              <c:numCache>
                <c:formatCode>0.000</c:formatCode>
                <c:ptCount val="107"/>
                <c:pt idx="0">
                  <c:v>43</c:v>
                </c:pt>
                <c:pt idx="1">
                  <c:v>43.5</c:v>
                </c:pt>
                <c:pt idx="2">
                  <c:v>44</c:v>
                </c:pt>
                <c:pt idx="3">
                  <c:v>44.5</c:v>
                </c:pt>
                <c:pt idx="4">
                  <c:v>45</c:v>
                </c:pt>
                <c:pt idx="5">
                  <c:v>45.5</c:v>
                </c:pt>
                <c:pt idx="6">
                  <c:v>46</c:v>
                </c:pt>
                <c:pt idx="7">
                  <c:v>46.5</c:v>
                </c:pt>
                <c:pt idx="8">
                  <c:v>47</c:v>
                </c:pt>
                <c:pt idx="9">
                  <c:v>47.5</c:v>
                </c:pt>
                <c:pt idx="10">
                  <c:v>48</c:v>
                </c:pt>
                <c:pt idx="11">
                  <c:v>48.5</c:v>
                </c:pt>
                <c:pt idx="12">
                  <c:v>49</c:v>
                </c:pt>
                <c:pt idx="13">
                  <c:v>49.5</c:v>
                </c:pt>
                <c:pt idx="14">
                  <c:v>50</c:v>
                </c:pt>
                <c:pt idx="15">
                  <c:v>50.5</c:v>
                </c:pt>
                <c:pt idx="16">
                  <c:v>51</c:v>
                </c:pt>
                <c:pt idx="17">
                  <c:v>51.5</c:v>
                </c:pt>
                <c:pt idx="18">
                  <c:v>52</c:v>
                </c:pt>
                <c:pt idx="19">
                  <c:v>52.5</c:v>
                </c:pt>
                <c:pt idx="20">
                  <c:v>53</c:v>
                </c:pt>
                <c:pt idx="21">
                  <c:v>53.5</c:v>
                </c:pt>
                <c:pt idx="22">
                  <c:v>54</c:v>
                </c:pt>
                <c:pt idx="23">
                  <c:v>54.5</c:v>
                </c:pt>
                <c:pt idx="24">
                  <c:v>55</c:v>
                </c:pt>
                <c:pt idx="25">
                  <c:v>55.5</c:v>
                </c:pt>
                <c:pt idx="26">
                  <c:v>56</c:v>
                </c:pt>
                <c:pt idx="27">
                  <c:v>56.5</c:v>
                </c:pt>
                <c:pt idx="28">
                  <c:v>57</c:v>
                </c:pt>
                <c:pt idx="29">
                  <c:v>57.5</c:v>
                </c:pt>
                <c:pt idx="30">
                  <c:v>58</c:v>
                </c:pt>
                <c:pt idx="31">
                  <c:v>58.5</c:v>
                </c:pt>
                <c:pt idx="32">
                  <c:v>59</c:v>
                </c:pt>
                <c:pt idx="33">
                  <c:v>59.5</c:v>
                </c:pt>
                <c:pt idx="34">
                  <c:v>60</c:v>
                </c:pt>
                <c:pt idx="35">
                  <c:v>60.5</c:v>
                </c:pt>
                <c:pt idx="36">
                  <c:v>61</c:v>
                </c:pt>
                <c:pt idx="37">
                  <c:v>61.5</c:v>
                </c:pt>
                <c:pt idx="38">
                  <c:v>62</c:v>
                </c:pt>
                <c:pt idx="39">
                  <c:v>62.5</c:v>
                </c:pt>
                <c:pt idx="40">
                  <c:v>63</c:v>
                </c:pt>
                <c:pt idx="41">
                  <c:v>63.5</c:v>
                </c:pt>
                <c:pt idx="42">
                  <c:v>64</c:v>
                </c:pt>
                <c:pt idx="43">
                  <c:v>64.5</c:v>
                </c:pt>
                <c:pt idx="44">
                  <c:v>65</c:v>
                </c:pt>
                <c:pt idx="45">
                  <c:v>65.5</c:v>
                </c:pt>
                <c:pt idx="46">
                  <c:v>66</c:v>
                </c:pt>
                <c:pt idx="47">
                  <c:v>66.5</c:v>
                </c:pt>
                <c:pt idx="48">
                  <c:v>67</c:v>
                </c:pt>
                <c:pt idx="49">
                  <c:v>67.5</c:v>
                </c:pt>
                <c:pt idx="50">
                  <c:v>68</c:v>
                </c:pt>
                <c:pt idx="51">
                  <c:v>68.5</c:v>
                </c:pt>
                <c:pt idx="52">
                  <c:v>69</c:v>
                </c:pt>
                <c:pt idx="53">
                  <c:v>69.5</c:v>
                </c:pt>
                <c:pt idx="54">
                  <c:v>70</c:v>
                </c:pt>
                <c:pt idx="55">
                  <c:v>70.5</c:v>
                </c:pt>
                <c:pt idx="56">
                  <c:v>71</c:v>
                </c:pt>
                <c:pt idx="57">
                  <c:v>71.5</c:v>
                </c:pt>
                <c:pt idx="58">
                  <c:v>72</c:v>
                </c:pt>
                <c:pt idx="59">
                  <c:v>72.5</c:v>
                </c:pt>
                <c:pt idx="60">
                  <c:v>73</c:v>
                </c:pt>
                <c:pt idx="61">
                  <c:v>73.5</c:v>
                </c:pt>
                <c:pt idx="62">
                  <c:v>74</c:v>
                </c:pt>
                <c:pt idx="63">
                  <c:v>74.5</c:v>
                </c:pt>
                <c:pt idx="64">
                  <c:v>75</c:v>
                </c:pt>
                <c:pt idx="65">
                  <c:v>75.5</c:v>
                </c:pt>
                <c:pt idx="66">
                  <c:v>76</c:v>
                </c:pt>
                <c:pt idx="67">
                  <c:v>76.5</c:v>
                </c:pt>
                <c:pt idx="68">
                  <c:v>77</c:v>
                </c:pt>
                <c:pt idx="69">
                  <c:v>77.5</c:v>
                </c:pt>
                <c:pt idx="70">
                  <c:v>78</c:v>
                </c:pt>
                <c:pt idx="71">
                  <c:v>78.5</c:v>
                </c:pt>
                <c:pt idx="72">
                  <c:v>79</c:v>
                </c:pt>
                <c:pt idx="73">
                  <c:v>79.5</c:v>
                </c:pt>
                <c:pt idx="74">
                  <c:v>80</c:v>
                </c:pt>
                <c:pt idx="75">
                  <c:v>80.5</c:v>
                </c:pt>
                <c:pt idx="76">
                  <c:v>81</c:v>
                </c:pt>
                <c:pt idx="77">
                  <c:v>81.5</c:v>
                </c:pt>
                <c:pt idx="78">
                  <c:v>82</c:v>
                </c:pt>
                <c:pt idx="79">
                  <c:v>82.5</c:v>
                </c:pt>
                <c:pt idx="80">
                  <c:v>83</c:v>
                </c:pt>
                <c:pt idx="81">
                  <c:v>83.5</c:v>
                </c:pt>
                <c:pt idx="82">
                  <c:v>84</c:v>
                </c:pt>
                <c:pt idx="83">
                  <c:v>84.5</c:v>
                </c:pt>
                <c:pt idx="84">
                  <c:v>85</c:v>
                </c:pt>
                <c:pt idx="85">
                  <c:v>85.5</c:v>
                </c:pt>
                <c:pt idx="86">
                  <c:v>86</c:v>
                </c:pt>
                <c:pt idx="87">
                  <c:v>86.5</c:v>
                </c:pt>
                <c:pt idx="88">
                  <c:v>87</c:v>
                </c:pt>
                <c:pt idx="89">
                  <c:v>87.5</c:v>
                </c:pt>
                <c:pt idx="90">
                  <c:v>88</c:v>
                </c:pt>
                <c:pt idx="91">
                  <c:v>88.5</c:v>
                </c:pt>
                <c:pt idx="92">
                  <c:v>89</c:v>
                </c:pt>
                <c:pt idx="93">
                  <c:v>89.5</c:v>
                </c:pt>
                <c:pt idx="94">
                  <c:v>90</c:v>
                </c:pt>
                <c:pt idx="95">
                  <c:v>90.5</c:v>
                </c:pt>
                <c:pt idx="96">
                  <c:v>91</c:v>
                </c:pt>
                <c:pt idx="97">
                  <c:v>91.5</c:v>
                </c:pt>
                <c:pt idx="98">
                  <c:v>92</c:v>
                </c:pt>
                <c:pt idx="99">
                  <c:v>92.5</c:v>
                </c:pt>
                <c:pt idx="100">
                  <c:v>93</c:v>
                </c:pt>
                <c:pt idx="101">
                  <c:v>93.5</c:v>
                </c:pt>
                <c:pt idx="102">
                  <c:v>94</c:v>
                </c:pt>
                <c:pt idx="103">
                  <c:v>94.5</c:v>
                </c:pt>
                <c:pt idx="104">
                  <c:v>95</c:v>
                </c:pt>
                <c:pt idx="105">
                  <c:v>95.5</c:v>
                </c:pt>
                <c:pt idx="106">
                  <c:v>96</c:v>
                </c:pt>
              </c:numCache>
            </c:numRef>
          </c:xVal>
          <c:yVal>
            <c:numRef>
              <c:f>'7.2 e'!$R$2:$R$108</c:f>
              <c:numCache>
                <c:formatCode>General</c:formatCode>
                <c:ptCount val="107"/>
                <c:pt idx="0">
                  <c:v>3.6764705882352941E-3</c:v>
                </c:pt>
                <c:pt idx="1">
                  <c:v>3.6764705882352941E-3</c:v>
                </c:pt>
                <c:pt idx="2">
                  <c:v>3.6764705882352941E-3</c:v>
                </c:pt>
                <c:pt idx="3">
                  <c:v>3.6764705882352941E-3</c:v>
                </c:pt>
                <c:pt idx="4">
                  <c:v>1.4705882352941176E-2</c:v>
                </c:pt>
                <c:pt idx="5">
                  <c:v>1.4705882352941176E-2</c:v>
                </c:pt>
                <c:pt idx="6">
                  <c:v>3.3088235294117647E-2</c:v>
                </c:pt>
                <c:pt idx="7">
                  <c:v>3.3088235294117647E-2</c:v>
                </c:pt>
                <c:pt idx="8">
                  <c:v>4.779411764705882E-2</c:v>
                </c:pt>
                <c:pt idx="9">
                  <c:v>4.779411764705882E-2</c:v>
                </c:pt>
                <c:pt idx="10">
                  <c:v>5.8823529411764705E-2</c:v>
                </c:pt>
                <c:pt idx="11">
                  <c:v>5.8823529411764705E-2</c:v>
                </c:pt>
                <c:pt idx="12">
                  <c:v>7.720588235294118E-2</c:v>
                </c:pt>
                <c:pt idx="13">
                  <c:v>7.720588235294118E-2</c:v>
                </c:pt>
                <c:pt idx="14">
                  <c:v>9.5588235294117641E-2</c:v>
                </c:pt>
                <c:pt idx="15">
                  <c:v>9.5588235294117641E-2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0.13602941176470587</c:v>
                </c:pt>
                <c:pt idx="19">
                  <c:v>0.13602941176470587</c:v>
                </c:pt>
                <c:pt idx="20">
                  <c:v>0.16176470588235295</c:v>
                </c:pt>
                <c:pt idx="21">
                  <c:v>0.16176470588235295</c:v>
                </c:pt>
                <c:pt idx="22">
                  <c:v>0.19485294117647059</c:v>
                </c:pt>
                <c:pt idx="23">
                  <c:v>0.19485294117647059</c:v>
                </c:pt>
                <c:pt idx="24">
                  <c:v>0.21691176470588236</c:v>
                </c:pt>
                <c:pt idx="25">
                  <c:v>0.21691176470588236</c:v>
                </c:pt>
                <c:pt idx="26">
                  <c:v>0.23161764705882354</c:v>
                </c:pt>
                <c:pt idx="27">
                  <c:v>0.23161764705882354</c:v>
                </c:pt>
                <c:pt idx="28">
                  <c:v>0.24264705882352941</c:v>
                </c:pt>
                <c:pt idx="29">
                  <c:v>0.24264705882352941</c:v>
                </c:pt>
                <c:pt idx="30">
                  <c:v>0.25735294117647056</c:v>
                </c:pt>
                <c:pt idx="31">
                  <c:v>0.25735294117647056</c:v>
                </c:pt>
                <c:pt idx="32">
                  <c:v>0.28308823529411764</c:v>
                </c:pt>
                <c:pt idx="33">
                  <c:v>0.28308823529411764</c:v>
                </c:pt>
                <c:pt idx="34">
                  <c:v>0.30514705882352944</c:v>
                </c:pt>
                <c:pt idx="35">
                  <c:v>0.30514705882352944</c:v>
                </c:pt>
                <c:pt idx="36">
                  <c:v>0.30514705882352944</c:v>
                </c:pt>
                <c:pt idx="37">
                  <c:v>0.30514705882352944</c:v>
                </c:pt>
                <c:pt idx="38">
                  <c:v>0.31985294117647056</c:v>
                </c:pt>
                <c:pt idx="39">
                  <c:v>0.31985294117647056</c:v>
                </c:pt>
                <c:pt idx="40">
                  <c:v>0.33088235294117646</c:v>
                </c:pt>
                <c:pt idx="41">
                  <c:v>0.33088235294117646</c:v>
                </c:pt>
                <c:pt idx="42">
                  <c:v>0.34558823529411764</c:v>
                </c:pt>
                <c:pt idx="43">
                  <c:v>0.34558823529411764</c:v>
                </c:pt>
                <c:pt idx="44">
                  <c:v>0.35661764705882354</c:v>
                </c:pt>
                <c:pt idx="45">
                  <c:v>0.35661764705882354</c:v>
                </c:pt>
                <c:pt idx="46">
                  <c:v>0.3639705882352941</c:v>
                </c:pt>
                <c:pt idx="47">
                  <c:v>0.3639705882352941</c:v>
                </c:pt>
                <c:pt idx="48">
                  <c:v>0.36764705882352944</c:v>
                </c:pt>
                <c:pt idx="49">
                  <c:v>0.36764705882352944</c:v>
                </c:pt>
                <c:pt idx="50">
                  <c:v>0.37132352941176472</c:v>
                </c:pt>
                <c:pt idx="51">
                  <c:v>0.37132352941176472</c:v>
                </c:pt>
                <c:pt idx="52">
                  <c:v>0.37867647058823528</c:v>
                </c:pt>
                <c:pt idx="53">
                  <c:v>0.37867647058823528</c:v>
                </c:pt>
                <c:pt idx="54">
                  <c:v>0.39338235294117646</c:v>
                </c:pt>
                <c:pt idx="55">
                  <c:v>0.39338235294117646</c:v>
                </c:pt>
                <c:pt idx="56">
                  <c:v>0.41176470588235292</c:v>
                </c:pt>
                <c:pt idx="57">
                  <c:v>0.41176470588235292</c:v>
                </c:pt>
                <c:pt idx="58">
                  <c:v>0.41544117647058826</c:v>
                </c:pt>
                <c:pt idx="59">
                  <c:v>0.41544117647058826</c:v>
                </c:pt>
                <c:pt idx="60">
                  <c:v>0.44117647058823528</c:v>
                </c:pt>
                <c:pt idx="61">
                  <c:v>0.44117647058823528</c:v>
                </c:pt>
                <c:pt idx="62">
                  <c:v>0.46323529411764708</c:v>
                </c:pt>
                <c:pt idx="63">
                  <c:v>0.46323529411764708</c:v>
                </c:pt>
                <c:pt idx="64">
                  <c:v>0.49264705882352944</c:v>
                </c:pt>
                <c:pt idx="65">
                  <c:v>0.49264705882352944</c:v>
                </c:pt>
                <c:pt idx="66">
                  <c:v>0.52573529411764708</c:v>
                </c:pt>
                <c:pt idx="67">
                  <c:v>0.52573529411764708</c:v>
                </c:pt>
                <c:pt idx="68">
                  <c:v>0.56985294117647056</c:v>
                </c:pt>
                <c:pt idx="69">
                  <c:v>0.56985294117647056</c:v>
                </c:pt>
                <c:pt idx="70">
                  <c:v>0.625</c:v>
                </c:pt>
                <c:pt idx="71">
                  <c:v>0.625</c:v>
                </c:pt>
                <c:pt idx="72">
                  <c:v>0.66176470588235292</c:v>
                </c:pt>
                <c:pt idx="73">
                  <c:v>0.66176470588235292</c:v>
                </c:pt>
                <c:pt idx="74">
                  <c:v>0.69117647058823528</c:v>
                </c:pt>
                <c:pt idx="75">
                  <c:v>0.69117647058823528</c:v>
                </c:pt>
                <c:pt idx="76">
                  <c:v>0.73897058823529416</c:v>
                </c:pt>
                <c:pt idx="77">
                  <c:v>0.73897058823529416</c:v>
                </c:pt>
                <c:pt idx="78">
                  <c:v>0.78308823529411764</c:v>
                </c:pt>
                <c:pt idx="79">
                  <c:v>0.78308823529411764</c:v>
                </c:pt>
                <c:pt idx="80">
                  <c:v>0.8345588235294118</c:v>
                </c:pt>
                <c:pt idx="81">
                  <c:v>0.8345588235294118</c:v>
                </c:pt>
                <c:pt idx="82">
                  <c:v>0.87132352941176472</c:v>
                </c:pt>
                <c:pt idx="83">
                  <c:v>0.87132352941176472</c:v>
                </c:pt>
                <c:pt idx="84">
                  <c:v>0.89338235294117652</c:v>
                </c:pt>
                <c:pt idx="85">
                  <c:v>0.89338235294117652</c:v>
                </c:pt>
                <c:pt idx="86">
                  <c:v>0.9154411764705882</c:v>
                </c:pt>
                <c:pt idx="87">
                  <c:v>0.9154411764705882</c:v>
                </c:pt>
                <c:pt idx="88">
                  <c:v>0.92279411764705888</c:v>
                </c:pt>
                <c:pt idx="89">
                  <c:v>0.92279411764705888</c:v>
                </c:pt>
                <c:pt idx="90">
                  <c:v>0.94485294117647056</c:v>
                </c:pt>
                <c:pt idx="91">
                  <c:v>0.94485294117647056</c:v>
                </c:pt>
                <c:pt idx="92">
                  <c:v>0.95588235294117652</c:v>
                </c:pt>
                <c:pt idx="93">
                  <c:v>0.95588235294117652</c:v>
                </c:pt>
                <c:pt idx="94">
                  <c:v>0.9779411764705882</c:v>
                </c:pt>
                <c:pt idx="95">
                  <c:v>0.9779411764705882</c:v>
                </c:pt>
                <c:pt idx="96">
                  <c:v>0.98161764705882348</c:v>
                </c:pt>
                <c:pt idx="97">
                  <c:v>0.98161764705882348</c:v>
                </c:pt>
                <c:pt idx="98">
                  <c:v>0.98529411764705888</c:v>
                </c:pt>
                <c:pt idx="99">
                  <c:v>0.98529411764705888</c:v>
                </c:pt>
                <c:pt idx="100">
                  <c:v>0.99264705882352944</c:v>
                </c:pt>
                <c:pt idx="101">
                  <c:v>0.99264705882352944</c:v>
                </c:pt>
                <c:pt idx="102">
                  <c:v>0.99632352941176472</c:v>
                </c:pt>
                <c:pt idx="103">
                  <c:v>0.99632352941176472</c:v>
                </c:pt>
                <c:pt idx="104">
                  <c:v>0.99632352941176472</c:v>
                </c:pt>
                <c:pt idx="105">
                  <c:v>0.99632352941176472</c:v>
                </c:pt>
                <c:pt idx="10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9-8D4D-A1B9-809999F7534E}"/>
            </c:ext>
          </c:extLst>
        </c:ser>
        <c:ser>
          <c:idx val="1"/>
          <c:order val="1"/>
          <c:tx>
            <c:strRef>
              <c:f>'7.2 e'!$S$1</c:f>
              <c:strCache>
                <c:ptCount val="1"/>
                <c:pt idx="0">
                  <c:v>Uniform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'7.2 e'!$Q$2:$Q$108</c:f>
              <c:numCache>
                <c:formatCode>0.000</c:formatCode>
                <c:ptCount val="107"/>
                <c:pt idx="0">
                  <c:v>43</c:v>
                </c:pt>
                <c:pt idx="1">
                  <c:v>43.5</c:v>
                </c:pt>
                <c:pt idx="2">
                  <c:v>44</c:v>
                </c:pt>
                <c:pt idx="3">
                  <c:v>44.5</c:v>
                </c:pt>
                <c:pt idx="4">
                  <c:v>45</c:v>
                </c:pt>
                <c:pt idx="5">
                  <c:v>45.5</c:v>
                </c:pt>
                <c:pt idx="6">
                  <c:v>46</c:v>
                </c:pt>
                <c:pt idx="7">
                  <c:v>46.5</c:v>
                </c:pt>
                <c:pt idx="8">
                  <c:v>47</c:v>
                </c:pt>
                <c:pt idx="9">
                  <c:v>47.5</c:v>
                </c:pt>
                <c:pt idx="10">
                  <c:v>48</c:v>
                </c:pt>
                <c:pt idx="11">
                  <c:v>48.5</c:v>
                </c:pt>
                <c:pt idx="12">
                  <c:v>49</c:v>
                </c:pt>
                <c:pt idx="13">
                  <c:v>49.5</c:v>
                </c:pt>
                <c:pt idx="14">
                  <c:v>50</c:v>
                </c:pt>
                <c:pt idx="15">
                  <c:v>50.5</c:v>
                </c:pt>
                <c:pt idx="16">
                  <c:v>51</c:v>
                </c:pt>
                <c:pt idx="17">
                  <c:v>51.5</c:v>
                </c:pt>
                <c:pt idx="18">
                  <c:v>52</c:v>
                </c:pt>
                <c:pt idx="19">
                  <c:v>52.5</c:v>
                </c:pt>
                <c:pt idx="20">
                  <c:v>53</c:v>
                </c:pt>
                <c:pt idx="21">
                  <c:v>53.5</c:v>
                </c:pt>
                <c:pt idx="22">
                  <c:v>54</c:v>
                </c:pt>
                <c:pt idx="23">
                  <c:v>54.5</c:v>
                </c:pt>
                <c:pt idx="24">
                  <c:v>55</c:v>
                </c:pt>
                <c:pt idx="25">
                  <c:v>55.5</c:v>
                </c:pt>
                <c:pt idx="26">
                  <c:v>56</c:v>
                </c:pt>
                <c:pt idx="27">
                  <c:v>56.5</c:v>
                </c:pt>
                <c:pt idx="28">
                  <c:v>57</c:v>
                </c:pt>
                <c:pt idx="29">
                  <c:v>57.5</c:v>
                </c:pt>
                <c:pt idx="30">
                  <c:v>58</c:v>
                </c:pt>
                <c:pt idx="31">
                  <c:v>58.5</c:v>
                </c:pt>
                <c:pt idx="32">
                  <c:v>59</c:v>
                </c:pt>
                <c:pt idx="33">
                  <c:v>59.5</c:v>
                </c:pt>
                <c:pt idx="34">
                  <c:v>60</c:v>
                </c:pt>
                <c:pt idx="35">
                  <c:v>60.5</c:v>
                </c:pt>
                <c:pt idx="36">
                  <c:v>61</c:v>
                </c:pt>
                <c:pt idx="37">
                  <c:v>61.5</c:v>
                </c:pt>
                <c:pt idx="38">
                  <c:v>62</c:v>
                </c:pt>
                <c:pt idx="39">
                  <c:v>62.5</c:v>
                </c:pt>
                <c:pt idx="40">
                  <c:v>63</c:v>
                </c:pt>
                <c:pt idx="41">
                  <c:v>63.5</c:v>
                </c:pt>
                <c:pt idx="42">
                  <c:v>64</c:v>
                </c:pt>
                <c:pt idx="43">
                  <c:v>64.5</c:v>
                </c:pt>
                <c:pt idx="44">
                  <c:v>65</c:v>
                </c:pt>
                <c:pt idx="45">
                  <c:v>65.5</c:v>
                </c:pt>
                <c:pt idx="46">
                  <c:v>66</c:v>
                </c:pt>
                <c:pt idx="47">
                  <c:v>66.5</c:v>
                </c:pt>
                <c:pt idx="48">
                  <c:v>67</c:v>
                </c:pt>
                <c:pt idx="49">
                  <c:v>67.5</c:v>
                </c:pt>
                <c:pt idx="50">
                  <c:v>68</c:v>
                </c:pt>
                <c:pt idx="51">
                  <c:v>68.5</c:v>
                </c:pt>
                <c:pt idx="52">
                  <c:v>69</c:v>
                </c:pt>
                <c:pt idx="53">
                  <c:v>69.5</c:v>
                </c:pt>
                <c:pt idx="54">
                  <c:v>70</c:v>
                </c:pt>
                <c:pt idx="55">
                  <c:v>70.5</c:v>
                </c:pt>
                <c:pt idx="56">
                  <c:v>71</c:v>
                </c:pt>
                <c:pt idx="57">
                  <c:v>71.5</c:v>
                </c:pt>
                <c:pt idx="58">
                  <c:v>72</c:v>
                </c:pt>
                <c:pt idx="59">
                  <c:v>72.5</c:v>
                </c:pt>
                <c:pt idx="60">
                  <c:v>73</c:v>
                </c:pt>
                <c:pt idx="61">
                  <c:v>73.5</c:v>
                </c:pt>
                <c:pt idx="62">
                  <c:v>74</c:v>
                </c:pt>
                <c:pt idx="63">
                  <c:v>74.5</c:v>
                </c:pt>
                <c:pt idx="64">
                  <c:v>75</c:v>
                </c:pt>
                <c:pt idx="65">
                  <c:v>75.5</c:v>
                </c:pt>
                <c:pt idx="66">
                  <c:v>76</c:v>
                </c:pt>
                <c:pt idx="67">
                  <c:v>76.5</c:v>
                </c:pt>
                <c:pt idx="68">
                  <c:v>77</c:v>
                </c:pt>
                <c:pt idx="69">
                  <c:v>77.5</c:v>
                </c:pt>
                <c:pt idx="70">
                  <c:v>78</c:v>
                </c:pt>
                <c:pt idx="71">
                  <c:v>78.5</c:v>
                </c:pt>
                <c:pt idx="72">
                  <c:v>79</c:v>
                </c:pt>
                <c:pt idx="73">
                  <c:v>79.5</c:v>
                </c:pt>
                <c:pt idx="74">
                  <c:v>80</c:v>
                </c:pt>
                <c:pt idx="75">
                  <c:v>80.5</c:v>
                </c:pt>
                <c:pt idx="76">
                  <c:v>81</c:v>
                </c:pt>
                <c:pt idx="77">
                  <c:v>81.5</c:v>
                </c:pt>
                <c:pt idx="78">
                  <c:v>82</c:v>
                </c:pt>
                <c:pt idx="79">
                  <c:v>82.5</c:v>
                </c:pt>
                <c:pt idx="80">
                  <c:v>83</c:v>
                </c:pt>
                <c:pt idx="81">
                  <c:v>83.5</c:v>
                </c:pt>
                <c:pt idx="82">
                  <c:v>84</c:v>
                </c:pt>
                <c:pt idx="83">
                  <c:v>84.5</c:v>
                </c:pt>
                <c:pt idx="84">
                  <c:v>85</c:v>
                </c:pt>
                <c:pt idx="85">
                  <c:v>85.5</c:v>
                </c:pt>
                <c:pt idx="86">
                  <c:v>86</c:v>
                </c:pt>
                <c:pt idx="87">
                  <c:v>86.5</c:v>
                </c:pt>
                <c:pt idx="88">
                  <c:v>87</c:v>
                </c:pt>
                <c:pt idx="89">
                  <c:v>87.5</c:v>
                </c:pt>
                <c:pt idx="90">
                  <c:v>88</c:v>
                </c:pt>
                <c:pt idx="91">
                  <c:v>88.5</c:v>
                </c:pt>
                <c:pt idx="92">
                  <c:v>89</c:v>
                </c:pt>
                <c:pt idx="93">
                  <c:v>89.5</c:v>
                </c:pt>
                <c:pt idx="94">
                  <c:v>90</c:v>
                </c:pt>
                <c:pt idx="95">
                  <c:v>90.5</c:v>
                </c:pt>
                <c:pt idx="96">
                  <c:v>91</c:v>
                </c:pt>
                <c:pt idx="97">
                  <c:v>91.5</c:v>
                </c:pt>
                <c:pt idx="98">
                  <c:v>92</c:v>
                </c:pt>
                <c:pt idx="99">
                  <c:v>92.5</c:v>
                </c:pt>
                <c:pt idx="100">
                  <c:v>93</c:v>
                </c:pt>
                <c:pt idx="101">
                  <c:v>93.5</c:v>
                </c:pt>
                <c:pt idx="102">
                  <c:v>94</c:v>
                </c:pt>
                <c:pt idx="103">
                  <c:v>94.5</c:v>
                </c:pt>
                <c:pt idx="104">
                  <c:v>95</c:v>
                </c:pt>
                <c:pt idx="105">
                  <c:v>95.5</c:v>
                </c:pt>
                <c:pt idx="106">
                  <c:v>96</c:v>
                </c:pt>
              </c:numCache>
            </c:numRef>
          </c:xVal>
          <c:yVal>
            <c:numRef>
              <c:f>'7.2 e'!$S$2:$S$108</c:f>
              <c:numCache>
                <c:formatCode>General</c:formatCode>
                <c:ptCount val="107"/>
                <c:pt idx="0">
                  <c:v>0</c:v>
                </c:pt>
                <c:pt idx="1">
                  <c:v>9.433962264150943E-3</c:v>
                </c:pt>
                <c:pt idx="2">
                  <c:v>1.8867924528301886E-2</c:v>
                </c:pt>
                <c:pt idx="3">
                  <c:v>2.8301886792452831E-2</c:v>
                </c:pt>
                <c:pt idx="4">
                  <c:v>3.7735849056603772E-2</c:v>
                </c:pt>
                <c:pt idx="5">
                  <c:v>4.716981132075472E-2</c:v>
                </c:pt>
                <c:pt idx="6">
                  <c:v>5.6603773584905662E-2</c:v>
                </c:pt>
                <c:pt idx="7">
                  <c:v>6.6037735849056603E-2</c:v>
                </c:pt>
                <c:pt idx="8">
                  <c:v>7.5471698113207544E-2</c:v>
                </c:pt>
                <c:pt idx="9">
                  <c:v>8.4905660377358486E-2</c:v>
                </c:pt>
                <c:pt idx="10">
                  <c:v>9.4339622641509441E-2</c:v>
                </c:pt>
                <c:pt idx="11">
                  <c:v>0.10377358490566038</c:v>
                </c:pt>
                <c:pt idx="12">
                  <c:v>0.11320754716981132</c:v>
                </c:pt>
                <c:pt idx="13">
                  <c:v>0.12264150943396226</c:v>
                </c:pt>
                <c:pt idx="14">
                  <c:v>0.13207547169811321</c:v>
                </c:pt>
                <c:pt idx="15">
                  <c:v>0.14150943396226415</c:v>
                </c:pt>
                <c:pt idx="16">
                  <c:v>0.15094339622641509</c:v>
                </c:pt>
                <c:pt idx="17">
                  <c:v>0.16037735849056603</c:v>
                </c:pt>
                <c:pt idx="18">
                  <c:v>0.16981132075471697</c:v>
                </c:pt>
                <c:pt idx="19">
                  <c:v>0.17924528301886791</c:v>
                </c:pt>
                <c:pt idx="20">
                  <c:v>0.18867924528301888</c:v>
                </c:pt>
                <c:pt idx="21">
                  <c:v>0.19811320754716982</c:v>
                </c:pt>
                <c:pt idx="22">
                  <c:v>0.20754716981132076</c:v>
                </c:pt>
                <c:pt idx="23">
                  <c:v>0.21698113207547171</c:v>
                </c:pt>
                <c:pt idx="24">
                  <c:v>0.22641509433962265</c:v>
                </c:pt>
                <c:pt idx="25">
                  <c:v>0.23584905660377359</c:v>
                </c:pt>
                <c:pt idx="26">
                  <c:v>0.24528301886792453</c:v>
                </c:pt>
                <c:pt idx="27">
                  <c:v>0.25471698113207547</c:v>
                </c:pt>
                <c:pt idx="28">
                  <c:v>0.26415094339622641</c:v>
                </c:pt>
                <c:pt idx="29">
                  <c:v>0.27358490566037735</c:v>
                </c:pt>
                <c:pt idx="30">
                  <c:v>0.28301886792452829</c:v>
                </c:pt>
                <c:pt idx="31">
                  <c:v>0.29245283018867924</c:v>
                </c:pt>
                <c:pt idx="32">
                  <c:v>0.30188679245283018</c:v>
                </c:pt>
                <c:pt idx="33">
                  <c:v>0.31132075471698112</c:v>
                </c:pt>
                <c:pt idx="34">
                  <c:v>0.32075471698113206</c:v>
                </c:pt>
                <c:pt idx="35">
                  <c:v>0.330188679245283</c:v>
                </c:pt>
                <c:pt idx="36">
                  <c:v>0.33962264150943394</c:v>
                </c:pt>
                <c:pt idx="37">
                  <c:v>0.34905660377358488</c:v>
                </c:pt>
                <c:pt idx="38">
                  <c:v>0.35849056603773582</c:v>
                </c:pt>
                <c:pt idx="39">
                  <c:v>0.36792452830188677</c:v>
                </c:pt>
                <c:pt idx="40">
                  <c:v>0.37735849056603776</c:v>
                </c:pt>
                <c:pt idx="41">
                  <c:v>0.3867924528301887</c:v>
                </c:pt>
                <c:pt idx="42">
                  <c:v>0.39622641509433965</c:v>
                </c:pt>
                <c:pt idx="43">
                  <c:v>0.40566037735849059</c:v>
                </c:pt>
                <c:pt idx="44">
                  <c:v>0.41509433962264153</c:v>
                </c:pt>
                <c:pt idx="45">
                  <c:v>0.42452830188679247</c:v>
                </c:pt>
                <c:pt idx="46">
                  <c:v>0.43396226415094341</c:v>
                </c:pt>
                <c:pt idx="47">
                  <c:v>0.44339622641509435</c:v>
                </c:pt>
                <c:pt idx="48">
                  <c:v>0.45283018867924529</c:v>
                </c:pt>
                <c:pt idx="49">
                  <c:v>0.46226415094339623</c:v>
                </c:pt>
                <c:pt idx="50">
                  <c:v>0.47169811320754718</c:v>
                </c:pt>
                <c:pt idx="51">
                  <c:v>0.48113207547169812</c:v>
                </c:pt>
                <c:pt idx="52">
                  <c:v>0.49056603773584906</c:v>
                </c:pt>
                <c:pt idx="53">
                  <c:v>0.5</c:v>
                </c:pt>
                <c:pt idx="54">
                  <c:v>0.50943396226415094</c:v>
                </c:pt>
                <c:pt idx="55">
                  <c:v>0.51886792452830188</c:v>
                </c:pt>
                <c:pt idx="56">
                  <c:v>0.52830188679245282</c:v>
                </c:pt>
                <c:pt idx="57">
                  <c:v>0.53773584905660377</c:v>
                </c:pt>
                <c:pt idx="58">
                  <c:v>0.54716981132075471</c:v>
                </c:pt>
                <c:pt idx="59">
                  <c:v>0.55660377358490565</c:v>
                </c:pt>
                <c:pt idx="60">
                  <c:v>0.56603773584905659</c:v>
                </c:pt>
                <c:pt idx="61">
                  <c:v>0.57547169811320753</c:v>
                </c:pt>
                <c:pt idx="62">
                  <c:v>0.58490566037735847</c:v>
                </c:pt>
                <c:pt idx="63">
                  <c:v>0.59433962264150941</c:v>
                </c:pt>
                <c:pt idx="64">
                  <c:v>0.60377358490566035</c:v>
                </c:pt>
                <c:pt idx="65">
                  <c:v>0.6132075471698113</c:v>
                </c:pt>
                <c:pt idx="66">
                  <c:v>0.62264150943396224</c:v>
                </c:pt>
                <c:pt idx="67">
                  <c:v>0.63207547169811318</c:v>
                </c:pt>
                <c:pt idx="68">
                  <c:v>0.64150943396226412</c:v>
                </c:pt>
                <c:pt idx="69">
                  <c:v>0.65094339622641506</c:v>
                </c:pt>
                <c:pt idx="70">
                  <c:v>0.660377358490566</c:v>
                </c:pt>
                <c:pt idx="71">
                  <c:v>0.66981132075471694</c:v>
                </c:pt>
                <c:pt idx="72">
                  <c:v>0.67924528301886788</c:v>
                </c:pt>
                <c:pt idx="73">
                  <c:v>0.68867924528301883</c:v>
                </c:pt>
                <c:pt idx="74">
                  <c:v>0.69811320754716977</c:v>
                </c:pt>
                <c:pt idx="75">
                  <c:v>0.70754716981132071</c:v>
                </c:pt>
                <c:pt idx="76">
                  <c:v>0.71698113207547165</c:v>
                </c:pt>
                <c:pt idx="77">
                  <c:v>0.72641509433962259</c:v>
                </c:pt>
                <c:pt idx="78">
                  <c:v>0.73584905660377353</c:v>
                </c:pt>
                <c:pt idx="79">
                  <c:v>0.74528301886792447</c:v>
                </c:pt>
                <c:pt idx="80">
                  <c:v>0.75471698113207553</c:v>
                </c:pt>
                <c:pt idx="81">
                  <c:v>0.76415094339622647</c:v>
                </c:pt>
                <c:pt idx="82">
                  <c:v>0.77358490566037741</c:v>
                </c:pt>
                <c:pt idx="83">
                  <c:v>0.78301886792452835</c:v>
                </c:pt>
                <c:pt idx="84">
                  <c:v>0.79245283018867929</c:v>
                </c:pt>
                <c:pt idx="85">
                  <c:v>0.80188679245283023</c:v>
                </c:pt>
                <c:pt idx="86">
                  <c:v>0.81132075471698117</c:v>
                </c:pt>
                <c:pt idx="87">
                  <c:v>0.82075471698113212</c:v>
                </c:pt>
                <c:pt idx="88">
                  <c:v>0.83018867924528306</c:v>
                </c:pt>
                <c:pt idx="89">
                  <c:v>0.839622641509434</c:v>
                </c:pt>
                <c:pt idx="90">
                  <c:v>0.84905660377358494</c:v>
                </c:pt>
                <c:pt idx="91">
                  <c:v>0.85849056603773588</c:v>
                </c:pt>
                <c:pt idx="92">
                  <c:v>0.86792452830188682</c:v>
                </c:pt>
                <c:pt idx="93">
                  <c:v>0.87735849056603776</c:v>
                </c:pt>
                <c:pt idx="94">
                  <c:v>0.8867924528301887</c:v>
                </c:pt>
                <c:pt idx="95">
                  <c:v>0.89622641509433965</c:v>
                </c:pt>
                <c:pt idx="96">
                  <c:v>0.90566037735849059</c:v>
                </c:pt>
                <c:pt idx="97">
                  <c:v>0.91509433962264153</c:v>
                </c:pt>
                <c:pt idx="98">
                  <c:v>0.92452830188679247</c:v>
                </c:pt>
                <c:pt idx="99">
                  <c:v>0.93396226415094341</c:v>
                </c:pt>
                <c:pt idx="100">
                  <c:v>0.94339622641509435</c:v>
                </c:pt>
                <c:pt idx="101">
                  <c:v>0.95283018867924529</c:v>
                </c:pt>
                <c:pt idx="102">
                  <c:v>0.96226415094339623</c:v>
                </c:pt>
                <c:pt idx="103">
                  <c:v>0.97169811320754718</c:v>
                </c:pt>
                <c:pt idx="104">
                  <c:v>0.98113207547169812</c:v>
                </c:pt>
                <c:pt idx="105">
                  <c:v>0.99056603773584906</c:v>
                </c:pt>
                <c:pt idx="10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9-8D4D-A1B9-809999F7534E}"/>
            </c:ext>
          </c:extLst>
        </c:ser>
        <c:ser>
          <c:idx val="2"/>
          <c:order val="2"/>
          <c:tx>
            <c:strRef>
              <c:f>'7.2 e'!$T$1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'7.2 e'!$Q$2:$Q$108</c:f>
              <c:numCache>
                <c:formatCode>0.000</c:formatCode>
                <c:ptCount val="107"/>
                <c:pt idx="0">
                  <c:v>43</c:v>
                </c:pt>
                <c:pt idx="1">
                  <c:v>43.5</c:v>
                </c:pt>
                <c:pt idx="2">
                  <c:v>44</c:v>
                </c:pt>
                <c:pt idx="3">
                  <c:v>44.5</c:v>
                </c:pt>
                <c:pt idx="4">
                  <c:v>45</c:v>
                </c:pt>
                <c:pt idx="5">
                  <c:v>45.5</c:v>
                </c:pt>
                <c:pt idx="6">
                  <c:v>46</c:v>
                </c:pt>
                <c:pt idx="7">
                  <c:v>46.5</c:v>
                </c:pt>
                <c:pt idx="8">
                  <c:v>47</c:v>
                </c:pt>
                <c:pt idx="9">
                  <c:v>47.5</c:v>
                </c:pt>
                <c:pt idx="10">
                  <c:v>48</c:v>
                </c:pt>
                <c:pt idx="11">
                  <c:v>48.5</c:v>
                </c:pt>
                <c:pt idx="12">
                  <c:v>49</c:v>
                </c:pt>
                <c:pt idx="13">
                  <c:v>49.5</c:v>
                </c:pt>
                <c:pt idx="14">
                  <c:v>50</c:v>
                </c:pt>
                <c:pt idx="15">
                  <c:v>50.5</c:v>
                </c:pt>
                <c:pt idx="16">
                  <c:v>51</c:v>
                </c:pt>
                <c:pt idx="17">
                  <c:v>51.5</c:v>
                </c:pt>
                <c:pt idx="18">
                  <c:v>52</c:v>
                </c:pt>
                <c:pt idx="19">
                  <c:v>52.5</c:v>
                </c:pt>
                <c:pt idx="20">
                  <c:v>53</c:v>
                </c:pt>
                <c:pt idx="21">
                  <c:v>53.5</c:v>
                </c:pt>
                <c:pt idx="22">
                  <c:v>54</c:v>
                </c:pt>
                <c:pt idx="23">
                  <c:v>54.5</c:v>
                </c:pt>
                <c:pt idx="24">
                  <c:v>55</c:v>
                </c:pt>
                <c:pt idx="25">
                  <c:v>55.5</c:v>
                </c:pt>
                <c:pt idx="26">
                  <c:v>56</c:v>
                </c:pt>
                <c:pt idx="27">
                  <c:v>56.5</c:v>
                </c:pt>
                <c:pt idx="28">
                  <c:v>57</c:v>
                </c:pt>
                <c:pt idx="29">
                  <c:v>57.5</c:v>
                </c:pt>
                <c:pt idx="30">
                  <c:v>58</c:v>
                </c:pt>
                <c:pt idx="31">
                  <c:v>58.5</c:v>
                </c:pt>
                <c:pt idx="32">
                  <c:v>59</c:v>
                </c:pt>
                <c:pt idx="33">
                  <c:v>59.5</c:v>
                </c:pt>
                <c:pt idx="34">
                  <c:v>60</c:v>
                </c:pt>
                <c:pt idx="35">
                  <c:v>60.5</c:v>
                </c:pt>
                <c:pt idx="36">
                  <c:v>61</c:v>
                </c:pt>
                <c:pt idx="37">
                  <c:v>61.5</c:v>
                </c:pt>
                <c:pt idx="38">
                  <c:v>62</c:v>
                </c:pt>
                <c:pt idx="39">
                  <c:v>62.5</c:v>
                </c:pt>
                <c:pt idx="40">
                  <c:v>63</c:v>
                </c:pt>
                <c:pt idx="41">
                  <c:v>63.5</c:v>
                </c:pt>
                <c:pt idx="42">
                  <c:v>64</c:v>
                </c:pt>
                <c:pt idx="43">
                  <c:v>64.5</c:v>
                </c:pt>
                <c:pt idx="44">
                  <c:v>65</c:v>
                </c:pt>
                <c:pt idx="45">
                  <c:v>65.5</c:v>
                </c:pt>
                <c:pt idx="46">
                  <c:v>66</c:v>
                </c:pt>
                <c:pt idx="47">
                  <c:v>66.5</c:v>
                </c:pt>
                <c:pt idx="48">
                  <c:v>67</c:v>
                </c:pt>
                <c:pt idx="49">
                  <c:v>67.5</c:v>
                </c:pt>
                <c:pt idx="50">
                  <c:v>68</c:v>
                </c:pt>
                <c:pt idx="51">
                  <c:v>68.5</c:v>
                </c:pt>
                <c:pt idx="52">
                  <c:v>69</c:v>
                </c:pt>
                <c:pt idx="53">
                  <c:v>69.5</c:v>
                </c:pt>
                <c:pt idx="54">
                  <c:v>70</c:v>
                </c:pt>
                <c:pt idx="55">
                  <c:v>70.5</c:v>
                </c:pt>
                <c:pt idx="56">
                  <c:v>71</c:v>
                </c:pt>
                <c:pt idx="57">
                  <c:v>71.5</c:v>
                </c:pt>
                <c:pt idx="58">
                  <c:v>72</c:v>
                </c:pt>
                <c:pt idx="59">
                  <c:v>72.5</c:v>
                </c:pt>
                <c:pt idx="60">
                  <c:v>73</c:v>
                </c:pt>
                <c:pt idx="61">
                  <c:v>73.5</c:v>
                </c:pt>
                <c:pt idx="62">
                  <c:v>74</c:v>
                </c:pt>
                <c:pt idx="63">
                  <c:v>74.5</c:v>
                </c:pt>
                <c:pt idx="64">
                  <c:v>75</c:v>
                </c:pt>
                <c:pt idx="65">
                  <c:v>75.5</c:v>
                </c:pt>
                <c:pt idx="66">
                  <c:v>76</c:v>
                </c:pt>
                <c:pt idx="67">
                  <c:v>76.5</c:v>
                </c:pt>
                <c:pt idx="68">
                  <c:v>77</c:v>
                </c:pt>
                <c:pt idx="69">
                  <c:v>77.5</c:v>
                </c:pt>
                <c:pt idx="70">
                  <c:v>78</c:v>
                </c:pt>
                <c:pt idx="71">
                  <c:v>78.5</c:v>
                </c:pt>
                <c:pt idx="72">
                  <c:v>79</c:v>
                </c:pt>
                <c:pt idx="73">
                  <c:v>79.5</c:v>
                </c:pt>
                <c:pt idx="74">
                  <c:v>80</c:v>
                </c:pt>
                <c:pt idx="75">
                  <c:v>80.5</c:v>
                </c:pt>
                <c:pt idx="76">
                  <c:v>81</c:v>
                </c:pt>
                <c:pt idx="77">
                  <c:v>81.5</c:v>
                </c:pt>
                <c:pt idx="78">
                  <c:v>82</c:v>
                </c:pt>
                <c:pt idx="79">
                  <c:v>82.5</c:v>
                </c:pt>
                <c:pt idx="80">
                  <c:v>83</c:v>
                </c:pt>
                <c:pt idx="81">
                  <c:v>83.5</c:v>
                </c:pt>
                <c:pt idx="82">
                  <c:v>84</c:v>
                </c:pt>
                <c:pt idx="83">
                  <c:v>84.5</c:v>
                </c:pt>
                <c:pt idx="84">
                  <c:v>85</c:v>
                </c:pt>
                <c:pt idx="85">
                  <c:v>85.5</c:v>
                </c:pt>
                <c:pt idx="86">
                  <c:v>86</c:v>
                </c:pt>
                <c:pt idx="87">
                  <c:v>86.5</c:v>
                </c:pt>
                <c:pt idx="88">
                  <c:v>87</c:v>
                </c:pt>
                <c:pt idx="89">
                  <c:v>87.5</c:v>
                </c:pt>
                <c:pt idx="90">
                  <c:v>88</c:v>
                </c:pt>
                <c:pt idx="91">
                  <c:v>88.5</c:v>
                </c:pt>
                <c:pt idx="92">
                  <c:v>89</c:v>
                </c:pt>
                <c:pt idx="93">
                  <c:v>89.5</c:v>
                </c:pt>
                <c:pt idx="94">
                  <c:v>90</c:v>
                </c:pt>
                <c:pt idx="95">
                  <c:v>90.5</c:v>
                </c:pt>
                <c:pt idx="96">
                  <c:v>91</c:v>
                </c:pt>
                <c:pt idx="97">
                  <c:v>91.5</c:v>
                </c:pt>
                <c:pt idx="98">
                  <c:v>92</c:v>
                </c:pt>
                <c:pt idx="99">
                  <c:v>92.5</c:v>
                </c:pt>
                <c:pt idx="100">
                  <c:v>93</c:v>
                </c:pt>
                <c:pt idx="101">
                  <c:v>93.5</c:v>
                </c:pt>
                <c:pt idx="102">
                  <c:v>94</c:v>
                </c:pt>
                <c:pt idx="103">
                  <c:v>94.5</c:v>
                </c:pt>
                <c:pt idx="104">
                  <c:v>95</c:v>
                </c:pt>
                <c:pt idx="105">
                  <c:v>95.5</c:v>
                </c:pt>
                <c:pt idx="106">
                  <c:v>96</c:v>
                </c:pt>
              </c:numCache>
            </c:numRef>
          </c:xVal>
          <c:yVal>
            <c:numRef>
              <c:f>'7.2 e'!$T$2:$T$108</c:f>
              <c:numCache>
                <c:formatCode>General</c:formatCode>
                <c:ptCount val="107"/>
                <c:pt idx="0">
                  <c:v>2.0084214271295413E-2</c:v>
                </c:pt>
                <c:pt idx="1">
                  <c:v>2.1940047459393045E-2</c:v>
                </c:pt>
                <c:pt idx="2">
                  <c:v>2.3938638178055853E-2</c:v>
                </c:pt>
                <c:pt idx="3">
                  <c:v>2.6088058824405656E-2</c:v>
                </c:pt>
                <c:pt idx="4">
                  <c:v>2.8396567903179307E-2</c:v>
                </c:pt>
                <c:pt idx="5">
                  <c:v>3.0872589213717501E-2</c:v>
                </c:pt>
                <c:pt idx="6">
                  <c:v>3.3524688571224689E-2</c:v>
                </c:pt>
                <c:pt idx="7">
                  <c:v>3.636154804461228E-2</c:v>
                </c:pt>
                <c:pt idx="8">
                  <c:v>3.9391937712799217E-2</c:v>
                </c:pt>
                <c:pt idx="9">
                  <c:v>4.2624684962292603E-2</c:v>
                </c:pt>
                <c:pt idx="10">
                  <c:v>4.6068641371067302E-2</c:v>
                </c:pt>
                <c:pt idx="11">
                  <c:v>4.9732647247051003E-2</c:v>
                </c:pt>
                <c:pt idx="12">
                  <c:v>5.3625493913712324E-2</c:v>
                </c:pt>
                <c:pt idx="13">
                  <c:v>5.7755883860131016E-2</c:v>
                </c:pt>
                <c:pt idx="14">
                  <c:v>6.2132388898278317E-2</c:v>
                </c:pt>
                <c:pt idx="15">
                  <c:v>6.6763406495787242E-2</c:v>
                </c:pt>
                <c:pt idx="16">
                  <c:v>7.1657114477986006E-2</c:v>
                </c:pt>
                <c:pt idx="17">
                  <c:v>7.6821424318109177E-2</c:v>
                </c:pt>
                <c:pt idx="18">
                  <c:v>8.2263933259092301E-2</c:v>
                </c:pt>
                <c:pt idx="19">
                  <c:v>8.7991875533887237E-2</c:v>
                </c:pt>
                <c:pt idx="20">
                  <c:v>9.4012072973489444E-2</c:v>
                </c:pt>
                <c:pt idx="21">
                  <c:v>0.10033088531253172</c:v>
                </c:pt>
                <c:pt idx="22">
                  <c:v>0.10695416052105067</c:v>
                </c:pt>
                <c:pt idx="23">
                  <c:v>0.11388718550757052</c:v>
                </c:pt>
                <c:pt idx="24">
                  <c:v>0.12113463755267344</c:v>
                </c:pt>
                <c:pt idx="25">
                  <c:v>0.12870053684346028</c:v>
                </c:pt>
                <c:pt idx="26">
                  <c:v>0.13658820048748657</c:v>
                </c:pt>
                <c:pt idx="27">
                  <c:v>0.14480019838966182</c:v>
                </c:pt>
                <c:pt idx="28">
                  <c:v>0.15333831137700979</c:v>
                </c:pt>
                <c:pt idx="29">
                  <c:v>0.16220349195395029</c:v>
                </c:pt>
                <c:pt idx="30">
                  <c:v>0.17139582806473291</c:v>
                </c:pt>
                <c:pt idx="31">
                  <c:v>0.18091451022975541</c:v>
                </c:pt>
                <c:pt idx="32">
                  <c:v>0.19075780240867646</c:v>
                </c:pt>
                <c:pt idx="33">
                  <c:v>0.20092301692549713</c:v>
                </c:pt>
                <c:pt idx="34">
                  <c:v>0.21140649376917992</c:v>
                </c:pt>
                <c:pt idx="35">
                  <c:v>0.22220358455800746</c:v>
                </c:pt>
                <c:pt idx="36">
                  <c:v>0.23330864142689264</c:v>
                </c:pt>
                <c:pt idx="37">
                  <c:v>0.24471501106445387</c:v>
                </c:pt>
                <c:pt idx="38">
                  <c:v>0.25641503409109917</c:v>
                </c:pt>
                <c:pt idx="39">
                  <c:v>0.2684000499309207</c:v>
                </c:pt>
                <c:pt idx="40">
                  <c:v>0.28066040728922653</c:v>
                </c:pt>
                <c:pt idx="41">
                  <c:v>0.29318548030441138</c:v>
                </c:pt>
                <c:pt idx="42">
                  <c:v>0.30596369039799975</c:v>
                </c:pt>
                <c:pt idx="43">
                  <c:v>0.31898253380054464</c:v>
                </c:pt>
                <c:pt idx="44">
                  <c:v>0.33222861468409504</c:v>
                </c:pt>
                <c:pt idx="45">
                  <c:v>0.34568768378465931</c:v>
                </c:pt>
                <c:pt idx="46">
                  <c:v>0.3593446823509947</c:v>
                </c:pt>
                <c:pt idx="47">
                  <c:v>0.37318379120966405</c:v>
                </c:pt>
                <c:pt idx="48">
                  <c:v>0.38718848469113376</c:v>
                </c:pt>
                <c:pt idx="49">
                  <c:v>0.40134158911826073</c:v>
                </c:pt>
                <c:pt idx="50">
                  <c:v>0.41562534551732</c:v>
                </c:pt>
                <c:pt idx="51">
                  <c:v>0.43002147617324088</c:v>
                </c:pt>
                <c:pt idx="52">
                  <c:v>0.44451125461540031</c:v>
                </c:pt>
                <c:pt idx="53">
                  <c:v>0.45907557858857739</c:v>
                </c:pt>
                <c:pt idx="54">
                  <c:v>0.47369504553589037</c:v>
                </c:pt>
                <c:pt idx="55">
                  <c:v>0.48835003009703848</c:v>
                </c:pt>
                <c:pt idx="56">
                  <c:v>0.50302076310624599</c:v>
                </c:pt>
                <c:pt idx="57">
                  <c:v>0.51768741156018039</c:v>
                </c:pt>
                <c:pt idx="58">
                  <c:v>0.53233015901696001</c:v>
                </c:pt>
                <c:pt idx="59">
                  <c:v>0.5469292858832947</c:v>
                </c:pt>
                <c:pt idx="60">
                  <c:v>0.56146524904785711</c:v>
                </c:pt>
                <c:pt idx="61">
                  <c:v>0.57591876032516298</c:v>
                </c:pt>
                <c:pt idx="62">
                  <c:v>0.59027086318545152</c:v>
                </c:pt>
                <c:pt idx="63">
                  <c:v>0.60450300726219064</c:v>
                </c:pt>
                <c:pt idx="64">
                  <c:v>0.61859712014966206</c:v>
                </c:pt>
                <c:pt idx="65">
                  <c:v>0.63253567602838978</c:v>
                </c:pt>
                <c:pt idx="66">
                  <c:v>0.64630176068562695</c:v>
                </c:pt>
                <c:pt idx="67">
                  <c:v>0.65987913253138186</c:v>
                </c:pt>
                <c:pt idx="68">
                  <c:v>0.67325227924714159</c:v>
                </c:pt>
                <c:pt idx="69">
                  <c:v>0.68640646974410358</c:v>
                </c:pt>
                <c:pt idx="70">
                  <c:v>0.69932780114990301</c:v>
                </c:pt>
                <c:pt idx="71">
                  <c:v>0.71200324058702746</c:v>
                </c:pt>
                <c:pt idx="72">
                  <c:v>0.72442066155184193</c:v>
                </c:pt>
                <c:pt idx="73">
                  <c:v>0.73656887474989019</c:v>
                </c:pt>
                <c:pt idx="74">
                  <c:v>0.74843765329037859</c:v>
                </c:pt>
                <c:pt idx="75">
                  <c:v>0.76001775218996093</c:v>
                </c:pt>
                <c:pt idx="76">
                  <c:v>0.77130092218263979</c:v>
                </c:pt>
                <c:pt idx="77">
                  <c:v>0.78227991787827245</c:v>
                </c:pt>
                <c:pt idx="78">
                  <c:v>0.79294850035637643</c:v>
                </c:pt>
                <c:pt idx="79">
                  <c:v>0.80330143432421797</c:v>
                </c:pt>
                <c:pt idx="80">
                  <c:v>0.81333448000813791</c:v>
                </c:pt>
                <c:pt idx="81">
                  <c:v>0.82304437998437618</c:v>
                </c:pt>
                <c:pt idx="82">
                  <c:v>0.83242884118994054</c:v>
                </c:pt>
                <c:pt idx="83">
                  <c:v>0.84148651238510319</c:v>
                </c:pt>
                <c:pt idx="84">
                  <c:v>0.8502169573666114</c:v>
                </c:pt>
                <c:pt idx="85">
                  <c:v>0.85862062425454855</c:v>
                </c:pt>
                <c:pt idx="86">
                  <c:v>0.86669881119578807</c:v>
                </c:pt>
                <c:pt idx="87">
                  <c:v>0.87445362884312239</c:v>
                </c:pt>
                <c:pt idx="88">
                  <c:v>0.88188795998134517</c:v>
                </c:pt>
                <c:pt idx="89">
                  <c:v>0.88900541667986699</c:v>
                </c:pt>
                <c:pt idx="90">
                  <c:v>0.89581029535589718</c:v>
                </c:pt>
                <c:pt idx="91">
                  <c:v>0.9023075301329444</c:v>
                </c:pt>
                <c:pt idx="92">
                  <c:v>0.90850264487651344</c:v>
                </c:pt>
                <c:pt idx="93">
                  <c:v>0.91440170428260348</c:v>
                </c:pt>
                <c:pt idx="94">
                  <c:v>0.92001126438513658</c:v>
                </c:pt>
                <c:pt idx="95">
                  <c:v>0.92533832283603723</c:v>
                </c:pt>
                <c:pt idx="96">
                  <c:v>0.9303902692965822</c:v>
                </c:pt>
                <c:pt idx="97">
                  <c:v>0.93517483626115916</c:v>
                </c:pt>
                <c:pt idx="98">
                  <c:v>0.93970005061499173</c:v>
                </c:pt>
                <c:pt idx="99">
                  <c:v>0.94397418620603457</c:v>
                </c:pt>
                <c:pt idx="100">
                  <c:v>0.94800571768842201</c:v>
                </c:pt>
                <c:pt idx="101">
                  <c:v>0.95180327587089109</c:v>
                </c:pt>
                <c:pt idx="102">
                  <c:v>0.95537560477880135</c:v>
                </c:pt>
                <c:pt idx="103">
                  <c:v>0.95873152061305356</c:v>
                </c:pt>
                <c:pt idx="104">
                  <c:v>0.96187987276365805</c:v>
                </c:pt>
                <c:pt idx="105">
                  <c:v>0.96482950701020154</c:v>
                </c:pt>
                <c:pt idx="106">
                  <c:v>0.96758923101627781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19-8D4D-A1B9-809999F7534E}"/>
            </c:ext>
          </c:extLst>
        </c:ser>
        <c:ser>
          <c:idx val="3"/>
          <c:order val="3"/>
          <c:tx>
            <c:strRef>
              <c:f>'7.2 e'!$U$1</c:f>
              <c:strCache>
                <c:ptCount val="1"/>
                <c:pt idx="0">
                  <c:v>V shaped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'7.2 e'!$Q$2:$Q$108</c:f>
              <c:numCache>
                <c:formatCode>0.000</c:formatCode>
                <c:ptCount val="107"/>
                <c:pt idx="0">
                  <c:v>43</c:v>
                </c:pt>
                <c:pt idx="1">
                  <c:v>43.5</c:v>
                </c:pt>
                <c:pt idx="2">
                  <c:v>44</c:v>
                </c:pt>
                <c:pt idx="3">
                  <c:v>44.5</c:v>
                </c:pt>
                <c:pt idx="4">
                  <c:v>45</c:v>
                </c:pt>
                <c:pt idx="5">
                  <c:v>45.5</c:v>
                </c:pt>
                <c:pt idx="6">
                  <c:v>46</c:v>
                </c:pt>
                <c:pt idx="7">
                  <c:v>46.5</c:v>
                </c:pt>
                <c:pt idx="8">
                  <c:v>47</c:v>
                </c:pt>
                <c:pt idx="9">
                  <c:v>47.5</c:v>
                </c:pt>
                <c:pt idx="10">
                  <c:v>48</c:v>
                </c:pt>
                <c:pt idx="11">
                  <c:v>48.5</c:v>
                </c:pt>
                <c:pt idx="12">
                  <c:v>49</c:v>
                </c:pt>
                <c:pt idx="13">
                  <c:v>49.5</c:v>
                </c:pt>
                <c:pt idx="14">
                  <c:v>50</c:v>
                </c:pt>
                <c:pt idx="15">
                  <c:v>50.5</c:v>
                </c:pt>
                <c:pt idx="16">
                  <c:v>51</c:v>
                </c:pt>
                <c:pt idx="17">
                  <c:v>51.5</c:v>
                </c:pt>
                <c:pt idx="18">
                  <c:v>52</c:v>
                </c:pt>
                <c:pt idx="19">
                  <c:v>52.5</c:v>
                </c:pt>
                <c:pt idx="20">
                  <c:v>53</c:v>
                </c:pt>
                <c:pt idx="21">
                  <c:v>53.5</c:v>
                </c:pt>
                <c:pt idx="22">
                  <c:v>54</c:v>
                </c:pt>
                <c:pt idx="23">
                  <c:v>54.5</c:v>
                </c:pt>
                <c:pt idx="24">
                  <c:v>55</c:v>
                </c:pt>
                <c:pt idx="25">
                  <c:v>55.5</c:v>
                </c:pt>
                <c:pt idx="26">
                  <c:v>56</c:v>
                </c:pt>
                <c:pt idx="27">
                  <c:v>56.5</c:v>
                </c:pt>
                <c:pt idx="28">
                  <c:v>57</c:v>
                </c:pt>
                <c:pt idx="29">
                  <c:v>57.5</c:v>
                </c:pt>
                <c:pt idx="30">
                  <c:v>58</c:v>
                </c:pt>
                <c:pt idx="31">
                  <c:v>58.5</c:v>
                </c:pt>
                <c:pt idx="32">
                  <c:v>59</c:v>
                </c:pt>
                <c:pt idx="33">
                  <c:v>59.5</c:v>
                </c:pt>
                <c:pt idx="34">
                  <c:v>60</c:v>
                </c:pt>
                <c:pt idx="35">
                  <c:v>60.5</c:v>
                </c:pt>
                <c:pt idx="36">
                  <c:v>61</c:v>
                </c:pt>
                <c:pt idx="37">
                  <c:v>61.5</c:v>
                </c:pt>
                <c:pt idx="38">
                  <c:v>62</c:v>
                </c:pt>
                <c:pt idx="39">
                  <c:v>62.5</c:v>
                </c:pt>
                <c:pt idx="40">
                  <c:v>63</c:v>
                </c:pt>
                <c:pt idx="41">
                  <c:v>63.5</c:v>
                </c:pt>
                <c:pt idx="42">
                  <c:v>64</c:v>
                </c:pt>
                <c:pt idx="43">
                  <c:v>64.5</c:v>
                </c:pt>
                <c:pt idx="44">
                  <c:v>65</c:v>
                </c:pt>
                <c:pt idx="45">
                  <c:v>65.5</c:v>
                </c:pt>
                <c:pt idx="46">
                  <c:v>66</c:v>
                </c:pt>
                <c:pt idx="47">
                  <c:v>66.5</c:v>
                </c:pt>
                <c:pt idx="48">
                  <c:v>67</c:v>
                </c:pt>
                <c:pt idx="49">
                  <c:v>67.5</c:v>
                </c:pt>
                <c:pt idx="50">
                  <c:v>68</c:v>
                </c:pt>
                <c:pt idx="51">
                  <c:v>68.5</c:v>
                </c:pt>
                <c:pt idx="52">
                  <c:v>69</c:v>
                </c:pt>
                <c:pt idx="53">
                  <c:v>69.5</c:v>
                </c:pt>
                <c:pt idx="54">
                  <c:v>70</c:v>
                </c:pt>
                <c:pt idx="55">
                  <c:v>70.5</c:v>
                </c:pt>
                <c:pt idx="56">
                  <c:v>71</c:v>
                </c:pt>
                <c:pt idx="57">
                  <c:v>71.5</c:v>
                </c:pt>
                <c:pt idx="58">
                  <c:v>72</c:v>
                </c:pt>
                <c:pt idx="59">
                  <c:v>72.5</c:v>
                </c:pt>
                <c:pt idx="60">
                  <c:v>73</c:v>
                </c:pt>
                <c:pt idx="61">
                  <c:v>73.5</c:v>
                </c:pt>
                <c:pt idx="62">
                  <c:v>74</c:v>
                </c:pt>
                <c:pt idx="63">
                  <c:v>74.5</c:v>
                </c:pt>
                <c:pt idx="64">
                  <c:v>75</c:v>
                </c:pt>
                <c:pt idx="65">
                  <c:v>75.5</c:v>
                </c:pt>
                <c:pt idx="66">
                  <c:v>76</c:v>
                </c:pt>
                <c:pt idx="67">
                  <c:v>76.5</c:v>
                </c:pt>
                <c:pt idx="68">
                  <c:v>77</c:v>
                </c:pt>
                <c:pt idx="69">
                  <c:v>77.5</c:v>
                </c:pt>
                <c:pt idx="70">
                  <c:v>78</c:v>
                </c:pt>
                <c:pt idx="71">
                  <c:v>78.5</c:v>
                </c:pt>
                <c:pt idx="72">
                  <c:v>79</c:v>
                </c:pt>
                <c:pt idx="73">
                  <c:v>79.5</c:v>
                </c:pt>
                <c:pt idx="74">
                  <c:v>80</c:v>
                </c:pt>
                <c:pt idx="75">
                  <c:v>80.5</c:v>
                </c:pt>
                <c:pt idx="76">
                  <c:v>81</c:v>
                </c:pt>
                <c:pt idx="77">
                  <c:v>81.5</c:v>
                </c:pt>
                <c:pt idx="78">
                  <c:v>82</c:v>
                </c:pt>
                <c:pt idx="79">
                  <c:v>82.5</c:v>
                </c:pt>
                <c:pt idx="80">
                  <c:v>83</c:v>
                </c:pt>
                <c:pt idx="81">
                  <c:v>83.5</c:v>
                </c:pt>
                <c:pt idx="82">
                  <c:v>84</c:v>
                </c:pt>
                <c:pt idx="83">
                  <c:v>84.5</c:v>
                </c:pt>
                <c:pt idx="84">
                  <c:v>85</c:v>
                </c:pt>
                <c:pt idx="85">
                  <c:v>85.5</c:v>
                </c:pt>
                <c:pt idx="86">
                  <c:v>86</c:v>
                </c:pt>
                <c:pt idx="87">
                  <c:v>86.5</c:v>
                </c:pt>
                <c:pt idx="88">
                  <c:v>87</c:v>
                </c:pt>
                <c:pt idx="89">
                  <c:v>87.5</c:v>
                </c:pt>
                <c:pt idx="90">
                  <c:v>88</c:v>
                </c:pt>
                <c:pt idx="91">
                  <c:v>88.5</c:v>
                </c:pt>
                <c:pt idx="92">
                  <c:v>89</c:v>
                </c:pt>
                <c:pt idx="93">
                  <c:v>89.5</c:v>
                </c:pt>
                <c:pt idx="94">
                  <c:v>90</c:v>
                </c:pt>
                <c:pt idx="95">
                  <c:v>90.5</c:v>
                </c:pt>
                <c:pt idx="96">
                  <c:v>91</c:v>
                </c:pt>
                <c:pt idx="97">
                  <c:v>91.5</c:v>
                </c:pt>
                <c:pt idx="98">
                  <c:v>92</c:v>
                </c:pt>
                <c:pt idx="99">
                  <c:v>92.5</c:v>
                </c:pt>
                <c:pt idx="100">
                  <c:v>93</c:v>
                </c:pt>
                <c:pt idx="101">
                  <c:v>93.5</c:v>
                </c:pt>
                <c:pt idx="102">
                  <c:v>94</c:v>
                </c:pt>
                <c:pt idx="103">
                  <c:v>94.5</c:v>
                </c:pt>
                <c:pt idx="104">
                  <c:v>95</c:v>
                </c:pt>
                <c:pt idx="105">
                  <c:v>95.5</c:v>
                </c:pt>
                <c:pt idx="106">
                  <c:v>96</c:v>
                </c:pt>
              </c:numCache>
            </c:numRef>
          </c:xVal>
          <c:yVal>
            <c:numRef>
              <c:f>'7.2 e'!$U$2:$U$108</c:f>
              <c:numCache>
                <c:formatCode>General</c:formatCode>
                <c:ptCount val="107"/>
                <c:pt idx="0">
                  <c:v>0</c:v>
                </c:pt>
                <c:pt idx="1">
                  <c:v>1.8607187433948104E-2</c:v>
                </c:pt>
                <c:pt idx="2">
                  <c:v>3.6692900679188671E-2</c:v>
                </c:pt>
                <c:pt idx="3">
                  <c:v>5.4257139735721702E-2</c:v>
                </c:pt>
                <c:pt idx="4">
                  <c:v>7.1299904603547251E-2</c:v>
                </c:pt>
                <c:pt idx="5">
                  <c:v>8.7821195282665201E-2</c:v>
                </c:pt>
                <c:pt idx="6">
                  <c:v>0.10382101177307562</c:v>
                </c:pt>
                <c:pt idx="7">
                  <c:v>0.11929935407477854</c:v>
                </c:pt>
                <c:pt idx="8">
                  <c:v>0.13425622218777389</c:v>
                </c:pt>
                <c:pt idx="9">
                  <c:v>0.14869161611206172</c:v>
                </c:pt>
                <c:pt idx="10">
                  <c:v>0.16260553584764198</c:v>
                </c:pt>
                <c:pt idx="11">
                  <c:v>0.17599798139451475</c:v>
                </c:pt>
                <c:pt idx="12">
                  <c:v>0.18886895275267995</c:v>
                </c:pt>
                <c:pt idx="13">
                  <c:v>0.20121844992213764</c:v>
                </c:pt>
                <c:pt idx="14">
                  <c:v>0.21304647290288775</c:v>
                </c:pt>
                <c:pt idx="15">
                  <c:v>0.22435302169493038</c:v>
                </c:pt>
                <c:pt idx="16">
                  <c:v>0.23513809629826543</c:v>
                </c:pt>
                <c:pt idx="17">
                  <c:v>0.24540169671289294</c:v>
                </c:pt>
                <c:pt idx="18">
                  <c:v>0.25514382293881294</c:v>
                </c:pt>
                <c:pt idx="19">
                  <c:v>0.26436447497602539</c:v>
                </c:pt>
                <c:pt idx="20">
                  <c:v>0.27306365282453032</c:v>
                </c:pt>
                <c:pt idx="21">
                  <c:v>0.28124135648432769</c:v>
                </c:pt>
                <c:pt idx="22">
                  <c:v>0.28889758595541748</c:v>
                </c:pt>
                <c:pt idx="23">
                  <c:v>0.29603234123779981</c:v>
                </c:pt>
                <c:pt idx="24">
                  <c:v>0.30264562233147457</c:v>
                </c:pt>
                <c:pt idx="25">
                  <c:v>0.30873742923644182</c:v>
                </c:pt>
                <c:pt idx="26">
                  <c:v>0.31430776195270149</c:v>
                </c:pt>
                <c:pt idx="27">
                  <c:v>0.31935662048025365</c:v>
                </c:pt>
                <c:pt idx="28">
                  <c:v>0.32388400481909829</c:v>
                </c:pt>
                <c:pt idx="29">
                  <c:v>0.32788991496923536</c:v>
                </c:pt>
                <c:pt idx="30">
                  <c:v>0.33137435093066486</c:v>
                </c:pt>
                <c:pt idx="31">
                  <c:v>0.33433731270338685</c:v>
                </c:pt>
                <c:pt idx="32">
                  <c:v>0.33677880028740137</c:v>
                </c:pt>
                <c:pt idx="33">
                  <c:v>0.33869881368270827</c:v>
                </c:pt>
                <c:pt idx="34">
                  <c:v>0.34009735288930765</c:v>
                </c:pt>
                <c:pt idx="35">
                  <c:v>0.34097441790719951</c:v>
                </c:pt>
                <c:pt idx="36">
                  <c:v>0.34133000873638386</c:v>
                </c:pt>
                <c:pt idx="37">
                  <c:v>0.34142907197309347</c:v>
                </c:pt>
                <c:pt idx="38">
                  <c:v>0.34178528185607887</c:v>
                </c:pt>
                <c:pt idx="39">
                  <c:v>0.34241173574848499</c:v>
                </c:pt>
                <c:pt idx="40">
                  <c:v>0.34330843365031183</c:v>
                </c:pt>
                <c:pt idx="41">
                  <c:v>0.34447537556155927</c:v>
                </c:pt>
                <c:pt idx="42">
                  <c:v>0.34591256148222743</c:v>
                </c:pt>
                <c:pt idx="43">
                  <c:v>0.34761999141231631</c:v>
                </c:pt>
                <c:pt idx="44">
                  <c:v>0.34959766535182579</c:v>
                </c:pt>
                <c:pt idx="45">
                  <c:v>0.35184558330075605</c:v>
                </c:pt>
                <c:pt idx="46">
                  <c:v>0.35436374525910691</c:v>
                </c:pt>
                <c:pt idx="47">
                  <c:v>0.35715215122687843</c:v>
                </c:pt>
                <c:pt idx="48">
                  <c:v>0.36021080120407073</c:v>
                </c:pt>
                <c:pt idx="49">
                  <c:v>0.36353969519068358</c:v>
                </c:pt>
                <c:pt idx="50">
                  <c:v>0.36713883318671714</c:v>
                </c:pt>
                <c:pt idx="51">
                  <c:v>0.37100821519217148</c:v>
                </c:pt>
                <c:pt idx="52">
                  <c:v>0.37514784120704636</c:v>
                </c:pt>
                <c:pt idx="53">
                  <c:v>0.37955771123134202</c:v>
                </c:pt>
                <c:pt idx="54">
                  <c:v>0.38423782526505834</c:v>
                </c:pt>
                <c:pt idx="55">
                  <c:v>0.38918818330819527</c:v>
                </c:pt>
                <c:pt idx="56">
                  <c:v>0.39440878536075297</c:v>
                </c:pt>
                <c:pt idx="57">
                  <c:v>0.39989963142273127</c:v>
                </c:pt>
                <c:pt idx="58">
                  <c:v>0.40566072149413024</c:v>
                </c:pt>
                <c:pt idx="59">
                  <c:v>0.41169205557494998</c:v>
                </c:pt>
                <c:pt idx="60">
                  <c:v>0.41799363366519032</c:v>
                </c:pt>
                <c:pt idx="61">
                  <c:v>0.42456545576485133</c:v>
                </c:pt>
                <c:pt idx="62">
                  <c:v>0.43140752187393311</c:v>
                </c:pt>
                <c:pt idx="63">
                  <c:v>0.43851983199243549</c:v>
                </c:pt>
                <c:pt idx="64">
                  <c:v>0.4459023861203586</c:v>
                </c:pt>
                <c:pt idx="65">
                  <c:v>0.45355518425770236</c:v>
                </c:pt>
                <c:pt idx="66">
                  <c:v>0.46147822640446673</c:v>
                </c:pt>
                <c:pt idx="67">
                  <c:v>0.46967151256065193</c:v>
                </c:pt>
                <c:pt idx="68">
                  <c:v>0.47813504272625768</c:v>
                </c:pt>
                <c:pt idx="69">
                  <c:v>0.4868688169012842</c:v>
                </c:pt>
                <c:pt idx="70">
                  <c:v>0.49587283508573132</c:v>
                </c:pt>
                <c:pt idx="71">
                  <c:v>0.50514709727959906</c:v>
                </c:pt>
                <c:pt idx="72">
                  <c:v>0.51469160348288756</c:v>
                </c:pt>
                <c:pt idx="73">
                  <c:v>0.52450635369559684</c:v>
                </c:pt>
                <c:pt idx="74">
                  <c:v>0.53459134791772667</c:v>
                </c:pt>
                <c:pt idx="75">
                  <c:v>0.54494658614927716</c:v>
                </c:pt>
                <c:pt idx="76">
                  <c:v>0.55557206839024842</c:v>
                </c:pt>
                <c:pt idx="77">
                  <c:v>0.56646779464064023</c:v>
                </c:pt>
                <c:pt idx="78">
                  <c:v>0.57763376490045282</c:v>
                </c:pt>
                <c:pt idx="79">
                  <c:v>0.58906997916968618</c:v>
                </c:pt>
                <c:pt idx="80">
                  <c:v>0.60077643744834008</c:v>
                </c:pt>
                <c:pt idx="81">
                  <c:v>0.61275313973641465</c:v>
                </c:pt>
                <c:pt idx="82">
                  <c:v>0.62500008603390989</c:v>
                </c:pt>
                <c:pt idx="83">
                  <c:v>0.63751727634082589</c:v>
                </c:pt>
                <c:pt idx="84">
                  <c:v>0.65030471065716255</c:v>
                </c:pt>
                <c:pt idx="85">
                  <c:v>0.66336238898291988</c:v>
                </c:pt>
                <c:pt idx="86">
                  <c:v>0.67669031131809776</c:v>
                </c:pt>
                <c:pt idx="87">
                  <c:v>0.69028847766269641</c:v>
                </c:pt>
                <c:pt idx="88">
                  <c:v>0.70415688801671572</c:v>
                </c:pt>
                <c:pt idx="89">
                  <c:v>0.7182955423801558</c:v>
                </c:pt>
                <c:pt idx="90">
                  <c:v>0.73270444075301644</c:v>
                </c:pt>
                <c:pt idx="91">
                  <c:v>0.74738358313529796</c:v>
                </c:pt>
                <c:pt idx="92">
                  <c:v>0.76233296952699992</c:v>
                </c:pt>
                <c:pt idx="93">
                  <c:v>0.77755259992812276</c:v>
                </c:pt>
                <c:pt idx="94">
                  <c:v>0.79304247433866615</c:v>
                </c:pt>
                <c:pt idx="95">
                  <c:v>0.80880259275863031</c:v>
                </c:pt>
                <c:pt idx="96">
                  <c:v>0.82483295518801503</c:v>
                </c:pt>
                <c:pt idx="97">
                  <c:v>0.8411335616268204</c:v>
                </c:pt>
                <c:pt idx="98">
                  <c:v>0.85770441207504655</c:v>
                </c:pt>
                <c:pt idx="99">
                  <c:v>0.87454550653269336</c:v>
                </c:pt>
                <c:pt idx="100">
                  <c:v>0.89165684499976072</c:v>
                </c:pt>
                <c:pt idx="101">
                  <c:v>0.90903842747624886</c:v>
                </c:pt>
                <c:pt idx="102">
                  <c:v>0.92669025396215776</c:v>
                </c:pt>
                <c:pt idx="103">
                  <c:v>0.94461232445748744</c:v>
                </c:pt>
                <c:pt idx="104">
                  <c:v>0.96280463896223767</c:v>
                </c:pt>
                <c:pt idx="105">
                  <c:v>0.98126719747640845</c:v>
                </c:pt>
                <c:pt idx="10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19-8D4D-A1B9-809999F7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87647"/>
        <c:axId val="419824463"/>
      </c:scatterChart>
      <c:valAx>
        <c:axId val="355987647"/>
        <c:scaling>
          <c:orientation val="minMax"/>
          <c:max val="97"/>
          <c:min val="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24463"/>
        <c:crosses val="autoZero"/>
        <c:crossBetween val="midCat"/>
      </c:valAx>
      <c:valAx>
        <c:axId val="41982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72013916510562"/>
          <c:y val="8.1339712918660281E-2"/>
          <c:w val="0.80593263243198066"/>
          <c:h val="0.62546208039784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'example file'!$R$1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'example file'!$Q$2:$Q$854</c:f>
              <c:numCache>
                <c:formatCode>General</c:formatCode>
                <c:ptCount val="853"/>
                <c:pt idx="0">
                  <c:v>507.5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  <c:pt idx="81">
                  <c:v>4550</c:v>
                </c:pt>
                <c:pt idx="82">
                  <c:v>4600</c:v>
                </c:pt>
                <c:pt idx="83">
                  <c:v>4650</c:v>
                </c:pt>
                <c:pt idx="84">
                  <c:v>4700</c:v>
                </c:pt>
                <c:pt idx="85">
                  <c:v>4750</c:v>
                </c:pt>
                <c:pt idx="86">
                  <c:v>4800</c:v>
                </c:pt>
                <c:pt idx="87">
                  <c:v>4850</c:v>
                </c:pt>
                <c:pt idx="88">
                  <c:v>4900</c:v>
                </c:pt>
                <c:pt idx="89">
                  <c:v>4950</c:v>
                </c:pt>
                <c:pt idx="90">
                  <c:v>5000</c:v>
                </c:pt>
                <c:pt idx="91">
                  <c:v>5050</c:v>
                </c:pt>
                <c:pt idx="92">
                  <c:v>5100</c:v>
                </c:pt>
                <c:pt idx="93">
                  <c:v>5150</c:v>
                </c:pt>
                <c:pt idx="94">
                  <c:v>5200</c:v>
                </c:pt>
                <c:pt idx="95">
                  <c:v>5250</c:v>
                </c:pt>
                <c:pt idx="96">
                  <c:v>5300</c:v>
                </c:pt>
                <c:pt idx="97">
                  <c:v>5350</c:v>
                </c:pt>
                <c:pt idx="98">
                  <c:v>5400</c:v>
                </c:pt>
                <c:pt idx="99">
                  <c:v>5450</c:v>
                </c:pt>
                <c:pt idx="100">
                  <c:v>5500</c:v>
                </c:pt>
                <c:pt idx="101">
                  <c:v>5550</c:v>
                </c:pt>
                <c:pt idx="102">
                  <c:v>5600</c:v>
                </c:pt>
                <c:pt idx="103">
                  <c:v>5650</c:v>
                </c:pt>
                <c:pt idx="104">
                  <c:v>5700</c:v>
                </c:pt>
                <c:pt idx="105">
                  <c:v>5750</c:v>
                </c:pt>
                <c:pt idx="106">
                  <c:v>5800</c:v>
                </c:pt>
                <c:pt idx="107">
                  <c:v>5850</c:v>
                </c:pt>
                <c:pt idx="108">
                  <c:v>5900</c:v>
                </c:pt>
                <c:pt idx="109">
                  <c:v>5950</c:v>
                </c:pt>
                <c:pt idx="110">
                  <c:v>6000</c:v>
                </c:pt>
                <c:pt idx="111">
                  <c:v>6050</c:v>
                </c:pt>
                <c:pt idx="112">
                  <c:v>6100</c:v>
                </c:pt>
                <c:pt idx="113">
                  <c:v>6150</c:v>
                </c:pt>
                <c:pt idx="114">
                  <c:v>6200</c:v>
                </c:pt>
                <c:pt idx="115">
                  <c:v>6250</c:v>
                </c:pt>
                <c:pt idx="116">
                  <c:v>6300</c:v>
                </c:pt>
                <c:pt idx="117">
                  <c:v>6350</c:v>
                </c:pt>
                <c:pt idx="118">
                  <c:v>6400</c:v>
                </c:pt>
                <c:pt idx="119">
                  <c:v>6450</c:v>
                </c:pt>
                <c:pt idx="120">
                  <c:v>6500</c:v>
                </c:pt>
                <c:pt idx="121">
                  <c:v>6550</c:v>
                </c:pt>
                <c:pt idx="122">
                  <c:v>6600</c:v>
                </c:pt>
                <c:pt idx="123">
                  <c:v>6650</c:v>
                </c:pt>
                <c:pt idx="124">
                  <c:v>6700</c:v>
                </c:pt>
                <c:pt idx="125">
                  <c:v>6750</c:v>
                </c:pt>
                <c:pt idx="126">
                  <c:v>6800</c:v>
                </c:pt>
                <c:pt idx="127">
                  <c:v>6850</c:v>
                </c:pt>
                <c:pt idx="128">
                  <c:v>6900</c:v>
                </c:pt>
                <c:pt idx="129">
                  <c:v>6950</c:v>
                </c:pt>
                <c:pt idx="130">
                  <c:v>7000</c:v>
                </c:pt>
                <c:pt idx="131">
                  <c:v>7050</c:v>
                </c:pt>
                <c:pt idx="132">
                  <c:v>7100</c:v>
                </c:pt>
                <c:pt idx="133">
                  <c:v>7150</c:v>
                </c:pt>
                <c:pt idx="134">
                  <c:v>7200</c:v>
                </c:pt>
                <c:pt idx="135">
                  <c:v>7250</c:v>
                </c:pt>
                <c:pt idx="136">
                  <c:v>7300</c:v>
                </c:pt>
                <c:pt idx="137">
                  <c:v>7350</c:v>
                </c:pt>
                <c:pt idx="138">
                  <c:v>7400</c:v>
                </c:pt>
                <c:pt idx="139">
                  <c:v>7450</c:v>
                </c:pt>
                <c:pt idx="140">
                  <c:v>7500</c:v>
                </c:pt>
                <c:pt idx="141">
                  <c:v>7550</c:v>
                </c:pt>
                <c:pt idx="142">
                  <c:v>7600</c:v>
                </c:pt>
                <c:pt idx="143">
                  <c:v>7650</c:v>
                </c:pt>
                <c:pt idx="144">
                  <c:v>7700</c:v>
                </c:pt>
                <c:pt idx="145">
                  <c:v>7750</c:v>
                </c:pt>
                <c:pt idx="146">
                  <c:v>7800</c:v>
                </c:pt>
                <c:pt idx="147">
                  <c:v>7850</c:v>
                </c:pt>
                <c:pt idx="148">
                  <c:v>7900</c:v>
                </c:pt>
                <c:pt idx="149">
                  <c:v>7950</c:v>
                </c:pt>
                <c:pt idx="150">
                  <c:v>8000</c:v>
                </c:pt>
                <c:pt idx="151">
                  <c:v>8050</c:v>
                </c:pt>
                <c:pt idx="152">
                  <c:v>8100</c:v>
                </c:pt>
                <c:pt idx="153">
                  <c:v>8150</c:v>
                </c:pt>
                <c:pt idx="154">
                  <c:v>8200</c:v>
                </c:pt>
                <c:pt idx="155">
                  <c:v>8250</c:v>
                </c:pt>
                <c:pt idx="156">
                  <c:v>8300</c:v>
                </c:pt>
                <c:pt idx="157">
                  <c:v>8350</c:v>
                </c:pt>
                <c:pt idx="158">
                  <c:v>8400</c:v>
                </c:pt>
                <c:pt idx="159">
                  <c:v>8450</c:v>
                </c:pt>
                <c:pt idx="160">
                  <c:v>8500</c:v>
                </c:pt>
                <c:pt idx="161">
                  <c:v>8550</c:v>
                </c:pt>
                <c:pt idx="162">
                  <c:v>8600</c:v>
                </c:pt>
                <c:pt idx="163">
                  <c:v>8650</c:v>
                </c:pt>
                <c:pt idx="164">
                  <c:v>8700</c:v>
                </c:pt>
                <c:pt idx="165">
                  <c:v>8750</c:v>
                </c:pt>
                <c:pt idx="166">
                  <c:v>8800</c:v>
                </c:pt>
                <c:pt idx="167">
                  <c:v>8850</c:v>
                </c:pt>
                <c:pt idx="168">
                  <c:v>8900</c:v>
                </c:pt>
                <c:pt idx="169">
                  <c:v>8950</c:v>
                </c:pt>
                <c:pt idx="170">
                  <c:v>9000</c:v>
                </c:pt>
                <c:pt idx="171">
                  <c:v>9050</c:v>
                </c:pt>
                <c:pt idx="172">
                  <c:v>9100</c:v>
                </c:pt>
                <c:pt idx="173">
                  <c:v>9150</c:v>
                </c:pt>
                <c:pt idx="174">
                  <c:v>9200</c:v>
                </c:pt>
                <c:pt idx="175">
                  <c:v>9250</c:v>
                </c:pt>
                <c:pt idx="176">
                  <c:v>9300</c:v>
                </c:pt>
                <c:pt idx="177">
                  <c:v>9350</c:v>
                </c:pt>
                <c:pt idx="178">
                  <c:v>9400</c:v>
                </c:pt>
                <c:pt idx="179">
                  <c:v>9450</c:v>
                </c:pt>
                <c:pt idx="180">
                  <c:v>9500</c:v>
                </c:pt>
                <c:pt idx="181">
                  <c:v>9550</c:v>
                </c:pt>
                <c:pt idx="182">
                  <c:v>9600</c:v>
                </c:pt>
                <c:pt idx="183">
                  <c:v>9650</c:v>
                </c:pt>
                <c:pt idx="184">
                  <c:v>9700</c:v>
                </c:pt>
                <c:pt idx="185">
                  <c:v>9750</c:v>
                </c:pt>
                <c:pt idx="186">
                  <c:v>9800</c:v>
                </c:pt>
                <c:pt idx="187">
                  <c:v>9850</c:v>
                </c:pt>
                <c:pt idx="188">
                  <c:v>9900</c:v>
                </c:pt>
                <c:pt idx="189">
                  <c:v>9950</c:v>
                </c:pt>
                <c:pt idx="190">
                  <c:v>10000</c:v>
                </c:pt>
                <c:pt idx="191">
                  <c:v>10050</c:v>
                </c:pt>
                <c:pt idx="192">
                  <c:v>10100</c:v>
                </c:pt>
                <c:pt idx="193">
                  <c:v>10150</c:v>
                </c:pt>
                <c:pt idx="194">
                  <c:v>10200</c:v>
                </c:pt>
                <c:pt idx="195">
                  <c:v>10250</c:v>
                </c:pt>
                <c:pt idx="196">
                  <c:v>10300</c:v>
                </c:pt>
                <c:pt idx="197">
                  <c:v>10350</c:v>
                </c:pt>
                <c:pt idx="198">
                  <c:v>10400</c:v>
                </c:pt>
                <c:pt idx="199">
                  <c:v>10450</c:v>
                </c:pt>
                <c:pt idx="200">
                  <c:v>10500</c:v>
                </c:pt>
                <c:pt idx="201">
                  <c:v>10550</c:v>
                </c:pt>
                <c:pt idx="202">
                  <c:v>10600</c:v>
                </c:pt>
                <c:pt idx="203">
                  <c:v>10650</c:v>
                </c:pt>
                <c:pt idx="204">
                  <c:v>10700</c:v>
                </c:pt>
                <c:pt idx="205">
                  <c:v>10750</c:v>
                </c:pt>
                <c:pt idx="206">
                  <c:v>10800</c:v>
                </c:pt>
                <c:pt idx="207">
                  <c:v>10850</c:v>
                </c:pt>
                <c:pt idx="208">
                  <c:v>10900</c:v>
                </c:pt>
                <c:pt idx="209">
                  <c:v>10950</c:v>
                </c:pt>
                <c:pt idx="210">
                  <c:v>11000</c:v>
                </c:pt>
                <c:pt idx="211">
                  <c:v>11050</c:v>
                </c:pt>
                <c:pt idx="212">
                  <c:v>11100</c:v>
                </c:pt>
                <c:pt idx="213">
                  <c:v>11150</c:v>
                </c:pt>
                <c:pt idx="214">
                  <c:v>11200</c:v>
                </c:pt>
                <c:pt idx="215">
                  <c:v>11250</c:v>
                </c:pt>
                <c:pt idx="216">
                  <c:v>11300</c:v>
                </c:pt>
                <c:pt idx="217">
                  <c:v>11350</c:v>
                </c:pt>
                <c:pt idx="218">
                  <c:v>11400</c:v>
                </c:pt>
                <c:pt idx="219">
                  <c:v>11450</c:v>
                </c:pt>
                <c:pt idx="220">
                  <c:v>11500</c:v>
                </c:pt>
                <c:pt idx="221">
                  <c:v>11550</c:v>
                </c:pt>
                <c:pt idx="222">
                  <c:v>11600</c:v>
                </c:pt>
                <c:pt idx="223">
                  <c:v>11650</c:v>
                </c:pt>
                <c:pt idx="224">
                  <c:v>11700</c:v>
                </c:pt>
                <c:pt idx="225">
                  <c:v>11750</c:v>
                </c:pt>
                <c:pt idx="226">
                  <c:v>11800</c:v>
                </c:pt>
                <c:pt idx="227">
                  <c:v>11850</c:v>
                </c:pt>
                <c:pt idx="228">
                  <c:v>11900</c:v>
                </c:pt>
                <c:pt idx="229">
                  <c:v>11950</c:v>
                </c:pt>
                <c:pt idx="230">
                  <c:v>12000</c:v>
                </c:pt>
                <c:pt idx="231">
                  <c:v>12050</c:v>
                </c:pt>
                <c:pt idx="232">
                  <c:v>12100</c:v>
                </c:pt>
                <c:pt idx="233">
                  <c:v>12150</c:v>
                </c:pt>
                <c:pt idx="234">
                  <c:v>12200</c:v>
                </c:pt>
                <c:pt idx="235">
                  <c:v>12250</c:v>
                </c:pt>
                <c:pt idx="236">
                  <c:v>12300</c:v>
                </c:pt>
                <c:pt idx="237">
                  <c:v>12350</c:v>
                </c:pt>
                <c:pt idx="238">
                  <c:v>12400</c:v>
                </c:pt>
                <c:pt idx="239">
                  <c:v>12450</c:v>
                </c:pt>
                <c:pt idx="240">
                  <c:v>12500</c:v>
                </c:pt>
                <c:pt idx="241">
                  <c:v>12550</c:v>
                </c:pt>
                <c:pt idx="242">
                  <c:v>12600</c:v>
                </c:pt>
                <c:pt idx="243">
                  <c:v>12650</c:v>
                </c:pt>
                <c:pt idx="244">
                  <c:v>12700</c:v>
                </c:pt>
                <c:pt idx="245">
                  <c:v>12750</c:v>
                </c:pt>
                <c:pt idx="246">
                  <c:v>12800</c:v>
                </c:pt>
                <c:pt idx="247">
                  <c:v>12850</c:v>
                </c:pt>
                <c:pt idx="248">
                  <c:v>12900</c:v>
                </c:pt>
                <c:pt idx="249">
                  <c:v>12950</c:v>
                </c:pt>
                <c:pt idx="250">
                  <c:v>13000</c:v>
                </c:pt>
                <c:pt idx="251">
                  <c:v>13050</c:v>
                </c:pt>
                <c:pt idx="252">
                  <c:v>13100</c:v>
                </c:pt>
                <c:pt idx="253">
                  <c:v>13150</c:v>
                </c:pt>
                <c:pt idx="254">
                  <c:v>13200</c:v>
                </c:pt>
                <c:pt idx="255">
                  <c:v>13250</c:v>
                </c:pt>
                <c:pt idx="256">
                  <c:v>13300</c:v>
                </c:pt>
                <c:pt idx="257">
                  <c:v>13350</c:v>
                </c:pt>
                <c:pt idx="258">
                  <c:v>13400</c:v>
                </c:pt>
                <c:pt idx="259">
                  <c:v>13450</c:v>
                </c:pt>
                <c:pt idx="260">
                  <c:v>13500</c:v>
                </c:pt>
                <c:pt idx="261">
                  <c:v>13550</c:v>
                </c:pt>
                <c:pt idx="262">
                  <c:v>13600</c:v>
                </c:pt>
                <c:pt idx="263">
                  <c:v>13650</c:v>
                </c:pt>
                <c:pt idx="264">
                  <c:v>13700</c:v>
                </c:pt>
                <c:pt idx="265">
                  <c:v>13750</c:v>
                </c:pt>
                <c:pt idx="266">
                  <c:v>13800</c:v>
                </c:pt>
                <c:pt idx="267">
                  <c:v>13850</c:v>
                </c:pt>
                <c:pt idx="268">
                  <c:v>13900</c:v>
                </c:pt>
                <c:pt idx="269">
                  <c:v>13950</c:v>
                </c:pt>
                <c:pt idx="270">
                  <c:v>14000</c:v>
                </c:pt>
                <c:pt idx="271">
                  <c:v>14050</c:v>
                </c:pt>
                <c:pt idx="272">
                  <c:v>14100</c:v>
                </c:pt>
                <c:pt idx="273">
                  <c:v>14150</c:v>
                </c:pt>
                <c:pt idx="274">
                  <c:v>14200</c:v>
                </c:pt>
                <c:pt idx="275">
                  <c:v>14250</c:v>
                </c:pt>
                <c:pt idx="276">
                  <c:v>14300</c:v>
                </c:pt>
                <c:pt idx="277">
                  <c:v>14350</c:v>
                </c:pt>
                <c:pt idx="278">
                  <c:v>14400</c:v>
                </c:pt>
                <c:pt idx="279">
                  <c:v>14450</c:v>
                </c:pt>
                <c:pt idx="280">
                  <c:v>14500</c:v>
                </c:pt>
                <c:pt idx="281">
                  <c:v>14550</c:v>
                </c:pt>
                <c:pt idx="282">
                  <c:v>14600</c:v>
                </c:pt>
                <c:pt idx="283">
                  <c:v>14650</c:v>
                </c:pt>
                <c:pt idx="284">
                  <c:v>14700</c:v>
                </c:pt>
                <c:pt idx="285">
                  <c:v>14750</c:v>
                </c:pt>
                <c:pt idx="286">
                  <c:v>14800</c:v>
                </c:pt>
                <c:pt idx="287">
                  <c:v>14850</c:v>
                </c:pt>
                <c:pt idx="288">
                  <c:v>14900</c:v>
                </c:pt>
                <c:pt idx="289">
                  <c:v>14950</c:v>
                </c:pt>
                <c:pt idx="290">
                  <c:v>15000</c:v>
                </c:pt>
                <c:pt idx="291">
                  <c:v>15050</c:v>
                </c:pt>
                <c:pt idx="292">
                  <c:v>15100</c:v>
                </c:pt>
                <c:pt idx="293">
                  <c:v>15150</c:v>
                </c:pt>
                <c:pt idx="294">
                  <c:v>15200</c:v>
                </c:pt>
                <c:pt idx="295">
                  <c:v>15250</c:v>
                </c:pt>
                <c:pt idx="296">
                  <c:v>15300</c:v>
                </c:pt>
                <c:pt idx="297">
                  <c:v>15350</c:v>
                </c:pt>
                <c:pt idx="298">
                  <c:v>15400</c:v>
                </c:pt>
                <c:pt idx="299">
                  <c:v>15450</c:v>
                </c:pt>
                <c:pt idx="300">
                  <c:v>15500</c:v>
                </c:pt>
                <c:pt idx="301">
                  <c:v>15550</c:v>
                </c:pt>
                <c:pt idx="302">
                  <c:v>15600</c:v>
                </c:pt>
                <c:pt idx="303">
                  <c:v>15650</c:v>
                </c:pt>
                <c:pt idx="304">
                  <c:v>15700</c:v>
                </c:pt>
                <c:pt idx="305">
                  <c:v>15750</c:v>
                </c:pt>
                <c:pt idx="306">
                  <c:v>15800</c:v>
                </c:pt>
                <c:pt idx="307">
                  <c:v>15850</c:v>
                </c:pt>
                <c:pt idx="308">
                  <c:v>15900</c:v>
                </c:pt>
                <c:pt idx="309">
                  <c:v>15950</c:v>
                </c:pt>
                <c:pt idx="310">
                  <c:v>16000</c:v>
                </c:pt>
                <c:pt idx="311">
                  <c:v>16050</c:v>
                </c:pt>
                <c:pt idx="312">
                  <c:v>16100</c:v>
                </c:pt>
                <c:pt idx="313">
                  <c:v>16150</c:v>
                </c:pt>
                <c:pt idx="314">
                  <c:v>16200</c:v>
                </c:pt>
                <c:pt idx="315">
                  <c:v>16250</c:v>
                </c:pt>
                <c:pt idx="316">
                  <c:v>16300</c:v>
                </c:pt>
                <c:pt idx="317">
                  <c:v>16350</c:v>
                </c:pt>
                <c:pt idx="318">
                  <c:v>16400</c:v>
                </c:pt>
                <c:pt idx="319">
                  <c:v>16450</c:v>
                </c:pt>
                <c:pt idx="320">
                  <c:v>16500</c:v>
                </c:pt>
                <c:pt idx="321">
                  <c:v>16550</c:v>
                </c:pt>
                <c:pt idx="322">
                  <c:v>16600</c:v>
                </c:pt>
                <c:pt idx="323">
                  <c:v>16650</c:v>
                </c:pt>
                <c:pt idx="324">
                  <c:v>16700</c:v>
                </c:pt>
                <c:pt idx="325">
                  <c:v>16750</c:v>
                </c:pt>
                <c:pt idx="326">
                  <c:v>16800</c:v>
                </c:pt>
                <c:pt idx="327">
                  <c:v>16850</c:v>
                </c:pt>
                <c:pt idx="328">
                  <c:v>16900</c:v>
                </c:pt>
                <c:pt idx="329">
                  <c:v>16950</c:v>
                </c:pt>
                <c:pt idx="330">
                  <c:v>17000</c:v>
                </c:pt>
                <c:pt idx="331">
                  <c:v>17050</c:v>
                </c:pt>
                <c:pt idx="332">
                  <c:v>17100</c:v>
                </c:pt>
                <c:pt idx="333">
                  <c:v>17150</c:v>
                </c:pt>
                <c:pt idx="334">
                  <c:v>17200</c:v>
                </c:pt>
                <c:pt idx="335">
                  <c:v>17250</c:v>
                </c:pt>
                <c:pt idx="336">
                  <c:v>17300</c:v>
                </c:pt>
                <c:pt idx="337">
                  <c:v>17350</c:v>
                </c:pt>
                <c:pt idx="338">
                  <c:v>17400</c:v>
                </c:pt>
                <c:pt idx="339">
                  <c:v>17450</c:v>
                </c:pt>
                <c:pt idx="340">
                  <c:v>17500</c:v>
                </c:pt>
                <c:pt idx="341">
                  <c:v>17550</c:v>
                </c:pt>
                <c:pt idx="342">
                  <c:v>17600</c:v>
                </c:pt>
                <c:pt idx="343">
                  <c:v>17650</c:v>
                </c:pt>
                <c:pt idx="344">
                  <c:v>17700</c:v>
                </c:pt>
                <c:pt idx="345">
                  <c:v>17750</c:v>
                </c:pt>
                <c:pt idx="346">
                  <c:v>17800</c:v>
                </c:pt>
                <c:pt idx="347">
                  <c:v>17850</c:v>
                </c:pt>
                <c:pt idx="348">
                  <c:v>17900</c:v>
                </c:pt>
                <c:pt idx="349">
                  <c:v>17950</c:v>
                </c:pt>
                <c:pt idx="350">
                  <c:v>18000</c:v>
                </c:pt>
                <c:pt idx="351">
                  <c:v>18050</c:v>
                </c:pt>
                <c:pt idx="352">
                  <c:v>18100</c:v>
                </c:pt>
                <c:pt idx="353">
                  <c:v>18150</c:v>
                </c:pt>
                <c:pt idx="354">
                  <c:v>18200</c:v>
                </c:pt>
                <c:pt idx="355">
                  <c:v>18250</c:v>
                </c:pt>
                <c:pt idx="356">
                  <c:v>18300</c:v>
                </c:pt>
                <c:pt idx="357">
                  <c:v>18350</c:v>
                </c:pt>
                <c:pt idx="358">
                  <c:v>18400</c:v>
                </c:pt>
                <c:pt idx="359">
                  <c:v>18450</c:v>
                </c:pt>
                <c:pt idx="360">
                  <c:v>18500</c:v>
                </c:pt>
                <c:pt idx="361">
                  <c:v>18550</c:v>
                </c:pt>
                <c:pt idx="362">
                  <c:v>18600</c:v>
                </c:pt>
                <c:pt idx="363">
                  <c:v>18650</c:v>
                </c:pt>
                <c:pt idx="364">
                  <c:v>18700</c:v>
                </c:pt>
                <c:pt idx="365">
                  <c:v>18750</c:v>
                </c:pt>
                <c:pt idx="366">
                  <c:v>18800</c:v>
                </c:pt>
                <c:pt idx="367">
                  <c:v>18850</c:v>
                </c:pt>
                <c:pt idx="368">
                  <c:v>18900</c:v>
                </c:pt>
                <c:pt idx="369">
                  <c:v>18950</c:v>
                </c:pt>
                <c:pt idx="370">
                  <c:v>19000</c:v>
                </c:pt>
                <c:pt idx="371">
                  <c:v>19050</c:v>
                </c:pt>
                <c:pt idx="372">
                  <c:v>19100</c:v>
                </c:pt>
                <c:pt idx="373">
                  <c:v>19150</c:v>
                </c:pt>
                <c:pt idx="374">
                  <c:v>19200</c:v>
                </c:pt>
                <c:pt idx="375">
                  <c:v>19250</c:v>
                </c:pt>
                <c:pt idx="376">
                  <c:v>19300</c:v>
                </c:pt>
                <c:pt idx="377">
                  <c:v>19350</c:v>
                </c:pt>
                <c:pt idx="378">
                  <c:v>19400</c:v>
                </c:pt>
                <c:pt idx="379">
                  <c:v>19450</c:v>
                </c:pt>
                <c:pt idx="380">
                  <c:v>19500</c:v>
                </c:pt>
                <c:pt idx="381">
                  <c:v>19550</c:v>
                </c:pt>
                <c:pt idx="382">
                  <c:v>19600</c:v>
                </c:pt>
                <c:pt idx="383">
                  <c:v>19650</c:v>
                </c:pt>
                <c:pt idx="384">
                  <c:v>19700</c:v>
                </c:pt>
                <c:pt idx="385">
                  <c:v>19750</c:v>
                </c:pt>
                <c:pt idx="386">
                  <c:v>19800</c:v>
                </c:pt>
                <c:pt idx="387">
                  <c:v>19850</c:v>
                </c:pt>
                <c:pt idx="388">
                  <c:v>19900</c:v>
                </c:pt>
                <c:pt idx="389">
                  <c:v>19950</c:v>
                </c:pt>
                <c:pt idx="390">
                  <c:v>20000</c:v>
                </c:pt>
                <c:pt idx="391">
                  <c:v>20050</c:v>
                </c:pt>
                <c:pt idx="392">
                  <c:v>20100</c:v>
                </c:pt>
                <c:pt idx="393">
                  <c:v>20150</c:v>
                </c:pt>
                <c:pt idx="394">
                  <c:v>20200</c:v>
                </c:pt>
                <c:pt idx="395">
                  <c:v>20250</c:v>
                </c:pt>
                <c:pt idx="396">
                  <c:v>20300</c:v>
                </c:pt>
                <c:pt idx="397">
                  <c:v>20350</c:v>
                </c:pt>
                <c:pt idx="398">
                  <c:v>20400</c:v>
                </c:pt>
                <c:pt idx="399">
                  <c:v>20450</c:v>
                </c:pt>
                <c:pt idx="400">
                  <c:v>20500</c:v>
                </c:pt>
                <c:pt idx="401">
                  <c:v>20550</c:v>
                </c:pt>
                <c:pt idx="402">
                  <c:v>20600</c:v>
                </c:pt>
                <c:pt idx="403">
                  <c:v>20650</c:v>
                </c:pt>
                <c:pt idx="404">
                  <c:v>20700</c:v>
                </c:pt>
                <c:pt idx="405">
                  <c:v>20750</c:v>
                </c:pt>
                <c:pt idx="406">
                  <c:v>20800</c:v>
                </c:pt>
                <c:pt idx="407">
                  <c:v>20850</c:v>
                </c:pt>
                <c:pt idx="408">
                  <c:v>20900</c:v>
                </c:pt>
                <c:pt idx="409">
                  <c:v>20950</c:v>
                </c:pt>
                <c:pt idx="410">
                  <c:v>21000</c:v>
                </c:pt>
                <c:pt idx="411">
                  <c:v>21050</c:v>
                </c:pt>
                <c:pt idx="412">
                  <c:v>21100</c:v>
                </c:pt>
                <c:pt idx="413">
                  <c:v>21150</c:v>
                </c:pt>
                <c:pt idx="414">
                  <c:v>21200</c:v>
                </c:pt>
                <c:pt idx="415">
                  <c:v>21250</c:v>
                </c:pt>
                <c:pt idx="416">
                  <c:v>21300</c:v>
                </c:pt>
                <c:pt idx="417">
                  <c:v>21350</c:v>
                </c:pt>
                <c:pt idx="418">
                  <c:v>21400</c:v>
                </c:pt>
                <c:pt idx="419">
                  <c:v>21450</c:v>
                </c:pt>
                <c:pt idx="420">
                  <c:v>21500</c:v>
                </c:pt>
                <c:pt idx="421">
                  <c:v>21550</c:v>
                </c:pt>
                <c:pt idx="422">
                  <c:v>21600</c:v>
                </c:pt>
                <c:pt idx="423">
                  <c:v>21650</c:v>
                </c:pt>
                <c:pt idx="424">
                  <c:v>21700</c:v>
                </c:pt>
                <c:pt idx="425">
                  <c:v>21750</c:v>
                </c:pt>
                <c:pt idx="426">
                  <c:v>21800</c:v>
                </c:pt>
                <c:pt idx="427">
                  <c:v>21850</c:v>
                </c:pt>
                <c:pt idx="428">
                  <c:v>21900</c:v>
                </c:pt>
                <c:pt idx="429">
                  <c:v>21950</c:v>
                </c:pt>
                <c:pt idx="430">
                  <c:v>22000</c:v>
                </c:pt>
                <c:pt idx="431">
                  <c:v>22050</c:v>
                </c:pt>
                <c:pt idx="432">
                  <c:v>22100</c:v>
                </c:pt>
                <c:pt idx="433">
                  <c:v>22150</c:v>
                </c:pt>
                <c:pt idx="434">
                  <c:v>22200</c:v>
                </c:pt>
                <c:pt idx="435">
                  <c:v>22250</c:v>
                </c:pt>
                <c:pt idx="436">
                  <c:v>22300</c:v>
                </c:pt>
                <c:pt idx="437">
                  <c:v>22350</c:v>
                </c:pt>
                <c:pt idx="438">
                  <c:v>22400</c:v>
                </c:pt>
                <c:pt idx="439">
                  <c:v>22450</c:v>
                </c:pt>
                <c:pt idx="440">
                  <c:v>22500</c:v>
                </c:pt>
                <c:pt idx="441">
                  <c:v>22550</c:v>
                </c:pt>
                <c:pt idx="442">
                  <c:v>22600</c:v>
                </c:pt>
                <c:pt idx="443">
                  <c:v>22650</c:v>
                </c:pt>
                <c:pt idx="444">
                  <c:v>22700</c:v>
                </c:pt>
                <c:pt idx="445">
                  <c:v>22750</c:v>
                </c:pt>
                <c:pt idx="446">
                  <c:v>22800</c:v>
                </c:pt>
                <c:pt idx="447">
                  <c:v>22850</c:v>
                </c:pt>
                <c:pt idx="448">
                  <c:v>22900</c:v>
                </c:pt>
                <c:pt idx="449">
                  <c:v>22950</c:v>
                </c:pt>
                <c:pt idx="450">
                  <c:v>23000</c:v>
                </c:pt>
                <c:pt idx="451">
                  <c:v>23050</c:v>
                </c:pt>
                <c:pt idx="452">
                  <c:v>23100</c:v>
                </c:pt>
                <c:pt idx="453">
                  <c:v>23150</c:v>
                </c:pt>
                <c:pt idx="454">
                  <c:v>23200</c:v>
                </c:pt>
                <c:pt idx="455">
                  <c:v>23250</c:v>
                </c:pt>
                <c:pt idx="456">
                  <c:v>23300</c:v>
                </c:pt>
                <c:pt idx="457">
                  <c:v>23350</c:v>
                </c:pt>
                <c:pt idx="458">
                  <c:v>23400</c:v>
                </c:pt>
                <c:pt idx="459">
                  <c:v>23450</c:v>
                </c:pt>
                <c:pt idx="460">
                  <c:v>23500</c:v>
                </c:pt>
                <c:pt idx="461">
                  <c:v>23550</c:v>
                </c:pt>
                <c:pt idx="462">
                  <c:v>23600</c:v>
                </c:pt>
                <c:pt idx="463">
                  <c:v>23650</c:v>
                </c:pt>
                <c:pt idx="464">
                  <c:v>23700</c:v>
                </c:pt>
                <c:pt idx="465">
                  <c:v>23750</c:v>
                </c:pt>
                <c:pt idx="466">
                  <c:v>23800</c:v>
                </c:pt>
                <c:pt idx="467">
                  <c:v>23850</c:v>
                </c:pt>
                <c:pt idx="468">
                  <c:v>23900</c:v>
                </c:pt>
                <c:pt idx="469">
                  <c:v>23950</c:v>
                </c:pt>
                <c:pt idx="470">
                  <c:v>24000</c:v>
                </c:pt>
                <c:pt idx="471">
                  <c:v>24050</c:v>
                </c:pt>
                <c:pt idx="472">
                  <c:v>24100</c:v>
                </c:pt>
                <c:pt idx="473">
                  <c:v>24150</c:v>
                </c:pt>
                <c:pt idx="474">
                  <c:v>24200</c:v>
                </c:pt>
                <c:pt idx="475">
                  <c:v>24250</c:v>
                </c:pt>
                <c:pt idx="476">
                  <c:v>24300</c:v>
                </c:pt>
                <c:pt idx="477">
                  <c:v>24350</c:v>
                </c:pt>
                <c:pt idx="478">
                  <c:v>24400</c:v>
                </c:pt>
                <c:pt idx="479">
                  <c:v>24450</c:v>
                </c:pt>
                <c:pt idx="480">
                  <c:v>24500</c:v>
                </c:pt>
                <c:pt idx="481">
                  <c:v>24550</c:v>
                </c:pt>
                <c:pt idx="482">
                  <c:v>24600</c:v>
                </c:pt>
                <c:pt idx="483">
                  <c:v>24650</c:v>
                </c:pt>
                <c:pt idx="484">
                  <c:v>24700</c:v>
                </c:pt>
                <c:pt idx="485">
                  <c:v>24750</c:v>
                </c:pt>
                <c:pt idx="486">
                  <c:v>24800</c:v>
                </c:pt>
                <c:pt idx="487">
                  <c:v>24850</c:v>
                </c:pt>
                <c:pt idx="488">
                  <c:v>24900</c:v>
                </c:pt>
                <c:pt idx="489">
                  <c:v>24950</c:v>
                </c:pt>
                <c:pt idx="490">
                  <c:v>25000</c:v>
                </c:pt>
                <c:pt idx="491">
                  <c:v>25050</c:v>
                </c:pt>
                <c:pt idx="492">
                  <c:v>25100</c:v>
                </c:pt>
                <c:pt idx="493">
                  <c:v>25150</c:v>
                </c:pt>
                <c:pt idx="494">
                  <c:v>25200</c:v>
                </c:pt>
                <c:pt idx="495">
                  <c:v>25250</c:v>
                </c:pt>
                <c:pt idx="496">
                  <c:v>25300</c:v>
                </c:pt>
                <c:pt idx="497">
                  <c:v>25350</c:v>
                </c:pt>
                <c:pt idx="498">
                  <c:v>25400</c:v>
                </c:pt>
                <c:pt idx="499">
                  <c:v>25450</c:v>
                </c:pt>
                <c:pt idx="500">
                  <c:v>25500</c:v>
                </c:pt>
                <c:pt idx="501">
                  <c:v>25550</c:v>
                </c:pt>
                <c:pt idx="502">
                  <c:v>25600</c:v>
                </c:pt>
                <c:pt idx="503">
                  <c:v>25650</c:v>
                </c:pt>
                <c:pt idx="504">
                  <c:v>25700</c:v>
                </c:pt>
                <c:pt idx="505">
                  <c:v>25750</c:v>
                </c:pt>
                <c:pt idx="506">
                  <c:v>25800</c:v>
                </c:pt>
                <c:pt idx="507">
                  <c:v>25850</c:v>
                </c:pt>
                <c:pt idx="508">
                  <c:v>25900</c:v>
                </c:pt>
                <c:pt idx="509">
                  <c:v>25950</c:v>
                </c:pt>
                <c:pt idx="510">
                  <c:v>26000</c:v>
                </c:pt>
                <c:pt idx="511">
                  <c:v>26050</c:v>
                </c:pt>
                <c:pt idx="512">
                  <c:v>26100</c:v>
                </c:pt>
                <c:pt idx="513">
                  <c:v>26150</c:v>
                </c:pt>
                <c:pt idx="514">
                  <c:v>26200</c:v>
                </c:pt>
                <c:pt idx="515">
                  <c:v>26250</c:v>
                </c:pt>
                <c:pt idx="516">
                  <c:v>26300</c:v>
                </c:pt>
                <c:pt idx="517">
                  <c:v>26350</c:v>
                </c:pt>
                <c:pt idx="518">
                  <c:v>26400</c:v>
                </c:pt>
                <c:pt idx="519">
                  <c:v>26450</c:v>
                </c:pt>
                <c:pt idx="520">
                  <c:v>26500</c:v>
                </c:pt>
                <c:pt idx="521">
                  <c:v>26550</c:v>
                </c:pt>
                <c:pt idx="522">
                  <c:v>26600</c:v>
                </c:pt>
                <c:pt idx="523">
                  <c:v>26650</c:v>
                </c:pt>
                <c:pt idx="524">
                  <c:v>26700</c:v>
                </c:pt>
                <c:pt idx="525">
                  <c:v>26750</c:v>
                </c:pt>
                <c:pt idx="526">
                  <c:v>26800</c:v>
                </c:pt>
                <c:pt idx="527">
                  <c:v>26850</c:v>
                </c:pt>
                <c:pt idx="528">
                  <c:v>26900</c:v>
                </c:pt>
                <c:pt idx="529">
                  <c:v>26950</c:v>
                </c:pt>
                <c:pt idx="530">
                  <c:v>27000</c:v>
                </c:pt>
                <c:pt idx="531">
                  <c:v>27050</c:v>
                </c:pt>
                <c:pt idx="532">
                  <c:v>27100</c:v>
                </c:pt>
                <c:pt idx="533">
                  <c:v>27150</c:v>
                </c:pt>
                <c:pt idx="534">
                  <c:v>27200</c:v>
                </c:pt>
                <c:pt idx="535">
                  <c:v>27250</c:v>
                </c:pt>
                <c:pt idx="536">
                  <c:v>27300</c:v>
                </c:pt>
                <c:pt idx="537">
                  <c:v>27350</c:v>
                </c:pt>
                <c:pt idx="538">
                  <c:v>27400</c:v>
                </c:pt>
                <c:pt idx="539">
                  <c:v>27450</c:v>
                </c:pt>
                <c:pt idx="540">
                  <c:v>27500</c:v>
                </c:pt>
                <c:pt idx="541">
                  <c:v>27550</c:v>
                </c:pt>
                <c:pt idx="542">
                  <c:v>27600</c:v>
                </c:pt>
                <c:pt idx="543">
                  <c:v>27650</c:v>
                </c:pt>
                <c:pt idx="544">
                  <c:v>27700</c:v>
                </c:pt>
                <c:pt idx="545">
                  <c:v>27750</c:v>
                </c:pt>
                <c:pt idx="546">
                  <c:v>27800</c:v>
                </c:pt>
                <c:pt idx="547">
                  <c:v>27850</c:v>
                </c:pt>
                <c:pt idx="548">
                  <c:v>27900</c:v>
                </c:pt>
                <c:pt idx="549">
                  <c:v>27950</c:v>
                </c:pt>
                <c:pt idx="550">
                  <c:v>28000</c:v>
                </c:pt>
                <c:pt idx="551">
                  <c:v>28050</c:v>
                </c:pt>
                <c:pt idx="552">
                  <c:v>28100</c:v>
                </c:pt>
                <c:pt idx="553">
                  <c:v>28150</c:v>
                </c:pt>
                <c:pt idx="554">
                  <c:v>28200</c:v>
                </c:pt>
                <c:pt idx="555">
                  <c:v>28250</c:v>
                </c:pt>
                <c:pt idx="556">
                  <c:v>28300</c:v>
                </c:pt>
                <c:pt idx="557">
                  <c:v>28350</c:v>
                </c:pt>
                <c:pt idx="558">
                  <c:v>28400</c:v>
                </c:pt>
                <c:pt idx="559">
                  <c:v>28450</c:v>
                </c:pt>
                <c:pt idx="560">
                  <c:v>28500</c:v>
                </c:pt>
                <c:pt idx="561">
                  <c:v>28550</c:v>
                </c:pt>
                <c:pt idx="562">
                  <c:v>28600</c:v>
                </c:pt>
                <c:pt idx="563">
                  <c:v>28650</c:v>
                </c:pt>
                <c:pt idx="564">
                  <c:v>28700</c:v>
                </c:pt>
                <c:pt idx="565">
                  <c:v>28750</c:v>
                </c:pt>
                <c:pt idx="566">
                  <c:v>28800</c:v>
                </c:pt>
                <c:pt idx="567">
                  <c:v>28850</c:v>
                </c:pt>
                <c:pt idx="568">
                  <c:v>28900</c:v>
                </c:pt>
                <c:pt idx="569">
                  <c:v>28950</c:v>
                </c:pt>
                <c:pt idx="570">
                  <c:v>29000</c:v>
                </c:pt>
                <c:pt idx="571">
                  <c:v>29050</c:v>
                </c:pt>
                <c:pt idx="572">
                  <c:v>29100</c:v>
                </c:pt>
                <c:pt idx="573">
                  <c:v>29150</c:v>
                </c:pt>
                <c:pt idx="574">
                  <c:v>29200</c:v>
                </c:pt>
                <c:pt idx="575">
                  <c:v>29250</c:v>
                </c:pt>
                <c:pt idx="576">
                  <c:v>29300</c:v>
                </c:pt>
                <c:pt idx="577">
                  <c:v>29350</c:v>
                </c:pt>
                <c:pt idx="578">
                  <c:v>29400</c:v>
                </c:pt>
                <c:pt idx="579">
                  <c:v>29450</c:v>
                </c:pt>
                <c:pt idx="580">
                  <c:v>29500</c:v>
                </c:pt>
                <c:pt idx="581">
                  <c:v>29550</c:v>
                </c:pt>
                <c:pt idx="582">
                  <c:v>29600</c:v>
                </c:pt>
                <c:pt idx="583">
                  <c:v>29650</c:v>
                </c:pt>
                <c:pt idx="584">
                  <c:v>29700</c:v>
                </c:pt>
                <c:pt idx="585">
                  <c:v>29750</c:v>
                </c:pt>
                <c:pt idx="586">
                  <c:v>29800</c:v>
                </c:pt>
                <c:pt idx="587">
                  <c:v>29850</c:v>
                </c:pt>
                <c:pt idx="588">
                  <c:v>29900</c:v>
                </c:pt>
                <c:pt idx="589">
                  <c:v>29950</c:v>
                </c:pt>
                <c:pt idx="590">
                  <c:v>30000</c:v>
                </c:pt>
                <c:pt idx="591">
                  <c:v>30050</c:v>
                </c:pt>
                <c:pt idx="592">
                  <c:v>30100</c:v>
                </c:pt>
                <c:pt idx="593">
                  <c:v>30150</c:v>
                </c:pt>
                <c:pt idx="594">
                  <c:v>30200</c:v>
                </c:pt>
                <c:pt idx="595">
                  <c:v>30250</c:v>
                </c:pt>
                <c:pt idx="596">
                  <c:v>30300</c:v>
                </c:pt>
                <c:pt idx="597">
                  <c:v>30350</c:v>
                </c:pt>
                <c:pt idx="598">
                  <c:v>30400</c:v>
                </c:pt>
                <c:pt idx="599">
                  <c:v>30450</c:v>
                </c:pt>
                <c:pt idx="600">
                  <c:v>30500</c:v>
                </c:pt>
                <c:pt idx="601">
                  <c:v>30550</c:v>
                </c:pt>
                <c:pt idx="602">
                  <c:v>30600</c:v>
                </c:pt>
                <c:pt idx="603">
                  <c:v>30650</c:v>
                </c:pt>
                <c:pt idx="604">
                  <c:v>30700</c:v>
                </c:pt>
                <c:pt idx="605">
                  <c:v>30750</c:v>
                </c:pt>
                <c:pt idx="606">
                  <c:v>30800</c:v>
                </c:pt>
                <c:pt idx="607">
                  <c:v>30850</c:v>
                </c:pt>
                <c:pt idx="608">
                  <c:v>30900</c:v>
                </c:pt>
                <c:pt idx="609">
                  <c:v>30950</c:v>
                </c:pt>
                <c:pt idx="610">
                  <c:v>31000</c:v>
                </c:pt>
                <c:pt idx="611">
                  <c:v>31050</c:v>
                </c:pt>
                <c:pt idx="612">
                  <c:v>31100</c:v>
                </c:pt>
                <c:pt idx="613">
                  <c:v>31150</c:v>
                </c:pt>
                <c:pt idx="614">
                  <c:v>31200</c:v>
                </c:pt>
                <c:pt idx="615">
                  <c:v>31250</c:v>
                </c:pt>
                <c:pt idx="616">
                  <c:v>31300</c:v>
                </c:pt>
                <c:pt idx="617">
                  <c:v>31350</c:v>
                </c:pt>
                <c:pt idx="618">
                  <c:v>31400</c:v>
                </c:pt>
                <c:pt idx="619">
                  <c:v>31450</c:v>
                </c:pt>
                <c:pt idx="620">
                  <c:v>31500</c:v>
                </c:pt>
                <c:pt idx="621">
                  <c:v>31550</c:v>
                </c:pt>
                <c:pt idx="622">
                  <c:v>31600</c:v>
                </c:pt>
                <c:pt idx="623">
                  <c:v>31650</c:v>
                </c:pt>
                <c:pt idx="624">
                  <c:v>31700</c:v>
                </c:pt>
                <c:pt idx="625">
                  <c:v>31750</c:v>
                </c:pt>
                <c:pt idx="626">
                  <c:v>31800</c:v>
                </c:pt>
                <c:pt idx="627">
                  <c:v>31850</c:v>
                </c:pt>
                <c:pt idx="628">
                  <c:v>31900</c:v>
                </c:pt>
                <c:pt idx="629">
                  <c:v>31950</c:v>
                </c:pt>
                <c:pt idx="630">
                  <c:v>32000</c:v>
                </c:pt>
                <c:pt idx="631">
                  <c:v>32050</c:v>
                </c:pt>
                <c:pt idx="632">
                  <c:v>32100</c:v>
                </c:pt>
                <c:pt idx="633">
                  <c:v>32150</c:v>
                </c:pt>
                <c:pt idx="634">
                  <c:v>32200</c:v>
                </c:pt>
                <c:pt idx="635">
                  <c:v>32250</c:v>
                </c:pt>
                <c:pt idx="636">
                  <c:v>32300</c:v>
                </c:pt>
                <c:pt idx="637">
                  <c:v>32350</c:v>
                </c:pt>
                <c:pt idx="638">
                  <c:v>32400</c:v>
                </c:pt>
                <c:pt idx="639">
                  <c:v>32450</c:v>
                </c:pt>
                <c:pt idx="640">
                  <c:v>32500</c:v>
                </c:pt>
                <c:pt idx="641">
                  <c:v>32550</c:v>
                </c:pt>
                <c:pt idx="642">
                  <c:v>32600</c:v>
                </c:pt>
                <c:pt idx="643">
                  <c:v>32650</c:v>
                </c:pt>
                <c:pt idx="644">
                  <c:v>32700</c:v>
                </c:pt>
                <c:pt idx="645">
                  <c:v>32750</c:v>
                </c:pt>
                <c:pt idx="646">
                  <c:v>32800</c:v>
                </c:pt>
                <c:pt idx="647">
                  <c:v>32850</c:v>
                </c:pt>
                <c:pt idx="648">
                  <c:v>32900</c:v>
                </c:pt>
                <c:pt idx="649">
                  <c:v>32950</c:v>
                </c:pt>
                <c:pt idx="650">
                  <c:v>33000</c:v>
                </c:pt>
              </c:numCache>
            </c:numRef>
          </c:xVal>
          <c:yVal>
            <c:numRef>
              <c:f>'example file'!$R$2:$R$854</c:f>
              <c:numCache>
                <c:formatCode>General</c:formatCode>
                <c:ptCount val="853"/>
                <c:pt idx="0">
                  <c:v>3.8686987104337635E-2</c:v>
                </c:pt>
                <c:pt idx="1">
                  <c:v>0.3821805392731536</c:v>
                </c:pt>
                <c:pt idx="2">
                  <c:v>0.39507620164126611</c:v>
                </c:pt>
                <c:pt idx="3">
                  <c:v>0.40093786635404455</c:v>
                </c:pt>
                <c:pt idx="4">
                  <c:v>0.40328253223915594</c:v>
                </c:pt>
                <c:pt idx="5">
                  <c:v>0.40445486518171159</c:v>
                </c:pt>
                <c:pt idx="6">
                  <c:v>0.40914419695193432</c:v>
                </c:pt>
                <c:pt idx="7">
                  <c:v>0.41383352872215712</c:v>
                </c:pt>
                <c:pt idx="8">
                  <c:v>0.4208675263774912</c:v>
                </c:pt>
                <c:pt idx="9">
                  <c:v>0.42321219226260259</c:v>
                </c:pt>
                <c:pt idx="10">
                  <c:v>0.44548651817116058</c:v>
                </c:pt>
                <c:pt idx="11">
                  <c:v>0.45017584994138338</c:v>
                </c:pt>
                <c:pt idx="12">
                  <c:v>0.45252051582649472</c:v>
                </c:pt>
                <c:pt idx="13">
                  <c:v>0.45486518171160611</c:v>
                </c:pt>
                <c:pt idx="14">
                  <c:v>0.45955451348182885</c:v>
                </c:pt>
                <c:pt idx="15">
                  <c:v>0.47010550996483003</c:v>
                </c:pt>
                <c:pt idx="16">
                  <c:v>0.47713950762016411</c:v>
                </c:pt>
                <c:pt idx="17">
                  <c:v>0.4806565064478312</c:v>
                </c:pt>
                <c:pt idx="18">
                  <c:v>0.48651817116060964</c:v>
                </c:pt>
                <c:pt idx="19">
                  <c:v>0.48769050410316528</c:v>
                </c:pt>
                <c:pt idx="20">
                  <c:v>0.50762016412661193</c:v>
                </c:pt>
                <c:pt idx="21">
                  <c:v>0.50996483001172332</c:v>
                </c:pt>
                <c:pt idx="22">
                  <c:v>0.51465416178194612</c:v>
                </c:pt>
                <c:pt idx="23">
                  <c:v>0.5169988276670574</c:v>
                </c:pt>
                <c:pt idx="24">
                  <c:v>0.5193434935521688</c:v>
                </c:pt>
                <c:pt idx="25">
                  <c:v>0.5216881594372802</c:v>
                </c:pt>
                <c:pt idx="26">
                  <c:v>0.52286049237983589</c:v>
                </c:pt>
                <c:pt idx="27">
                  <c:v>0.52286049237983589</c:v>
                </c:pt>
                <c:pt idx="28">
                  <c:v>0.52286049237983589</c:v>
                </c:pt>
                <c:pt idx="29">
                  <c:v>0.52403282532239159</c:v>
                </c:pt>
                <c:pt idx="30">
                  <c:v>0.54630715123094964</c:v>
                </c:pt>
                <c:pt idx="31">
                  <c:v>0.54630715123094964</c:v>
                </c:pt>
                <c:pt idx="32">
                  <c:v>0.55099648300117232</c:v>
                </c:pt>
                <c:pt idx="33">
                  <c:v>0.55216881594372802</c:v>
                </c:pt>
                <c:pt idx="34">
                  <c:v>0.55334114888628372</c:v>
                </c:pt>
                <c:pt idx="35">
                  <c:v>0.55685814771395081</c:v>
                </c:pt>
                <c:pt idx="36">
                  <c:v>0.5580304806565064</c:v>
                </c:pt>
                <c:pt idx="37">
                  <c:v>0.5592028135990621</c:v>
                </c:pt>
                <c:pt idx="38">
                  <c:v>0.5615474794841735</c:v>
                </c:pt>
                <c:pt idx="39">
                  <c:v>0.56271981242672919</c:v>
                </c:pt>
                <c:pt idx="40">
                  <c:v>0.57678780773739746</c:v>
                </c:pt>
                <c:pt idx="41">
                  <c:v>0.57913247362250875</c:v>
                </c:pt>
                <c:pt idx="42">
                  <c:v>0.58499413833528724</c:v>
                </c:pt>
                <c:pt idx="43">
                  <c:v>0.58733880422039864</c:v>
                </c:pt>
                <c:pt idx="44">
                  <c:v>0.58851113716295433</c:v>
                </c:pt>
                <c:pt idx="45">
                  <c:v>0.59202813599062132</c:v>
                </c:pt>
                <c:pt idx="46">
                  <c:v>0.5990621336459554</c:v>
                </c:pt>
                <c:pt idx="47">
                  <c:v>0.5990621336459554</c:v>
                </c:pt>
                <c:pt idx="48">
                  <c:v>0.60140679953106679</c:v>
                </c:pt>
                <c:pt idx="49">
                  <c:v>0.60609613130128959</c:v>
                </c:pt>
                <c:pt idx="50">
                  <c:v>0.61781946072684646</c:v>
                </c:pt>
                <c:pt idx="51">
                  <c:v>0.61899179366940216</c:v>
                </c:pt>
                <c:pt idx="52">
                  <c:v>0.62016412661195774</c:v>
                </c:pt>
                <c:pt idx="53">
                  <c:v>0.62485345838218054</c:v>
                </c:pt>
                <c:pt idx="54">
                  <c:v>0.62602579132473624</c:v>
                </c:pt>
                <c:pt idx="55">
                  <c:v>0.62837045720984763</c:v>
                </c:pt>
                <c:pt idx="56">
                  <c:v>0.63188745603751462</c:v>
                </c:pt>
                <c:pt idx="57">
                  <c:v>0.63305978898007031</c:v>
                </c:pt>
                <c:pt idx="58">
                  <c:v>0.63657678780773741</c:v>
                </c:pt>
                <c:pt idx="59">
                  <c:v>0.63892145369284881</c:v>
                </c:pt>
                <c:pt idx="60">
                  <c:v>0.64478311840562719</c:v>
                </c:pt>
                <c:pt idx="61">
                  <c:v>0.64478311840562719</c:v>
                </c:pt>
                <c:pt idx="62">
                  <c:v>0.64478311840562719</c:v>
                </c:pt>
                <c:pt idx="63">
                  <c:v>0.64595545134818289</c:v>
                </c:pt>
                <c:pt idx="64">
                  <c:v>0.65181711606096127</c:v>
                </c:pt>
                <c:pt idx="65">
                  <c:v>0.65416178194607266</c:v>
                </c:pt>
                <c:pt idx="66">
                  <c:v>0.65533411488862836</c:v>
                </c:pt>
                <c:pt idx="67">
                  <c:v>0.65533411488862836</c:v>
                </c:pt>
                <c:pt idx="68">
                  <c:v>0.66119577960140685</c:v>
                </c:pt>
                <c:pt idx="69">
                  <c:v>0.66119577960140685</c:v>
                </c:pt>
                <c:pt idx="70">
                  <c:v>0.67409144196951931</c:v>
                </c:pt>
                <c:pt idx="71">
                  <c:v>0.67409144196951931</c:v>
                </c:pt>
                <c:pt idx="72">
                  <c:v>0.67760844079718641</c:v>
                </c:pt>
                <c:pt idx="73">
                  <c:v>0.6811254396248535</c:v>
                </c:pt>
                <c:pt idx="74">
                  <c:v>0.68347010550996479</c:v>
                </c:pt>
                <c:pt idx="75">
                  <c:v>0.68933177022274328</c:v>
                </c:pt>
                <c:pt idx="76">
                  <c:v>0.69050410316529898</c:v>
                </c:pt>
                <c:pt idx="77">
                  <c:v>0.69284876905041026</c:v>
                </c:pt>
                <c:pt idx="78">
                  <c:v>0.69402110199296596</c:v>
                </c:pt>
                <c:pt idx="79">
                  <c:v>0.69402110199296596</c:v>
                </c:pt>
                <c:pt idx="80">
                  <c:v>0.69871043376318875</c:v>
                </c:pt>
                <c:pt idx="81">
                  <c:v>0.69871043376318875</c:v>
                </c:pt>
                <c:pt idx="82">
                  <c:v>0.69871043376318875</c:v>
                </c:pt>
                <c:pt idx="83">
                  <c:v>0.69871043376318875</c:v>
                </c:pt>
                <c:pt idx="84">
                  <c:v>0.69988276670574445</c:v>
                </c:pt>
                <c:pt idx="85">
                  <c:v>0.70105509964830015</c:v>
                </c:pt>
                <c:pt idx="86">
                  <c:v>0.70339976553341144</c:v>
                </c:pt>
                <c:pt idx="87">
                  <c:v>0.70339976553341144</c:v>
                </c:pt>
                <c:pt idx="88">
                  <c:v>0.70339976553341144</c:v>
                </c:pt>
                <c:pt idx="89">
                  <c:v>0.70339976553341144</c:v>
                </c:pt>
                <c:pt idx="90">
                  <c:v>0.71512309495896831</c:v>
                </c:pt>
                <c:pt idx="91">
                  <c:v>0.71629542790152401</c:v>
                </c:pt>
                <c:pt idx="92">
                  <c:v>0.7186400937866354</c:v>
                </c:pt>
                <c:pt idx="93">
                  <c:v>0.7186400937866354</c:v>
                </c:pt>
                <c:pt idx="94">
                  <c:v>0.7186400937866354</c:v>
                </c:pt>
                <c:pt idx="95">
                  <c:v>0.7233294255568582</c:v>
                </c:pt>
                <c:pt idx="96">
                  <c:v>0.72567409144196948</c:v>
                </c:pt>
                <c:pt idx="97">
                  <c:v>0.72801875732708088</c:v>
                </c:pt>
                <c:pt idx="98">
                  <c:v>0.73036342321219228</c:v>
                </c:pt>
                <c:pt idx="99">
                  <c:v>0.73036342321219228</c:v>
                </c:pt>
                <c:pt idx="100">
                  <c:v>0.73622508792497066</c:v>
                </c:pt>
                <c:pt idx="101">
                  <c:v>0.73622508792497066</c:v>
                </c:pt>
                <c:pt idx="102">
                  <c:v>0.73974208675263775</c:v>
                </c:pt>
                <c:pt idx="103">
                  <c:v>0.73974208675263775</c:v>
                </c:pt>
                <c:pt idx="104">
                  <c:v>0.74091441969519345</c:v>
                </c:pt>
                <c:pt idx="105">
                  <c:v>0.74325908558030485</c:v>
                </c:pt>
                <c:pt idx="106">
                  <c:v>0.74325908558030485</c:v>
                </c:pt>
                <c:pt idx="107">
                  <c:v>0.74443141852286054</c:v>
                </c:pt>
                <c:pt idx="108">
                  <c:v>0.74560375146541613</c:v>
                </c:pt>
                <c:pt idx="109">
                  <c:v>0.74560375146541613</c:v>
                </c:pt>
                <c:pt idx="110">
                  <c:v>0.75263774912075032</c:v>
                </c:pt>
                <c:pt idx="111">
                  <c:v>0.75263774912075032</c:v>
                </c:pt>
                <c:pt idx="112">
                  <c:v>0.75381008206330602</c:v>
                </c:pt>
                <c:pt idx="113">
                  <c:v>0.75498241500586172</c:v>
                </c:pt>
                <c:pt idx="114">
                  <c:v>0.7584994138335287</c:v>
                </c:pt>
                <c:pt idx="115">
                  <c:v>0.76436107854630719</c:v>
                </c:pt>
                <c:pt idx="116">
                  <c:v>0.76553341148886289</c:v>
                </c:pt>
                <c:pt idx="117">
                  <c:v>0.76553341148886289</c:v>
                </c:pt>
                <c:pt idx="118">
                  <c:v>0.76553341148886289</c:v>
                </c:pt>
                <c:pt idx="119">
                  <c:v>0.76670574443141848</c:v>
                </c:pt>
                <c:pt idx="120">
                  <c:v>0.77256740914419697</c:v>
                </c:pt>
                <c:pt idx="121">
                  <c:v>0.77256740914419697</c:v>
                </c:pt>
                <c:pt idx="122">
                  <c:v>0.77373974208675267</c:v>
                </c:pt>
                <c:pt idx="123">
                  <c:v>0.77373974208675267</c:v>
                </c:pt>
                <c:pt idx="124">
                  <c:v>0.77491207502930837</c:v>
                </c:pt>
                <c:pt idx="125">
                  <c:v>0.78077373974208675</c:v>
                </c:pt>
                <c:pt idx="126">
                  <c:v>0.78077373974208675</c:v>
                </c:pt>
                <c:pt idx="127">
                  <c:v>0.78077373974208675</c:v>
                </c:pt>
                <c:pt idx="128">
                  <c:v>0.78077373974208675</c:v>
                </c:pt>
                <c:pt idx="129">
                  <c:v>0.78077373974208675</c:v>
                </c:pt>
                <c:pt idx="130">
                  <c:v>0.78780773739742083</c:v>
                </c:pt>
                <c:pt idx="131">
                  <c:v>0.78780773739742083</c:v>
                </c:pt>
                <c:pt idx="132">
                  <c:v>0.78780773739742083</c:v>
                </c:pt>
                <c:pt idx="133">
                  <c:v>0.78898007033997652</c:v>
                </c:pt>
                <c:pt idx="134">
                  <c:v>0.78898007033997652</c:v>
                </c:pt>
                <c:pt idx="135">
                  <c:v>0.79366940211019932</c:v>
                </c:pt>
                <c:pt idx="136">
                  <c:v>0.79366940211019932</c:v>
                </c:pt>
                <c:pt idx="137">
                  <c:v>0.79366940211019932</c:v>
                </c:pt>
                <c:pt idx="138">
                  <c:v>0.79601406799531071</c:v>
                </c:pt>
                <c:pt idx="139">
                  <c:v>0.79601406799531071</c:v>
                </c:pt>
                <c:pt idx="140">
                  <c:v>0.80304806565064479</c:v>
                </c:pt>
                <c:pt idx="141">
                  <c:v>0.80304806565064479</c:v>
                </c:pt>
                <c:pt idx="142">
                  <c:v>0.80304806565064479</c:v>
                </c:pt>
                <c:pt idx="143">
                  <c:v>0.80304806565064479</c:v>
                </c:pt>
                <c:pt idx="144">
                  <c:v>0.80304806565064479</c:v>
                </c:pt>
                <c:pt idx="145">
                  <c:v>0.80422039859320049</c:v>
                </c:pt>
                <c:pt idx="146">
                  <c:v>0.80422039859320049</c:v>
                </c:pt>
                <c:pt idx="147">
                  <c:v>0.80539273153575619</c:v>
                </c:pt>
                <c:pt idx="148">
                  <c:v>0.80656506447831189</c:v>
                </c:pt>
                <c:pt idx="149">
                  <c:v>0.80656506447831189</c:v>
                </c:pt>
                <c:pt idx="150">
                  <c:v>0.82180539273153574</c:v>
                </c:pt>
                <c:pt idx="151">
                  <c:v>0.82297772567409144</c:v>
                </c:pt>
                <c:pt idx="152">
                  <c:v>0.82297772567409144</c:v>
                </c:pt>
                <c:pt idx="153">
                  <c:v>0.82297772567409144</c:v>
                </c:pt>
                <c:pt idx="154">
                  <c:v>0.82297772567409144</c:v>
                </c:pt>
                <c:pt idx="155">
                  <c:v>0.82766705744431424</c:v>
                </c:pt>
                <c:pt idx="156">
                  <c:v>0.82766705744431424</c:v>
                </c:pt>
                <c:pt idx="157">
                  <c:v>0.82766705744431424</c:v>
                </c:pt>
                <c:pt idx="158">
                  <c:v>0.82883939038686982</c:v>
                </c:pt>
                <c:pt idx="159">
                  <c:v>0.83001172332942552</c:v>
                </c:pt>
                <c:pt idx="160">
                  <c:v>0.83352872215709262</c:v>
                </c:pt>
                <c:pt idx="161">
                  <c:v>0.83352872215709262</c:v>
                </c:pt>
                <c:pt idx="162">
                  <c:v>0.83352872215709262</c:v>
                </c:pt>
                <c:pt idx="163">
                  <c:v>0.83352872215709262</c:v>
                </c:pt>
                <c:pt idx="164">
                  <c:v>0.83352872215709262</c:v>
                </c:pt>
                <c:pt idx="165">
                  <c:v>0.83470105509964831</c:v>
                </c:pt>
                <c:pt idx="166">
                  <c:v>0.83470105509964831</c:v>
                </c:pt>
                <c:pt idx="167">
                  <c:v>0.83470105509964831</c:v>
                </c:pt>
                <c:pt idx="168">
                  <c:v>0.83470105509964831</c:v>
                </c:pt>
                <c:pt idx="169">
                  <c:v>0.83470105509964831</c:v>
                </c:pt>
                <c:pt idx="170">
                  <c:v>0.84407971864009379</c:v>
                </c:pt>
                <c:pt idx="171">
                  <c:v>0.84407971864009379</c:v>
                </c:pt>
                <c:pt idx="172">
                  <c:v>0.84407971864009379</c:v>
                </c:pt>
                <c:pt idx="173">
                  <c:v>0.84642438452520519</c:v>
                </c:pt>
                <c:pt idx="174">
                  <c:v>0.84759671746776089</c:v>
                </c:pt>
                <c:pt idx="175">
                  <c:v>0.84759671746776089</c:v>
                </c:pt>
                <c:pt idx="176">
                  <c:v>0.84759671746776089</c:v>
                </c:pt>
                <c:pt idx="177">
                  <c:v>0.84759671746776089</c:v>
                </c:pt>
                <c:pt idx="178">
                  <c:v>0.84759671746776089</c:v>
                </c:pt>
                <c:pt idx="179">
                  <c:v>0.84759671746776089</c:v>
                </c:pt>
                <c:pt idx="180">
                  <c:v>0.84994138335287217</c:v>
                </c:pt>
                <c:pt idx="181">
                  <c:v>0.85111371629542787</c:v>
                </c:pt>
                <c:pt idx="182">
                  <c:v>0.85111371629542787</c:v>
                </c:pt>
                <c:pt idx="183">
                  <c:v>0.85345838218053927</c:v>
                </c:pt>
                <c:pt idx="184">
                  <c:v>0.85345838218053927</c:v>
                </c:pt>
                <c:pt idx="185">
                  <c:v>0.85345838218053927</c:v>
                </c:pt>
                <c:pt idx="186">
                  <c:v>0.85345838218053927</c:v>
                </c:pt>
                <c:pt idx="187">
                  <c:v>0.85345838218053927</c:v>
                </c:pt>
                <c:pt idx="188">
                  <c:v>0.85345838218053927</c:v>
                </c:pt>
                <c:pt idx="189">
                  <c:v>0.85463071512309496</c:v>
                </c:pt>
                <c:pt idx="190">
                  <c:v>0.85814771395076206</c:v>
                </c:pt>
                <c:pt idx="191">
                  <c:v>0.85814771395076206</c:v>
                </c:pt>
                <c:pt idx="192">
                  <c:v>0.85814771395076206</c:v>
                </c:pt>
                <c:pt idx="193">
                  <c:v>0.85814771395076206</c:v>
                </c:pt>
                <c:pt idx="194">
                  <c:v>0.85814771395076206</c:v>
                </c:pt>
                <c:pt idx="195">
                  <c:v>0.85814771395076206</c:v>
                </c:pt>
                <c:pt idx="196">
                  <c:v>0.85814771395076206</c:v>
                </c:pt>
                <c:pt idx="197">
                  <c:v>0.85814771395076206</c:v>
                </c:pt>
                <c:pt idx="198">
                  <c:v>0.85932004689331776</c:v>
                </c:pt>
                <c:pt idx="199">
                  <c:v>0.85932004689331776</c:v>
                </c:pt>
                <c:pt idx="200">
                  <c:v>0.86049237983587334</c:v>
                </c:pt>
                <c:pt idx="201">
                  <c:v>0.86166471277842904</c:v>
                </c:pt>
                <c:pt idx="202">
                  <c:v>0.86166471277842904</c:v>
                </c:pt>
                <c:pt idx="203">
                  <c:v>0.86283704572098474</c:v>
                </c:pt>
                <c:pt idx="204">
                  <c:v>0.86400937866354044</c:v>
                </c:pt>
                <c:pt idx="205">
                  <c:v>0.86400937866354044</c:v>
                </c:pt>
                <c:pt idx="206">
                  <c:v>0.86518171160609614</c:v>
                </c:pt>
                <c:pt idx="207">
                  <c:v>0.86518171160609614</c:v>
                </c:pt>
                <c:pt idx="208">
                  <c:v>0.86518171160609614</c:v>
                </c:pt>
                <c:pt idx="209">
                  <c:v>0.86635404454865184</c:v>
                </c:pt>
                <c:pt idx="210">
                  <c:v>0.87338804220398591</c:v>
                </c:pt>
                <c:pt idx="211">
                  <c:v>0.87338804220398591</c:v>
                </c:pt>
                <c:pt idx="212">
                  <c:v>0.87338804220398591</c:v>
                </c:pt>
                <c:pt idx="213">
                  <c:v>0.87338804220398591</c:v>
                </c:pt>
                <c:pt idx="214">
                  <c:v>0.87338804220398591</c:v>
                </c:pt>
                <c:pt idx="215">
                  <c:v>0.87456037514654161</c:v>
                </c:pt>
                <c:pt idx="216">
                  <c:v>0.87456037514654161</c:v>
                </c:pt>
                <c:pt idx="217">
                  <c:v>0.87456037514654161</c:v>
                </c:pt>
                <c:pt idx="218">
                  <c:v>0.87573270808909731</c:v>
                </c:pt>
                <c:pt idx="219">
                  <c:v>0.87573270808909731</c:v>
                </c:pt>
                <c:pt idx="220">
                  <c:v>0.87807737397420871</c:v>
                </c:pt>
                <c:pt idx="221">
                  <c:v>0.87807737397420871</c:v>
                </c:pt>
                <c:pt idx="222">
                  <c:v>0.87807737397420871</c:v>
                </c:pt>
                <c:pt idx="223">
                  <c:v>0.87924970691676441</c:v>
                </c:pt>
                <c:pt idx="224">
                  <c:v>0.88159437280187569</c:v>
                </c:pt>
                <c:pt idx="225">
                  <c:v>0.88159437280187569</c:v>
                </c:pt>
                <c:pt idx="226">
                  <c:v>0.88159437280187569</c:v>
                </c:pt>
                <c:pt idx="227">
                  <c:v>0.88159437280187569</c:v>
                </c:pt>
                <c:pt idx="228">
                  <c:v>0.88159437280187569</c:v>
                </c:pt>
                <c:pt idx="229">
                  <c:v>0.88159437280187569</c:v>
                </c:pt>
                <c:pt idx="230">
                  <c:v>0.88745603751465418</c:v>
                </c:pt>
                <c:pt idx="231">
                  <c:v>0.88745603751465418</c:v>
                </c:pt>
                <c:pt idx="232">
                  <c:v>0.88862837045720988</c:v>
                </c:pt>
                <c:pt idx="233">
                  <c:v>0.88862837045720988</c:v>
                </c:pt>
                <c:pt idx="234">
                  <c:v>0.88862837045720988</c:v>
                </c:pt>
                <c:pt idx="235">
                  <c:v>0.89097303634232117</c:v>
                </c:pt>
                <c:pt idx="236">
                  <c:v>0.89097303634232117</c:v>
                </c:pt>
                <c:pt idx="237">
                  <c:v>0.89097303634232117</c:v>
                </c:pt>
                <c:pt idx="238">
                  <c:v>0.89214536928487687</c:v>
                </c:pt>
                <c:pt idx="239">
                  <c:v>0.89214536928487687</c:v>
                </c:pt>
                <c:pt idx="240">
                  <c:v>0.89683470105509966</c:v>
                </c:pt>
                <c:pt idx="241">
                  <c:v>0.89800703399765536</c:v>
                </c:pt>
                <c:pt idx="242">
                  <c:v>0.89800703399765536</c:v>
                </c:pt>
                <c:pt idx="243">
                  <c:v>0.90035169988276675</c:v>
                </c:pt>
                <c:pt idx="244">
                  <c:v>0.90152403282532234</c:v>
                </c:pt>
                <c:pt idx="245">
                  <c:v>0.90152403282532234</c:v>
                </c:pt>
                <c:pt idx="246">
                  <c:v>0.90152403282532234</c:v>
                </c:pt>
                <c:pt idx="247">
                  <c:v>0.90152403282532234</c:v>
                </c:pt>
                <c:pt idx="248">
                  <c:v>0.90152403282532234</c:v>
                </c:pt>
                <c:pt idx="249">
                  <c:v>0.90152403282532234</c:v>
                </c:pt>
                <c:pt idx="250">
                  <c:v>0.90504103165298944</c:v>
                </c:pt>
                <c:pt idx="251">
                  <c:v>0.90504103165298944</c:v>
                </c:pt>
                <c:pt idx="252">
                  <c:v>0.90621336459554513</c:v>
                </c:pt>
                <c:pt idx="253">
                  <c:v>0.90621336459554513</c:v>
                </c:pt>
                <c:pt idx="254">
                  <c:v>0.90621336459554513</c:v>
                </c:pt>
                <c:pt idx="255">
                  <c:v>0.90738569753810083</c:v>
                </c:pt>
                <c:pt idx="256">
                  <c:v>0.90738569753810083</c:v>
                </c:pt>
                <c:pt idx="257">
                  <c:v>0.90738569753810083</c:v>
                </c:pt>
                <c:pt idx="258">
                  <c:v>0.90738569753810083</c:v>
                </c:pt>
                <c:pt idx="259">
                  <c:v>0.90738569753810083</c:v>
                </c:pt>
                <c:pt idx="260">
                  <c:v>0.90973036342321223</c:v>
                </c:pt>
                <c:pt idx="261">
                  <c:v>0.90973036342321223</c:v>
                </c:pt>
                <c:pt idx="262">
                  <c:v>0.90973036342321223</c:v>
                </c:pt>
                <c:pt idx="263">
                  <c:v>0.90973036342321223</c:v>
                </c:pt>
                <c:pt idx="264">
                  <c:v>0.91090269636576793</c:v>
                </c:pt>
                <c:pt idx="265">
                  <c:v>0.91090269636576793</c:v>
                </c:pt>
                <c:pt idx="266">
                  <c:v>0.91090269636576793</c:v>
                </c:pt>
                <c:pt idx="267">
                  <c:v>0.91090269636576793</c:v>
                </c:pt>
                <c:pt idx="268">
                  <c:v>0.91090269636576793</c:v>
                </c:pt>
                <c:pt idx="269">
                  <c:v>0.91090269636576793</c:v>
                </c:pt>
                <c:pt idx="270">
                  <c:v>0.91676436107854631</c:v>
                </c:pt>
                <c:pt idx="271">
                  <c:v>0.91676436107854631</c:v>
                </c:pt>
                <c:pt idx="272">
                  <c:v>0.91676436107854631</c:v>
                </c:pt>
                <c:pt idx="273">
                  <c:v>0.91676436107854631</c:v>
                </c:pt>
                <c:pt idx="274">
                  <c:v>0.91793669402110201</c:v>
                </c:pt>
                <c:pt idx="275">
                  <c:v>0.9191090269636577</c:v>
                </c:pt>
                <c:pt idx="276">
                  <c:v>0.9191090269636577</c:v>
                </c:pt>
                <c:pt idx="277">
                  <c:v>0.9191090269636577</c:v>
                </c:pt>
                <c:pt idx="278">
                  <c:v>0.9191090269636577</c:v>
                </c:pt>
                <c:pt idx="279">
                  <c:v>0.9191090269636577</c:v>
                </c:pt>
                <c:pt idx="280">
                  <c:v>0.9191090269636577</c:v>
                </c:pt>
                <c:pt idx="281">
                  <c:v>0.9191090269636577</c:v>
                </c:pt>
                <c:pt idx="282">
                  <c:v>0.9191090269636577</c:v>
                </c:pt>
                <c:pt idx="283">
                  <c:v>0.9191090269636577</c:v>
                </c:pt>
                <c:pt idx="284">
                  <c:v>0.9191090269636577</c:v>
                </c:pt>
                <c:pt idx="285">
                  <c:v>0.9191090269636577</c:v>
                </c:pt>
                <c:pt idx="286">
                  <c:v>0.9191090269636577</c:v>
                </c:pt>
                <c:pt idx="287">
                  <c:v>0.9191090269636577</c:v>
                </c:pt>
                <c:pt idx="288">
                  <c:v>0.9191090269636577</c:v>
                </c:pt>
                <c:pt idx="289">
                  <c:v>0.9191090269636577</c:v>
                </c:pt>
                <c:pt idx="290">
                  <c:v>0.92379835873388039</c:v>
                </c:pt>
                <c:pt idx="291">
                  <c:v>0.92379835873388039</c:v>
                </c:pt>
                <c:pt idx="292">
                  <c:v>0.92379835873388039</c:v>
                </c:pt>
                <c:pt idx="293">
                  <c:v>0.92379835873388039</c:v>
                </c:pt>
                <c:pt idx="294">
                  <c:v>0.92379835873388039</c:v>
                </c:pt>
                <c:pt idx="295">
                  <c:v>0.92379835873388039</c:v>
                </c:pt>
                <c:pt idx="296">
                  <c:v>0.92379835873388039</c:v>
                </c:pt>
                <c:pt idx="297">
                  <c:v>0.92497069167643609</c:v>
                </c:pt>
                <c:pt idx="298">
                  <c:v>0.92497069167643609</c:v>
                </c:pt>
                <c:pt idx="299">
                  <c:v>0.92614302461899178</c:v>
                </c:pt>
                <c:pt idx="300">
                  <c:v>0.92614302461899178</c:v>
                </c:pt>
                <c:pt idx="301">
                  <c:v>0.92614302461899178</c:v>
                </c:pt>
                <c:pt idx="302">
                  <c:v>0.92614302461899178</c:v>
                </c:pt>
                <c:pt idx="303">
                  <c:v>0.92614302461899178</c:v>
                </c:pt>
                <c:pt idx="304">
                  <c:v>0.92614302461899178</c:v>
                </c:pt>
                <c:pt idx="305">
                  <c:v>0.92731535756154748</c:v>
                </c:pt>
                <c:pt idx="306">
                  <c:v>0.93083235638921458</c:v>
                </c:pt>
                <c:pt idx="307">
                  <c:v>0.93083235638921458</c:v>
                </c:pt>
                <c:pt idx="308">
                  <c:v>0.93083235638921458</c:v>
                </c:pt>
                <c:pt idx="309">
                  <c:v>0.93083235638921458</c:v>
                </c:pt>
                <c:pt idx="310">
                  <c:v>0.93434935521688156</c:v>
                </c:pt>
                <c:pt idx="311">
                  <c:v>0.93434935521688156</c:v>
                </c:pt>
                <c:pt idx="312">
                  <c:v>0.93552168815943726</c:v>
                </c:pt>
                <c:pt idx="313">
                  <c:v>0.93552168815943726</c:v>
                </c:pt>
                <c:pt idx="314">
                  <c:v>0.93552168815943726</c:v>
                </c:pt>
                <c:pt idx="315">
                  <c:v>0.93552168815943726</c:v>
                </c:pt>
                <c:pt idx="316">
                  <c:v>0.93552168815943726</c:v>
                </c:pt>
                <c:pt idx="317">
                  <c:v>0.93786635404454866</c:v>
                </c:pt>
                <c:pt idx="318">
                  <c:v>0.93786635404454866</c:v>
                </c:pt>
                <c:pt idx="319">
                  <c:v>0.93786635404454866</c:v>
                </c:pt>
                <c:pt idx="320">
                  <c:v>0.93786635404454866</c:v>
                </c:pt>
                <c:pt idx="321">
                  <c:v>0.93786635404454866</c:v>
                </c:pt>
                <c:pt idx="322">
                  <c:v>0.93786635404454866</c:v>
                </c:pt>
                <c:pt idx="323">
                  <c:v>0.93786635404454866</c:v>
                </c:pt>
                <c:pt idx="324">
                  <c:v>0.93786635404454866</c:v>
                </c:pt>
                <c:pt idx="325">
                  <c:v>0.93786635404454866</c:v>
                </c:pt>
                <c:pt idx="326">
                  <c:v>0.93903868698710435</c:v>
                </c:pt>
                <c:pt idx="327">
                  <c:v>0.93903868698710435</c:v>
                </c:pt>
                <c:pt idx="328">
                  <c:v>0.93903868698710435</c:v>
                </c:pt>
                <c:pt idx="329">
                  <c:v>0.93903868698710435</c:v>
                </c:pt>
                <c:pt idx="330">
                  <c:v>0.94138335287221575</c:v>
                </c:pt>
                <c:pt idx="331">
                  <c:v>0.94138335287221575</c:v>
                </c:pt>
                <c:pt idx="332">
                  <c:v>0.94138335287221575</c:v>
                </c:pt>
                <c:pt idx="333">
                  <c:v>0.94138335287221575</c:v>
                </c:pt>
                <c:pt idx="334">
                  <c:v>0.94138335287221575</c:v>
                </c:pt>
                <c:pt idx="335">
                  <c:v>0.94138335287221575</c:v>
                </c:pt>
                <c:pt idx="336">
                  <c:v>0.94138335287221575</c:v>
                </c:pt>
                <c:pt idx="337">
                  <c:v>0.94138335287221575</c:v>
                </c:pt>
                <c:pt idx="338">
                  <c:v>0.94138335287221575</c:v>
                </c:pt>
                <c:pt idx="339">
                  <c:v>0.94255568581477145</c:v>
                </c:pt>
                <c:pt idx="340">
                  <c:v>0.94372801875732704</c:v>
                </c:pt>
                <c:pt idx="341">
                  <c:v>0.94372801875732704</c:v>
                </c:pt>
                <c:pt idx="342">
                  <c:v>0.94490035169988273</c:v>
                </c:pt>
                <c:pt idx="343">
                  <c:v>0.94490035169988273</c:v>
                </c:pt>
                <c:pt idx="344">
                  <c:v>0.94490035169988273</c:v>
                </c:pt>
                <c:pt idx="345">
                  <c:v>0.94490035169988273</c:v>
                </c:pt>
                <c:pt idx="346">
                  <c:v>0.94490035169988273</c:v>
                </c:pt>
                <c:pt idx="347">
                  <c:v>0.94490035169988273</c:v>
                </c:pt>
                <c:pt idx="348">
                  <c:v>0.94490035169988273</c:v>
                </c:pt>
                <c:pt idx="349">
                  <c:v>0.94490035169988273</c:v>
                </c:pt>
                <c:pt idx="350">
                  <c:v>0.95076201641266123</c:v>
                </c:pt>
                <c:pt idx="351">
                  <c:v>0.95076201641266123</c:v>
                </c:pt>
                <c:pt idx="352">
                  <c:v>0.95076201641266123</c:v>
                </c:pt>
                <c:pt idx="353">
                  <c:v>0.95076201641266123</c:v>
                </c:pt>
                <c:pt idx="354">
                  <c:v>0.95076201641266123</c:v>
                </c:pt>
                <c:pt idx="355">
                  <c:v>0.95076201641266123</c:v>
                </c:pt>
                <c:pt idx="356">
                  <c:v>0.95076201641266123</c:v>
                </c:pt>
                <c:pt idx="357">
                  <c:v>0.95076201641266123</c:v>
                </c:pt>
                <c:pt idx="358">
                  <c:v>0.95076201641266123</c:v>
                </c:pt>
                <c:pt idx="359">
                  <c:v>0.95076201641266123</c:v>
                </c:pt>
                <c:pt idx="360">
                  <c:v>0.95076201641266123</c:v>
                </c:pt>
                <c:pt idx="361">
                  <c:v>0.95076201641266123</c:v>
                </c:pt>
                <c:pt idx="362">
                  <c:v>0.95076201641266123</c:v>
                </c:pt>
                <c:pt idx="363">
                  <c:v>0.95076201641266123</c:v>
                </c:pt>
                <c:pt idx="364">
                  <c:v>0.95193434935521692</c:v>
                </c:pt>
                <c:pt idx="365">
                  <c:v>0.95193434935521692</c:v>
                </c:pt>
                <c:pt idx="366">
                  <c:v>0.95193434935521692</c:v>
                </c:pt>
                <c:pt idx="367">
                  <c:v>0.95193434935521692</c:v>
                </c:pt>
                <c:pt idx="368">
                  <c:v>0.95193434935521692</c:v>
                </c:pt>
                <c:pt idx="369">
                  <c:v>0.95193434935521692</c:v>
                </c:pt>
                <c:pt idx="370">
                  <c:v>0.95193434935521692</c:v>
                </c:pt>
                <c:pt idx="371">
                  <c:v>0.95193434935521692</c:v>
                </c:pt>
                <c:pt idx="372">
                  <c:v>0.95193434935521692</c:v>
                </c:pt>
                <c:pt idx="373">
                  <c:v>0.95193434935521692</c:v>
                </c:pt>
                <c:pt idx="374">
                  <c:v>0.95193434935521692</c:v>
                </c:pt>
                <c:pt idx="375">
                  <c:v>0.95193434935521692</c:v>
                </c:pt>
                <c:pt idx="376">
                  <c:v>0.95193434935521692</c:v>
                </c:pt>
                <c:pt idx="377">
                  <c:v>0.95310668229777262</c:v>
                </c:pt>
                <c:pt idx="378">
                  <c:v>0.95427901524032821</c:v>
                </c:pt>
                <c:pt idx="379">
                  <c:v>0.95427901524032821</c:v>
                </c:pt>
                <c:pt idx="380">
                  <c:v>0.95545134818288391</c:v>
                </c:pt>
                <c:pt idx="381">
                  <c:v>0.95545134818288391</c:v>
                </c:pt>
                <c:pt idx="382">
                  <c:v>0.95662368112543961</c:v>
                </c:pt>
                <c:pt idx="383">
                  <c:v>0.95662368112543961</c:v>
                </c:pt>
                <c:pt idx="384">
                  <c:v>0.95662368112543961</c:v>
                </c:pt>
                <c:pt idx="385">
                  <c:v>0.95662368112543961</c:v>
                </c:pt>
                <c:pt idx="386">
                  <c:v>0.95662368112543961</c:v>
                </c:pt>
                <c:pt idx="387">
                  <c:v>0.95662368112543961</c:v>
                </c:pt>
                <c:pt idx="388">
                  <c:v>0.95662368112543961</c:v>
                </c:pt>
                <c:pt idx="389">
                  <c:v>0.95662368112543961</c:v>
                </c:pt>
                <c:pt idx="390">
                  <c:v>0.9601406799531067</c:v>
                </c:pt>
                <c:pt idx="391">
                  <c:v>0.9601406799531067</c:v>
                </c:pt>
                <c:pt idx="392">
                  <c:v>0.9601406799531067</c:v>
                </c:pt>
                <c:pt idx="393">
                  <c:v>0.9613130128956624</c:v>
                </c:pt>
                <c:pt idx="394">
                  <c:v>0.9624853458382181</c:v>
                </c:pt>
                <c:pt idx="395">
                  <c:v>0.9624853458382181</c:v>
                </c:pt>
                <c:pt idx="396">
                  <c:v>0.9624853458382181</c:v>
                </c:pt>
                <c:pt idx="397">
                  <c:v>0.9624853458382181</c:v>
                </c:pt>
                <c:pt idx="398">
                  <c:v>0.9624853458382181</c:v>
                </c:pt>
                <c:pt idx="399">
                  <c:v>0.9624853458382181</c:v>
                </c:pt>
                <c:pt idx="400">
                  <c:v>0.96365767878077369</c:v>
                </c:pt>
                <c:pt idx="401">
                  <c:v>0.96365767878077369</c:v>
                </c:pt>
                <c:pt idx="402">
                  <c:v>0.96365767878077369</c:v>
                </c:pt>
                <c:pt idx="403">
                  <c:v>0.96365767878077369</c:v>
                </c:pt>
                <c:pt idx="404">
                  <c:v>0.96365767878077369</c:v>
                </c:pt>
                <c:pt idx="405">
                  <c:v>0.96483001172332938</c:v>
                </c:pt>
                <c:pt idx="406">
                  <c:v>0.96600234466588508</c:v>
                </c:pt>
                <c:pt idx="407">
                  <c:v>0.96717467760844078</c:v>
                </c:pt>
                <c:pt idx="408">
                  <c:v>0.96717467760844078</c:v>
                </c:pt>
                <c:pt idx="409">
                  <c:v>0.96717467760844078</c:v>
                </c:pt>
                <c:pt idx="410">
                  <c:v>0.97069167643610788</c:v>
                </c:pt>
                <c:pt idx="411">
                  <c:v>0.97069167643610788</c:v>
                </c:pt>
                <c:pt idx="412">
                  <c:v>0.97069167643610788</c:v>
                </c:pt>
                <c:pt idx="413">
                  <c:v>0.97186400937866357</c:v>
                </c:pt>
                <c:pt idx="414">
                  <c:v>0.97186400937866357</c:v>
                </c:pt>
                <c:pt idx="415">
                  <c:v>0.97186400937866357</c:v>
                </c:pt>
                <c:pt idx="416">
                  <c:v>0.97303634232121927</c:v>
                </c:pt>
                <c:pt idx="417">
                  <c:v>0.97303634232121927</c:v>
                </c:pt>
                <c:pt idx="418">
                  <c:v>0.97303634232121927</c:v>
                </c:pt>
                <c:pt idx="419">
                  <c:v>0.97303634232121927</c:v>
                </c:pt>
                <c:pt idx="420">
                  <c:v>0.97420867526377486</c:v>
                </c:pt>
                <c:pt idx="421">
                  <c:v>0.97420867526377486</c:v>
                </c:pt>
                <c:pt idx="422">
                  <c:v>0.97420867526377486</c:v>
                </c:pt>
                <c:pt idx="423">
                  <c:v>0.97420867526377486</c:v>
                </c:pt>
                <c:pt idx="424">
                  <c:v>0.97420867526377486</c:v>
                </c:pt>
                <c:pt idx="425">
                  <c:v>0.97538100820633056</c:v>
                </c:pt>
                <c:pt idx="426">
                  <c:v>0.97538100820633056</c:v>
                </c:pt>
                <c:pt idx="427">
                  <c:v>0.97538100820633056</c:v>
                </c:pt>
                <c:pt idx="428">
                  <c:v>0.97538100820633056</c:v>
                </c:pt>
                <c:pt idx="429">
                  <c:v>0.97538100820633056</c:v>
                </c:pt>
                <c:pt idx="430">
                  <c:v>0.97772567409144195</c:v>
                </c:pt>
                <c:pt idx="431">
                  <c:v>0.97772567409144195</c:v>
                </c:pt>
                <c:pt idx="432">
                  <c:v>0.97772567409144195</c:v>
                </c:pt>
                <c:pt idx="433">
                  <c:v>0.98007033997655335</c:v>
                </c:pt>
                <c:pt idx="434">
                  <c:v>0.98007033997655335</c:v>
                </c:pt>
                <c:pt idx="435">
                  <c:v>0.98007033997655335</c:v>
                </c:pt>
                <c:pt idx="436">
                  <c:v>0.98007033997655335</c:v>
                </c:pt>
                <c:pt idx="437">
                  <c:v>0.98007033997655335</c:v>
                </c:pt>
                <c:pt idx="438">
                  <c:v>0.98007033997655335</c:v>
                </c:pt>
                <c:pt idx="439">
                  <c:v>0.98007033997655335</c:v>
                </c:pt>
                <c:pt idx="440">
                  <c:v>0.98124267291910905</c:v>
                </c:pt>
                <c:pt idx="441">
                  <c:v>0.98124267291910905</c:v>
                </c:pt>
                <c:pt idx="442">
                  <c:v>0.98124267291910905</c:v>
                </c:pt>
                <c:pt idx="443">
                  <c:v>0.98124267291910905</c:v>
                </c:pt>
                <c:pt idx="444">
                  <c:v>0.98124267291910905</c:v>
                </c:pt>
                <c:pt idx="445">
                  <c:v>0.98241500586166475</c:v>
                </c:pt>
                <c:pt idx="446">
                  <c:v>0.98241500586166475</c:v>
                </c:pt>
                <c:pt idx="447">
                  <c:v>0.98241500586166475</c:v>
                </c:pt>
                <c:pt idx="448">
                  <c:v>0.98241500586166475</c:v>
                </c:pt>
                <c:pt idx="449">
                  <c:v>0.98241500586166475</c:v>
                </c:pt>
                <c:pt idx="450">
                  <c:v>0.98358733880422045</c:v>
                </c:pt>
                <c:pt idx="451">
                  <c:v>0.98358733880422045</c:v>
                </c:pt>
                <c:pt idx="452">
                  <c:v>0.98358733880422045</c:v>
                </c:pt>
                <c:pt idx="453">
                  <c:v>0.98475967174677603</c:v>
                </c:pt>
                <c:pt idx="454">
                  <c:v>0.98475967174677603</c:v>
                </c:pt>
                <c:pt idx="455">
                  <c:v>0.98475967174677603</c:v>
                </c:pt>
                <c:pt idx="456">
                  <c:v>0.98475967174677603</c:v>
                </c:pt>
                <c:pt idx="457">
                  <c:v>0.98475967174677603</c:v>
                </c:pt>
                <c:pt idx="458">
                  <c:v>0.98475967174677603</c:v>
                </c:pt>
                <c:pt idx="459">
                  <c:v>0.98475967174677603</c:v>
                </c:pt>
                <c:pt idx="460">
                  <c:v>0.98475967174677603</c:v>
                </c:pt>
                <c:pt idx="461">
                  <c:v>0.98475967174677603</c:v>
                </c:pt>
                <c:pt idx="462">
                  <c:v>0.98475967174677603</c:v>
                </c:pt>
                <c:pt idx="463">
                  <c:v>0.98475967174677603</c:v>
                </c:pt>
                <c:pt idx="464">
                  <c:v>0.98475967174677603</c:v>
                </c:pt>
                <c:pt idx="465">
                  <c:v>0.98475967174677603</c:v>
                </c:pt>
                <c:pt idx="466">
                  <c:v>0.98475967174677603</c:v>
                </c:pt>
                <c:pt idx="467">
                  <c:v>0.98475967174677603</c:v>
                </c:pt>
                <c:pt idx="468">
                  <c:v>0.98475967174677603</c:v>
                </c:pt>
                <c:pt idx="469">
                  <c:v>0.98475967174677603</c:v>
                </c:pt>
                <c:pt idx="470">
                  <c:v>0.98827667057444313</c:v>
                </c:pt>
                <c:pt idx="471">
                  <c:v>0.98827667057444313</c:v>
                </c:pt>
                <c:pt idx="472">
                  <c:v>0.98827667057444313</c:v>
                </c:pt>
                <c:pt idx="473">
                  <c:v>0.98827667057444313</c:v>
                </c:pt>
                <c:pt idx="474">
                  <c:v>0.98827667057444313</c:v>
                </c:pt>
                <c:pt idx="475">
                  <c:v>0.98827667057444313</c:v>
                </c:pt>
                <c:pt idx="476">
                  <c:v>0.98827667057444313</c:v>
                </c:pt>
                <c:pt idx="477">
                  <c:v>0.98827667057444313</c:v>
                </c:pt>
                <c:pt idx="478">
                  <c:v>0.98827667057444313</c:v>
                </c:pt>
                <c:pt idx="479">
                  <c:v>0.98827667057444313</c:v>
                </c:pt>
                <c:pt idx="480">
                  <c:v>0.98827667057444313</c:v>
                </c:pt>
                <c:pt idx="481">
                  <c:v>0.98827667057444313</c:v>
                </c:pt>
                <c:pt idx="482">
                  <c:v>0.98827667057444313</c:v>
                </c:pt>
                <c:pt idx="483">
                  <c:v>0.98827667057444313</c:v>
                </c:pt>
                <c:pt idx="484">
                  <c:v>0.98827667057444313</c:v>
                </c:pt>
                <c:pt idx="485">
                  <c:v>0.98827667057444313</c:v>
                </c:pt>
                <c:pt idx="486">
                  <c:v>0.98827667057444313</c:v>
                </c:pt>
                <c:pt idx="487">
                  <c:v>0.98827667057444313</c:v>
                </c:pt>
                <c:pt idx="488">
                  <c:v>0.98827667057444313</c:v>
                </c:pt>
                <c:pt idx="489">
                  <c:v>0.98827667057444313</c:v>
                </c:pt>
                <c:pt idx="490">
                  <c:v>0.99179366940211022</c:v>
                </c:pt>
                <c:pt idx="491">
                  <c:v>0.99179366940211022</c:v>
                </c:pt>
                <c:pt idx="492">
                  <c:v>0.99179366940211022</c:v>
                </c:pt>
                <c:pt idx="493">
                  <c:v>0.99179366940211022</c:v>
                </c:pt>
                <c:pt idx="494">
                  <c:v>0.99179366940211022</c:v>
                </c:pt>
                <c:pt idx="495">
                  <c:v>0.99179366940211022</c:v>
                </c:pt>
                <c:pt idx="496">
                  <c:v>0.99179366940211022</c:v>
                </c:pt>
                <c:pt idx="497">
                  <c:v>0.99179366940211022</c:v>
                </c:pt>
                <c:pt idx="498">
                  <c:v>0.99179366940211022</c:v>
                </c:pt>
                <c:pt idx="499">
                  <c:v>0.99179366940211022</c:v>
                </c:pt>
                <c:pt idx="500">
                  <c:v>0.99179366940211022</c:v>
                </c:pt>
                <c:pt idx="501">
                  <c:v>0.99179366940211022</c:v>
                </c:pt>
                <c:pt idx="502">
                  <c:v>0.99179366940211022</c:v>
                </c:pt>
                <c:pt idx="503">
                  <c:v>0.99179366940211022</c:v>
                </c:pt>
                <c:pt idx="504">
                  <c:v>0.99179366940211022</c:v>
                </c:pt>
                <c:pt idx="505">
                  <c:v>0.99179366940211022</c:v>
                </c:pt>
                <c:pt idx="506">
                  <c:v>0.99179366940211022</c:v>
                </c:pt>
                <c:pt idx="507">
                  <c:v>0.99179366940211022</c:v>
                </c:pt>
                <c:pt idx="508">
                  <c:v>0.99296600234466592</c:v>
                </c:pt>
                <c:pt idx="509">
                  <c:v>0.99296600234466592</c:v>
                </c:pt>
                <c:pt idx="510">
                  <c:v>0.99296600234466592</c:v>
                </c:pt>
                <c:pt idx="511">
                  <c:v>0.99296600234466592</c:v>
                </c:pt>
                <c:pt idx="512">
                  <c:v>0.99296600234466592</c:v>
                </c:pt>
                <c:pt idx="513">
                  <c:v>0.99296600234466592</c:v>
                </c:pt>
                <c:pt idx="514">
                  <c:v>0.99296600234466592</c:v>
                </c:pt>
                <c:pt idx="515">
                  <c:v>0.99296600234466592</c:v>
                </c:pt>
                <c:pt idx="516">
                  <c:v>0.99296600234466592</c:v>
                </c:pt>
                <c:pt idx="517">
                  <c:v>0.99296600234466592</c:v>
                </c:pt>
                <c:pt idx="518">
                  <c:v>0.99296600234466592</c:v>
                </c:pt>
                <c:pt idx="519">
                  <c:v>0.99296600234466592</c:v>
                </c:pt>
                <c:pt idx="520">
                  <c:v>0.99296600234466592</c:v>
                </c:pt>
                <c:pt idx="521">
                  <c:v>0.99296600234466592</c:v>
                </c:pt>
                <c:pt idx="522">
                  <c:v>0.99296600234466592</c:v>
                </c:pt>
                <c:pt idx="523">
                  <c:v>0.99296600234466592</c:v>
                </c:pt>
                <c:pt idx="524">
                  <c:v>0.99296600234466592</c:v>
                </c:pt>
                <c:pt idx="525">
                  <c:v>0.99296600234466592</c:v>
                </c:pt>
                <c:pt idx="526">
                  <c:v>0.99296600234466592</c:v>
                </c:pt>
                <c:pt idx="527">
                  <c:v>0.99296600234466592</c:v>
                </c:pt>
                <c:pt idx="528">
                  <c:v>0.99296600234466592</c:v>
                </c:pt>
                <c:pt idx="529">
                  <c:v>0.99296600234466592</c:v>
                </c:pt>
                <c:pt idx="530">
                  <c:v>0.99296600234466592</c:v>
                </c:pt>
                <c:pt idx="531">
                  <c:v>0.99296600234466592</c:v>
                </c:pt>
                <c:pt idx="532">
                  <c:v>0.99296600234466592</c:v>
                </c:pt>
                <c:pt idx="533">
                  <c:v>0.99296600234466592</c:v>
                </c:pt>
                <c:pt idx="534">
                  <c:v>0.99296600234466592</c:v>
                </c:pt>
                <c:pt idx="535">
                  <c:v>0.99296600234466592</c:v>
                </c:pt>
                <c:pt idx="536">
                  <c:v>0.99296600234466592</c:v>
                </c:pt>
                <c:pt idx="537">
                  <c:v>0.99413833528722162</c:v>
                </c:pt>
                <c:pt idx="538">
                  <c:v>0.99413833528722162</c:v>
                </c:pt>
                <c:pt idx="539">
                  <c:v>0.99413833528722162</c:v>
                </c:pt>
                <c:pt idx="540">
                  <c:v>0.99413833528722162</c:v>
                </c:pt>
                <c:pt idx="541">
                  <c:v>0.99413833528722162</c:v>
                </c:pt>
                <c:pt idx="542">
                  <c:v>0.99413833528722162</c:v>
                </c:pt>
                <c:pt idx="543">
                  <c:v>0.99413833528722162</c:v>
                </c:pt>
                <c:pt idx="544">
                  <c:v>0.99413833528722162</c:v>
                </c:pt>
                <c:pt idx="545">
                  <c:v>0.99413833528722162</c:v>
                </c:pt>
                <c:pt idx="546">
                  <c:v>0.99413833528722162</c:v>
                </c:pt>
                <c:pt idx="547">
                  <c:v>0.99413833528722162</c:v>
                </c:pt>
                <c:pt idx="548">
                  <c:v>0.99413833528722162</c:v>
                </c:pt>
                <c:pt idx="549">
                  <c:v>0.99413833528722162</c:v>
                </c:pt>
                <c:pt idx="550">
                  <c:v>0.99648300117233291</c:v>
                </c:pt>
                <c:pt idx="551">
                  <c:v>0.99648300117233291</c:v>
                </c:pt>
                <c:pt idx="552">
                  <c:v>0.99648300117233291</c:v>
                </c:pt>
                <c:pt idx="553">
                  <c:v>0.99648300117233291</c:v>
                </c:pt>
                <c:pt idx="554">
                  <c:v>0.99648300117233291</c:v>
                </c:pt>
                <c:pt idx="555">
                  <c:v>0.99648300117233291</c:v>
                </c:pt>
                <c:pt idx="556">
                  <c:v>0.99648300117233291</c:v>
                </c:pt>
                <c:pt idx="557">
                  <c:v>0.99648300117233291</c:v>
                </c:pt>
                <c:pt idx="558">
                  <c:v>0.99648300117233291</c:v>
                </c:pt>
                <c:pt idx="559">
                  <c:v>0.99648300117233291</c:v>
                </c:pt>
                <c:pt idx="560">
                  <c:v>0.99648300117233291</c:v>
                </c:pt>
                <c:pt idx="561">
                  <c:v>0.99648300117233291</c:v>
                </c:pt>
                <c:pt idx="562">
                  <c:v>0.99648300117233291</c:v>
                </c:pt>
                <c:pt idx="563">
                  <c:v>0.99648300117233291</c:v>
                </c:pt>
                <c:pt idx="564">
                  <c:v>0.99648300117233291</c:v>
                </c:pt>
                <c:pt idx="565">
                  <c:v>0.99648300117233291</c:v>
                </c:pt>
                <c:pt idx="566">
                  <c:v>0.99648300117233291</c:v>
                </c:pt>
                <c:pt idx="567">
                  <c:v>0.99648300117233291</c:v>
                </c:pt>
                <c:pt idx="568">
                  <c:v>0.99648300117233291</c:v>
                </c:pt>
                <c:pt idx="569">
                  <c:v>0.99648300117233291</c:v>
                </c:pt>
                <c:pt idx="570">
                  <c:v>0.99648300117233291</c:v>
                </c:pt>
                <c:pt idx="571">
                  <c:v>0.99648300117233291</c:v>
                </c:pt>
                <c:pt idx="572">
                  <c:v>0.99648300117233291</c:v>
                </c:pt>
                <c:pt idx="573">
                  <c:v>0.99648300117233291</c:v>
                </c:pt>
                <c:pt idx="574">
                  <c:v>0.99648300117233291</c:v>
                </c:pt>
                <c:pt idx="575">
                  <c:v>0.99648300117233291</c:v>
                </c:pt>
                <c:pt idx="576">
                  <c:v>0.99648300117233291</c:v>
                </c:pt>
                <c:pt idx="577">
                  <c:v>0.99648300117233291</c:v>
                </c:pt>
                <c:pt idx="578">
                  <c:v>0.99648300117233291</c:v>
                </c:pt>
                <c:pt idx="579">
                  <c:v>0.99648300117233291</c:v>
                </c:pt>
                <c:pt idx="580">
                  <c:v>0.99648300117233291</c:v>
                </c:pt>
                <c:pt idx="581">
                  <c:v>0.99648300117233291</c:v>
                </c:pt>
                <c:pt idx="582">
                  <c:v>0.99648300117233291</c:v>
                </c:pt>
                <c:pt idx="583">
                  <c:v>0.99648300117233291</c:v>
                </c:pt>
                <c:pt idx="584">
                  <c:v>0.99648300117233291</c:v>
                </c:pt>
                <c:pt idx="585">
                  <c:v>0.99648300117233291</c:v>
                </c:pt>
                <c:pt idx="586">
                  <c:v>0.99648300117233291</c:v>
                </c:pt>
                <c:pt idx="587">
                  <c:v>0.99648300117233291</c:v>
                </c:pt>
                <c:pt idx="588">
                  <c:v>0.99648300117233291</c:v>
                </c:pt>
                <c:pt idx="589">
                  <c:v>0.99648300117233291</c:v>
                </c:pt>
                <c:pt idx="590">
                  <c:v>0.9976553341148886</c:v>
                </c:pt>
                <c:pt idx="591">
                  <c:v>0.9976553341148886</c:v>
                </c:pt>
                <c:pt idx="592">
                  <c:v>0.9976553341148886</c:v>
                </c:pt>
                <c:pt idx="593">
                  <c:v>0.9976553341148886</c:v>
                </c:pt>
                <c:pt idx="594">
                  <c:v>0.9976553341148886</c:v>
                </c:pt>
                <c:pt idx="595">
                  <c:v>0.9976553341148886</c:v>
                </c:pt>
                <c:pt idx="596">
                  <c:v>0.9976553341148886</c:v>
                </c:pt>
                <c:pt idx="597">
                  <c:v>0.9976553341148886</c:v>
                </c:pt>
                <c:pt idx="598">
                  <c:v>0.9976553341148886</c:v>
                </c:pt>
                <c:pt idx="599">
                  <c:v>0.9976553341148886</c:v>
                </c:pt>
                <c:pt idx="600">
                  <c:v>0.9976553341148886</c:v>
                </c:pt>
                <c:pt idx="601">
                  <c:v>0.9976553341148886</c:v>
                </c:pt>
                <c:pt idx="602">
                  <c:v>0.9976553341148886</c:v>
                </c:pt>
                <c:pt idx="603">
                  <c:v>0.9976553341148886</c:v>
                </c:pt>
                <c:pt idx="604">
                  <c:v>0.9976553341148886</c:v>
                </c:pt>
                <c:pt idx="605">
                  <c:v>0.9976553341148886</c:v>
                </c:pt>
                <c:pt idx="606">
                  <c:v>0.9976553341148886</c:v>
                </c:pt>
                <c:pt idx="607">
                  <c:v>0.9976553341148886</c:v>
                </c:pt>
                <c:pt idx="608">
                  <c:v>0.9976553341148886</c:v>
                </c:pt>
                <c:pt idx="609">
                  <c:v>0.9976553341148886</c:v>
                </c:pt>
                <c:pt idx="610">
                  <c:v>0.9976553341148886</c:v>
                </c:pt>
                <c:pt idx="611">
                  <c:v>0.9976553341148886</c:v>
                </c:pt>
                <c:pt idx="612">
                  <c:v>0.9976553341148886</c:v>
                </c:pt>
                <c:pt idx="613">
                  <c:v>0.9976553341148886</c:v>
                </c:pt>
                <c:pt idx="614">
                  <c:v>0.9976553341148886</c:v>
                </c:pt>
                <c:pt idx="615">
                  <c:v>0.9976553341148886</c:v>
                </c:pt>
                <c:pt idx="616">
                  <c:v>0.9976553341148886</c:v>
                </c:pt>
                <c:pt idx="617">
                  <c:v>0.9976553341148886</c:v>
                </c:pt>
                <c:pt idx="618">
                  <c:v>0.9976553341148886</c:v>
                </c:pt>
                <c:pt idx="619">
                  <c:v>0.9976553341148886</c:v>
                </c:pt>
                <c:pt idx="620">
                  <c:v>0.9976553341148886</c:v>
                </c:pt>
                <c:pt idx="621">
                  <c:v>0.9976553341148886</c:v>
                </c:pt>
                <c:pt idx="622">
                  <c:v>0.9976553341148886</c:v>
                </c:pt>
                <c:pt idx="623">
                  <c:v>0.9976553341148886</c:v>
                </c:pt>
                <c:pt idx="624">
                  <c:v>0.9976553341148886</c:v>
                </c:pt>
                <c:pt idx="625">
                  <c:v>0.9976553341148886</c:v>
                </c:pt>
                <c:pt idx="626">
                  <c:v>0.9988276670574443</c:v>
                </c:pt>
                <c:pt idx="627">
                  <c:v>0.9988276670574443</c:v>
                </c:pt>
                <c:pt idx="628">
                  <c:v>0.9988276670574443</c:v>
                </c:pt>
                <c:pt idx="629">
                  <c:v>0.9988276670574443</c:v>
                </c:pt>
                <c:pt idx="630">
                  <c:v>0.9988276670574443</c:v>
                </c:pt>
                <c:pt idx="631">
                  <c:v>0.9988276670574443</c:v>
                </c:pt>
                <c:pt idx="632">
                  <c:v>0.9988276670574443</c:v>
                </c:pt>
                <c:pt idx="633">
                  <c:v>0.9988276670574443</c:v>
                </c:pt>
                <c:pt idx="634">
                  <c:v>0.9988276670574443</c:v>
                </c:pt>
                <c:pt idx="635">
                  <c:v>0.9988276670574443</c:v>
                </c:pt>
                <c:pt idx="636">
                  <c:v>0.9988276670574443</c:v>
                </c:pt>
                <c:pt idx="637">
                  <c:v>0.9988276670574443</c:v>
                </c:pt>
                <c:pt idx="638">
                  <c:v>0.9988276670574443</c:v>
                </c:pt>
                <c:pt idx="639">
                  <c:v>0.9988276670574443</c:v>
                </c:pt>
                <c:pt idx="640">
                  <c:v>0.9988276670574443</c:v>
                </c:pt>
                <c:pt idx="641">
                  <c:v>0.9988276670574443</c:v>
                </c:pt>
                <c:pt idx="642">
                  <c:v>0.9988276670574443</c:v>
                </c:pt>
                <c:pt idx="643">
                  <c:v>0.9988276670574443</c:v>
                </c:pt>
                <c:pt idx="644">
                  <c:v>0.9988276670574443</c:v>
                </c:pt>
                <c:pt idx="645">
                  <c:v>0.9988276670574443</c:v>
                </c:pt>
                <c:pt idx="646">
                  <c:v>0.9988276670574443</c:v>
                </c:pt>
                <c:pt idx="647">
                  <c:v>0.9988276670574443</c:v>
                </c:pt>
                <c:pt idx="648">
                  <c:v>0.9988276670574443</c:v>
                </c:pt>
                <c:pt idx="649">
                  <c:v>0.9988276670574443</c:v>
                </c:pt>
                <c:pt idx="6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B-4DA9-B42B-21857E58C739}"/>
            </c:ext>
          </c:extLst>
        </c:ser>
        <c:ser>
          <c:idx val="1"/>
          <c:order val="1"/>
          <c:tx>
            <c:strRef>
              <c:f>'example file'!$S$1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'example file'!$Q$2:$Q$854</c:f>
              <c:numCache>
                <c:formatCode>General</c:formatCode>
                <c:ptCount val="853"/>
                <c:pt idx="0">
                  <c:v>507.5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  <c:pt idx="81">
                  <c:v>4550</c:v>
                </c:pt>
                <c:pt idx="82">
                  <c:v>4600</c:v>
                </c:pt>
                <c:pt idx="83">
                  <c:v>4650</c:v>
                </c:pt>
                <c:pt idx="84">
                  <c:v>4700</c:v>
                </c:pt>
                <c:pt idx="85">
                  <c:v>4750</c:v>
                </c:pt>
                <c:pt idx="86">
                  <c:v>4800</c:v>
                </c:pt>
                <c:pt idx="87">
                  <c:v>4850</c:v>
                </c:pt>
                <c:pt idx="88">
                  <c:v>4900</c:v>
                </c:pt>
                <c:pt idx="89">
                  <c:v>4950</c:v>
                </c:pt>
                <c:pt idx="90">
                  <c:v>5000</c:v>
                </c:pt>
                <c:pt idx="91">
                  <c:v>5050</c:v>
                </c:pt>
                <c:pt idx="92">
                  <c:v>5100</c:v>
                </c:pt>
                <c:pt idx="93">
                  <c:v>5150</c:v>
                </c:pt>
                <c:pt idx="94">
                  <c:v>5200</c:v>
                </c:pt>
                <c:pt idx="95">
                  <c:v>5250</c:v>
                </c:pt>
                <c:pt idx="96">
                  <c:v>5300</c:v>
                </c:pt>
                <c:pt idx="97">
                  <c:v>5350</c:v>
                </c:pt>
                <c:pt idx="98">
                  <c:v>5400</c:v>
                </c:pt>
                <c:pt idx="99">
                  <c:v>5450</c:v>
                </c:pt>
                <c:pt idx="100">
                  <c:v>5500</c:v>
                </c:pt>
                <c:pt idx="101">
                  <c:v>5550</c:v>
                </c:pt>
                <c:pt idx="102">
                  <c:v>5600</c:v>
                </c:pt>
                <c:pt idx="103">
                  <c:v>5650</c:v>
                </c:pt>
                <c:pt idx="104">
                  <c:v>5700</c:v>
                </c:pt>
                <c:pt idx="105">
                  <c:v>5750</c:v>
                </c:pt>
                <c:pt idx="106">
                  <c:v>5800</c:v>
                </c:pt>
                <c:pt idx="107">
                  <c:v>5850</c:v>
                </c:pt>
                <c:pt idx="108">
                  <c:v>5900</c:v>
                </c:pt>
                <c:pt idx="109">
                  <c:v>5950</c:v>
                </c:pt>
                <c:pt idx="110">
                  <c:v>6000</c:v>
                </c:pt>
                <c:pt idx="111">
                  <c:v>6050</c:v>
                </c:pt>
                <c:pt idx="112">
                  <c:v>6100</c:v>
                </c:pt>
                <c:pt idx="113">
                  <c:v>6150</c:v>
                </c:pt>
                <c:pt idx="114">
                  <c:v>6200</c:v>
                </c:pt>
                <c:pt idx="115">
                  <c:v>6250</c:v>
                </c:pt>
                <c:pt idx="116">
                  <c:v>6300</c:v>
                </c:pt>
                <c:pt idx="117">
                  <c:v>6350</c:v>
                </c:pt>
                <c:pt idx="118">
                  <c:v>6400</c:v>
                </c:pt>
                <c:pt idx="119">
                  <c:v>6450</c:v>
                </c:pt>
                <c:pt idx="120">
                  <c:v>6500</c:v>
                </c:pt>
                <c:pt idx="121">
                  <c:v>6550</c:v>
                </c:pt>
                <c:pt idx="122">
                  <c:v>6600</c:v>
                </c:pt>
                <c:pt idx="123">
                  <c:v>6650</c:v>
                </c:pt>
                <c:pt idx="124">
                  <c:v>6700</c:v>
                </c:pt>
                <c:pt idx="125">
                  <c:v>6750</c:v>
                </c:pt>
                <c:pt idx="126">
                  <c:v>6800</c:v>
                </c:pt>
                <c:pt idx="127">
                  <c:v>6850</c:v>
                </c:pt>
                <c:pt idx="128">
                  <c:v>6900</c:v>
                </c:pt>
                <c:pt idx="129">
                  <c:v>6950</c:v>
                </c:pt>
                <c:pt idx="130">
                  <c:v>7000</c:v>
                </c:pt>
                <c:pt idx="131">
                  <c:v>7050</c:v>
                </c:pt>
                <c:pt idx="132">
                  <c:v>7100</c:v>
                </c:pt>
                <c:pt idx="133">
                  <c:v>7150</c:v>
                </c:pt>
                <c:pt idx="134">
                  <c:v>7200</c:v>
                </c:pt>
                <c:pt idx="135">
                  <c:v>7250</c:v>
                </c:pt>
                <c:pt idx="136">
                  <c:v>7300</c:v>
                </c:pt>
                <c:pt idx="137">
                  <c:v>7350</c:v>
                </c:pt>
                <c:pt idx="138">
                  <c:v>7400</c:v>
                </c:pt>
                <c:pt idx="139">
                  <c:v>7450</c:v>
                </c:pt>
                <c:pt idx="140">
                  <c:v>7500</c:v>
                </c:pt>
                <c:pt idx="141">
                  <c:v>7550</c:v>
                </c:pt>
                <c:pt idx="142">
                  <c:v>7600</c:v>
                </c:pt>
                <c:pt idx="143">
                  <c:v>7650</c:v>
                </c:pt>
                <c:pt idx="144">
                  <c:v>7700</c:v>
                </c:pt>
                <c:pt idx="145">
                  <c:v>7750</c:v>
                </c:pt>
                <c:pt idx="146">
                  <c:v>7800</c:v>
                </c:pt>
                <c:pt idx="147">
                  <c:v>7850</c:v>
                </c:pt>
                <c:pt idx="148">
                  <c:v>7900</c:v>
                </c:pt>
                <c:pt idx="149">
                  <c:v>7950</c:v>
                </c:pt>
                <c:pt idx="150">
                  <c:v>8000</c:v>
                </c:pt>
                <c:pt idx="151">
                  <c:v>8050</c:v>
                </c:pt>
                <c:pt idx="152">
                  <c:v>8100</c:v>
                </c:pt>
                <c:pt idx="153">
                  <c:v>8150</c:v>
                </c:pt>
                <c:pt idx="154">
                  <c:v>8200</c:v>
                </c:pt>
                <c:pt idx="155">
                  <c:v>8250</c:v>
                </c:pt>
                <c:pt idx="156">
                  <c:v>8300</c:v>
                </c:pt>
                <c:pt idx="157">
                  <c:v>8350</c:v>
                </c:pt>
                <c:pt idx="158">
                  <c:v>8400</c:v>
                </c:pt>
                <c:pt idx="159">
                  <c:v>8450</c:v>
                </c:pt>
                <c:pt idx="160">
                  <c:v>8500</c:v>
                </c:pt>
                <c:pt idx="161">
                  <c:v>8550</c:v>
                </c:pt>
                <c:pt idx="162">
                  <c:v>8600</c:v>
                </c:pt>
                <c:pt idx="163">
                  <c:v>8650</c:v>
                </c:pt>
                <c:pt idx="164">
                  <c:v>8700</c:v>
                </c:pt>
                <c:pt idx="165">
                  <c:v>8750</c:v>
                </c:pt>
                <c:pt idx="166">
                  <c:v>8800</c:v>
                </c:pt>
                <c:pt idx="167">
                  <c:v>8850</c:v>
                </c:pt>
                <c:pt idx="168">
                  <c:v>8900</c:v>
                </c:pt>
                <c:pt idx="169">
                  <c:v>8950</c:v>
                </c:pt>
                <c:pt idx="170">
                  <c:v>9000</c:v>
                </c:pt>
                <c:pt idx="171">
                  <c:v>9050</c:v>
                </c:pt>
                <c:pt idx="172">
                  <c:v>9100</c:v>
                </c:pt>
                <c:pt idx="173">
                  <c:v>9150</c:v>
                </c:pt>
                <c:pt idx="174">
                  <c:v>9200</c:v>
                </c:pt>
                <c:pt idx="175">
                  <c:v>9250</c:v>
                </c:pt>
                <c:pt idx="176">
                  <c:v>9300</c:v>
                </c:pt>
                <c:pt idx="177">
                  <c:v>9350</c:v>
                </c:pt>
                <c:pt idx="178">
                  <c:v>9400</c:v>
                </c:pt>
                <c:pt idx="179">
                  <c:v>9450</c:v>
                </c:pt>
                <c:pt idx="180">
                  <c:v>9500</c:v>
                </c:pt>
                <c:pt idx="181">
                  <c:v>9550</c:v>
                </c:pt>
                <c:pt idx="182">
                  <c:v>9600</c:v>
                </c:pt>
                <c:pt idx="183">
                  <c:v>9650</c:v>
                </c:pt>
                <c:pt idx="184">
                  <c:v>9700</c:v>
                </c:pt>
                <c:pt idx="185">
                  <c:v>9750</c:v>
                </c:pt>
                <c:pt idx="186">
                  <c:v>9800</c:v>
                </c:pt>
                <c:pt idx="187">
                  <c:v>9850</c:v>
                </c:pt>
                <c:pt idx="188">
                  <c:v>9900</c:v>
                </c:pt>
                <c:pt idx="189">
                  <c:v>9950</c:v>
                </c:pt>
                <c:pt idx="190">
                  <c:v>10000</c:v>
                </c:pt>
                <c:pt idx="191">
                  <c:v>10050</c:v>
                </c:pt>
                <c:pt idx="192">
                  <c:v>10100</c:v>
                </c:pt>
                <c:pt idx="193">
                  <c:v>10150</c:v>
                </c:pt>
                <c:pt idx="194">
                  <c:v>10200</c:v>
                </c:pt>
                <c:pt idx="195">
                  <c:v>10250</c:v>
                </c:pt>
                <c:pt idx="196">
                  <c:v>10300</c:v>
                </c:pt>
                <c:pt idx="197">
                  <c:v>10350</c:v>
                </c:pt>
                <c:pt idx="198">
                  <c:v>10400</c:v>
                </c:pt>
                <c:pt idx="199">
                  <c:v>10450</c:v>
                </c:pt>
                <c:pt idx="200">
                  <c:v>10500</c:v>
                </c:pt>
                <c:pt idx="201">
                  <c:v>10550</c:v>
                </c:pt>
                <c:pt idx="202">
                  <c:v>10600</c:v>
                </c:pt>
                <c:pt idx="203">
                  <c:v>10650</c:v>
                </c:pt>
                <c:pt idx="204">
                  <c:v>10700</c:v>
                </c:pt>
                <c:pt idx="205">
                  <c:v>10750</c:v>
                </c:pt>
                <c:pt idx="206">
                  <c:v>10800</c:v>
                </c:pt>
                <c:pt idx="207">
                  <c:v>10850</c:v>
                </c:pt>
                <c:pt idx="208">
                  <c:v>10900</c:v>
                </c:pt>
                <c:pt idx="209">
                  <c:v>10950</c:v>
                </c:pt>
                <c:pt idx="210">
                  <c:v>11000</c:v>
                </c:pt>
                <c:pt idx="211">
                  <c:v>11050</c:v>
                </c:pt>
                <c:pt idx="212">
                  <c:v>11100</c:v>
                </c:pt>
                <c:pt idx="213">
                  <c:v>11150</c:v>
                </c:pt>
                <c:pt idx="214">
                  <c:v>11200</c:v>
                </c:pt>
                <c:pt idx="215">
                  <c:v>11250</c:v>
                </c:pt>
                <c:pt idx="216">
                  <c:v>11300</c:v>
                </c:pt>
                <c:pt idx="217">
                  <c:v>11350</c:v>
                </c:pt>
                <c:pt idx="218">
                  <c:v>11400</c:v>
                </c:pt>
                <c:pt idx="219">
                  <c:v>11450</c:v>
                </c:pt>
                <c:pt idx="220">
                  <c:v>11500</c:v>
                </c:pt>
                <c:pt idx="221">
                  <c:v>11550</c:v>
                </c:pt>
                <c:pt idx="222">
                  <c:v>11600</c:v>
                </c:pt>
                <c:pt idx="223">
                  <c:v>11650</c:v>
                </c:pt>
                <c:pt idx="224">
                  <c:v>11700</c:v>
                </c:pt>
                <c:pt idx="225">
                  <c:v>11750</c:v>
                </c:pt>
                <c:pt idx="226">
                  <c:v>11800</c:v>
                </c:pt>
                <c:pt idx="227">
                  <c:v>11850</c:v>
                </c:pt>
                <c:pt idx="228">
                  <c:v>11900</c:v>
                </c:pt>
                <c:pt idx="229">
                  <c:v>11950</c:v>
                </c:pt>
                <c:pt idx="230">
                  <c:v>12000</c:v>
                </c:pt>
                <c:pt idx="231">
                  <c:v>12050</c:v>
                </c:pt>
                <c:pt idx="232">
                  <c:v>12100</c:v>
                </c:pt>
                <c:pt idx="233">
                  <c:v>12150</c:v>
                </c:pt>
                <c:pt idx="234">
                  <c:v>12200</c:v>
                </c:pt>
                <c:pt idx="235">
                  <c:v>12250</c:v>
                </c:pt>
                <c:pt idx="236">
                  <c:v>12300</c:v>
                </c:pt>
                <c:pt idx="237">
                  <c:v>12350</c:v>
                </c:pt>
                <c:pt idx="238">
                  <c:v>12400</c:v>
                </c:pt>
                <c:pt idx="239">
                  <c:v>12450</c:v>
                </c:pt>
                <c:pt idx="240">
                  <c:v>12500</c:v>
                </c:pt>
                <c:pt idx="241">
                  <c:v>12550</c:v>
                </c:pt>
                <c:pt idx="242">
                  <c:v>12600</c:v>
                </c:pt>
                <c:pt idx="243">
                  <c:v>12650</c:v>
                </c:pt>
                <c:pt idx="244">
                  <c:v>12700</c:v>
                </c:pt>
                <c:pt idx="245">
                  <c:v>12750</c:v>
                </c:pt>
                <c:pt idx="246">
                  <c:v>12800</c:v>
                </c:pt>
                <c:pt idx="247">
                  <c:v>12850</c:v>
                </c:pt>
                <c:pt idx="248">
                  <c:v>12900</c:v>
                </c:pt>
                <c:pt idx="249">
                  <c:v>12950</c:v>
                </c:pt>
                <c:pt idx="250">
                  <c:v>13000</c:v>
                </c:pt>
                <c:pt idx="251">
                  <c:v>13050</c:v>
                </c:pt>
                <c:pt idx="252">
                  <c:v>13100</c:v>
                </c:pt>
                <c:pt idx="253">
                  <c:v>13150</c:v>
                </c:pt>
                <c:pt idx="254">
                  <c:v>13200</c:v>
                </c:pt>
                <c:pt idx="255">
                  <c:v>13250</c:v>
                </c:pt>
                <c:pt idx="256">
                  <c:v>13300</c:v>
                </c:pt>
                <c:pt idx="257">
                  <c:v>13350</c:v>
                </c:pt>
                <c:pt idx="258">
                  <c:v>13400</c:v>
                </c:pt>
                <c:pt idx="259">
                  <c:v>13450</c:v>
                </c:pt>
                <c:pt idx="260">
                  <c:v>13500</c:v>
                </c:pt>
                <c:pt idx="261">
                  <c:v>13550</c:v>
                </c:pt>
                <c:pt idx="262">
                  <c:v>13600</c:v>
                </c:pt>
                <c:pt idx="263">
                  <c:v>13650</c:v>
                </c:pt>
                <c:pt idx="264">
                  <c:v>13700</c:v>
                </c:pt>
                <c:pt idx="265">
                  <c:v>13750</c:v>
                </c:pt>
                <c:pt idx="266">
                  <c:v>13800</c:v>
                </c:pt>
                <c:pt idx="267">
                  <c:v>13850</c:v>
                </c:pt>
                <c:pt idx="268">
                  <c:v>13900</c:v>
                </c:pt>
                <c:pt idx="269">
                  <c:v>13950</c:v>
                </c:pt>
                <c:pt idx="270">
                  <c:v>14000</c:v>
                </c:pt>
                <c:pt idx="271">
                  <c:v>14050</c:v>
                </c:pt>
                <c:pt idx="272">
                  <c:v>14100</c:v>
                </c:pt>
                <c:pt idx="273">
                  <c:v>14150</c:v>
                </c:pt>
                <c:pt idx="274">
                  <c:v>14200</c:v>
                </c:pt>
                <c:pt idx="275">
                  <c:v>14250</c:v>
                </c:pt>
                <c:pt idx="276">
                  <c:v>14300</c:v>
                </c:pt>
                <c:pt idx="277">
                  <c:v>14350</c:v>
                </c:pt>
                <c:pt idx="278">
                  <c:v>14400</c:v>
                </c:pt>
                <c:pt idx="279">
                  <c:v>14450</c:v>
                </c:pt>
                <c:pt idx="280">
                  <c:v>14500</c:v>
                </c:pt>
                <c:pt idx="281">
                  <c:v>14550</c:v>
                </c:pt>
                <c:pt idx="282">
                  <c:v>14600</c:v>
                </c:pt>
                <c:pt idx="283">
                  <c:v>14650</c:v>
                </c:pt>
                <c:pt idx="284">
                  <c:v>14700</c:v>
                </c:pt>
                <c:pt idx="285">
                  <c:v>14750</c:v>
                </c:pt>
                <c:pt idx="286">
                  <c:v>14800</c:v>
                </c:pt>
                <c:pt idx="287">
                  <c:v>14850</c:v>
                </c:pt>
                <c:pt idx="288">
                  <c:v>14900</c:v>
                </c:pt>
                <c:pt idx="289">
                  <c:v>14950</c:v>
                </c:pt>
                <c:pt idx="290">
                  <c:v>15000</c:v>
                </c:pt>
                <c:pt idx="291">
                  <c:v>15050</c:v>
                </c:pt>
                <c:pt idx="292">
                  <c:v>15100</c:v>
                </c:pt>
                <c:pt idx="293">
                  <c:v>15150</c:v>
                </c:pt>
                <c:pt idx="294">
                  <c:v>15200</c:v>
                </c:pt>
                <c:pt idx="295">
                  <c:v>15250</c:v>
                </c:pt>
                <c:pt idx="296">
                  <c:v>15300</c:v>
                </c:pt>
                <c:pt idx="297">
                  <c:v>15350</c:v>
                </c:pt>
                <c:pt idx="298">
                  <c:v>15400</c:v>
                </c:pt>
                <c:pt idx="299">
                  <c:v>15450</c:v>
                </c:pt>
                <c:pt idx="300">
                  <c:v>15500</c:v>
                </c:pt>
                <c:pt idx="301">
                  <c:v>15550</c:v>
                </c:pt>
                <c:pt idx="302">
                  <c:v>15600</c:v>
                </c:pt>
                <c:pt idx="303">
                  <c:v>15650</c:v>
                </c:pt>
                <c:pt idx="304">
                  <c:v>15700</c:v>
                </c:pt>
                <c:pt idx="305">
                  <c:v>15750</c:v>
                </c:pt>
                <c:pt idx="306">
                  <c:v>15800</c:v>
                </c:pt>
                <c:pt idx="307">
                  <c:v>15850</c:v>
                </c:pt>
                <c:pt idx="308">
                  <c:v>15900</c:v>
                </c:pt>
                <c:pt idx="309">
                  <c:v>15950</c:v>
                </c:pt>
                <c:pt idx="310">
                  <c:v>16000</c:v>
                </c:pt>
                <c:pt idx="311">
                  <c:v>16050</c:v>
                </c:pt>
                <c:pt idx="312">
                  <c:v>16100</c:v>
                </c:pt>
                <c:pt idx="313">
                  <c:v>16150</c:v>
                </c:pt>
                <c:pt idx="314">
                  <c:v>16200</c:v>
                </c:pt>
                <c:pt idx="315">
                  <c:v>16250</c:v>
                </c:pt>
                <c:pt idx="316">
                  <c:v>16300</c:v>
                </c:pt>
                <c:pt idx="317">
                  <c:v>16350</c:v>
                </c:pt>
                <c:pt idx="318">
                  <c:v>16400</c:v>
                </c:pt>
                <c:pt idx="319">
                  <c:v>16450</c:v>
                </c:pt>
                <c:pt idx="320">
                  <c:v>16500</c:v>
                </c:pt>
                <c:pt idx="321">
                  <c:v>16550</c:v>
                </c:pt>
                <c:pt idx="322">
                  <c:v>16600</c:v>
                </c:pt>
                <c:pt idx="323">
                  <c:v>16650</c:v>
                </c:pt>
                <c:pt idx="324">
                  <c:v>16700</c:v>
                </c:pt>
                <c:pt idx="325">
                  <c:v>16750</c:v>
                </c:pt>
                <c:pt idx="326">
                  <c:v>16800</c:v>
                </c:pt>
                <c:pt idx="327">
                  <c:v>16850</c:v>
                </c:pt>
                <c:pt idx="328">
                  <c:v>16900</c:v>
                </c:pt>
                <c:pt idx="329">
                  <c:v>16950</c:v>
                </c:pt>
                <c:pt idx="330">
                  <c:v>17000</c:v>
                </c:pt>
                <c:pt idx="331">
                  <c:v>17050</c:v>
                </c:pt>
                <c:pt idx="332">
                  <c:v>17100</c:v>
                </c:pt>
                <c:pt idx="333">
                  <c:v>17150</c:v>
                </c:pt>
                <c:pt idx="334">
                  <c:v>17200</c:v>
                </c:pt>
                <c:pt idx="335">
                  <c:v>17250</c:v>
                </c:pt>
                <c:pt idx="336">
                  <c:v>17300</c:v>
                </c:pt>
                <c:pt idx="337">
                  <c:v>17350</c:v>
                </c:pt>
                <c:pt idx="338">
                  <c:v>17400</c:v>
                </c:pt>
                <c:pt idx="339">
                  <c:v>17450</c:v>
                </c:pt>
                <c:pt idx="340">
                  <c:v>17500</c:v>
                </c:pt>
                <c:pt idx="341">
                  <c:v>17550</c:v>
                </c:pt>
                <c:pt idx="342">
                  <c:v>17600</c:v>
                </c:pt>
                <c:pt idx="343">
                  <c:v>17650</c:v>
                </c:pt>
                <c:pt idx="344">
                  <c:v>17700</c:v>
                </c:pt>
                <c:pt idx="345">
                  <c:v>17750</c:v>
                </c:pt>
                <c:pt idx="346">
                  <c:v>17800</c:v>
                </c:pt>
                <c:pt idx="347">
                  <c:v>17850</c:v>
                </c:pt>
                <c:pt idx="348">
                  <c:v>17900</c:v>
                </c:pt>
                <c:pt idx="349">
                  <c:v>17950</c:v>
                </c:pt>
                <c:pt idx="350">
                  <c:v>18000</c:v>
                </c:pt>
                <c:pt idx="351">
                  <c:v>18050</c:v>
                </c:pt>
                <c:pt idx="352">
                  <c:v>18100</c:v>
                </c:pt>
                <c:pt idx="353">
                  <c:v>18150</c:v>
                </c:pt>
                <c:pt idx="354">
                  <c:v>18200</c:v>
                </c:pt>
                <c:pt idx="355">
                  <c:v>18250</c:v>
                </c:pt>
                <c:pt idx="356">
                  <c:v>18300</c:v>
                </c:pt>
                <c:pt idx="357">
                  <c:v>18350</c:v>
                </c:pt>
                <c:pt idx="358">
                  <c:v>18400</c:v>
                </c:pt>
                <c:pt idx="359">
                  <c:v>18450</c:v>
                </c:pt>
                <c:pt idx="360">
                  <c:v>18500</c:v>
                </c:pt>
                <c:pt idx="361">
                  <c:v>18550</c:v>
                </c:pt>
                <c:pt idx="362">
                  <c:v>18600</c:v>
                </c:pt>
                <c:pt idx="363">
                  <c:v>18650</c:v>
                </c:pt>
                <c:pt idx="364">
                  <c:v>18700</c:v>
                </c:pt>
                <c:pt idx="365">
                  <c:v>18750</c:v>
                </c:pt>
                <c:pt idx="366">
                  <c:v>18800</c:v>
                </c:pt>
                <c:pt idx="367">
                  <c:v>18850</c:v>
                </c:pt>
                <c:pt idx="368">
                  <c:v>18900</c:v>
                </c:pt>
                <c:pt idx="369">
                  <c:v>18950</c:v>
                </c:pt>
                <c:pt idx="370">
                  <c:v>19000</c:v>
                </c:pt>
                <c:pt idx="371">
                  <c:v>19050</c:v>
                </c:pt>
                <c:pt idx="372">
                  <c:v>19100</c:v>
                </c:pt>
                <c:pt idx="373">
                  <c:v>19150</c:v>
                </c:pt>
                <c:pt idx="374">
                  <c:v>19200</c:v>
                </c:pt>
                <c:pt idx="375">
                  <c:v>19250</c:v>
                </c:pt>
                <c:pt idx="376">
                  <c:v>19300</c:v>
                </c:pt>
                <c:pt idx="377">
                  <c:v>19350</c:v>
                </c:pt>
                <c:pt idx="378">
                  <c:v>19400</c:v>
                </c:pt>
                <c:pt idx="379">
                  <c:v>19450</c:v>
                </c:pt>
                <c:pt idx="380">
                  <c:v>19500</c:v>
                </c:pt>
                <c:pt idx="381">
                  <c:v>19550</c:v>
                </c:pt>
                <c:pt idx="382">
                  <c:v>19600</c:v>
                </c:pt>
                <c:pt idx="383">
                  <c:v>19650</c:v>
                </c:pt>
                <c:pt idx="384">
                  <c:v>19700</c:v>
                </c:pt>
                <c:pt idx="385">
                  <c:v>19750</c:v>
                </c:pt>
                <c:pt idx="386">
                  <c:v>19800</c:v>
                </c:pt>
                <c:pt idx="387">
                  <c:v>19850</c:v>
                </c:pt>
                <c:pt idx="388">
                  <c:v>19900</c:v>
                </c:pt>
                <c:pt idx="389">
                  <c:v>19950</c:v>
                </c:pt>
                <c:pt idx="390">
                  <c:v>20000</c:v>
                </c:pt>
                <c:pt idx="391">
                  <c:v>20050</c:v>
                </c:pt>
                <c:pt idx="392">
                  <c:v>20100</c:v>
                </c:pt>
                <c:pt idx="393">
                  <c:v>20150</c:v>
                </c:pt>
                <c:pt idx="394">
                  <c:v>20200</c:v>
                </c:pt>
                <c:pt idx="395">
                  <c:v>20250</c:v>
                </c:pt>
                <c:pt idx="396">
                  <c:v>20300</c:v>
                </c:pt>
                <c:pt idx="397">
                  <c:v>20350</c:v>
                </c:pt>
                <c:pt idx="398">
                  <c:v>20400</c:v>
                </c:pt>
                <c:pt idx="399">
                  <c:v>20450</c:v>
                </c:pt>
                <c:pt idx="400">
                  <c:v>20500</c:v>
                </c:pt>
                <c:pt idx="401">
                  <c:v>20550</c:v>
                </c:pt>
                <c:pt idx="402">
                  <c:v>20600</c:v>
                </c:pt>
                <c:pt idx="403">
                  <c:v>20650</c:v>
                </c:pt>
                <c:pt idx="404">
                  <c:v>20700</c:v>
                </c:pt>
                <c:pt idx="405">
                  <c:v>20750</c:v>
                </c:pt>
                <c:pt idx="406">
                  <c:v>20800</c:v>
                </c:pt>
                <c:pt idx="407">
                  <c:v>20850</c:v>
                </c:pt>
                <c:pt idx="408">
                  <c:v>20900</c:v>
                </c:pt>
                <c:pt idx="409">
                  <c:v>20950</c:v>
                </c:pt>
                <c:pt idx="410">
                  <c:v>21000</c:v>
                </c:pt>
                <c:pt idx="411">
                  <c:v>21050</c:v>
                </c:pt>
                <c:pt idx="412">
                  <c:v>21100</c:v>
                </c:pt>
                <c:pt idx="413">
                  <c:v>21150</c:v>
                </c:pt>
                <c:pt idx="414">
                  <c:v>21200</c:v>
                </c:pt>
                <c:pt idx="415">
                  <c:v>21250</c:v>
                </c:pt>
                <c:pt idx="416">
                  <c:v>21300</c:v>
                </c:pt>
                <c:pt idx="417">
                  <c:v>21350</c:v>
                </c:pt>
                <c:pt idx="418">
                  <c:v>21400</c:v>
                </c:pt>
                <c:pt idx="419">
                  <c:v>21450</c:v>
                </c:pt>
                <c:pt idx="420">
                  <c:v>21500</c:v>
                </c:pt>
                <c:pt idx="421">
                  <c:v>21550</c:v>
                </c:pt>
                <c:pt idx="422">
                  <c:v>21600</c:v>
                </c:pt>
                <c:pt idx="423">
                  <c:v>21650</c:v>
                </c:pt>
                <c:pt idx="424">
                  <c:v>21700</c:v>
                </c:pt>
                <c:pt idx="425">
                  <c:v>21750</c:v>
                </c:pt>
                <c:pt idx="426">
                  <c:v>21800</c:v>
                </c:pt>
                <c:pt idx="427">
                  <c:v>21850</c:v>
                </c:pt>
                <c:pt idx="428">
                  <c:v>21900</c:v>
                </c:pt>
                <c:pt idx="429">
                  <c:v>21950</c:v>
                </c:pt>
                <c:pt idx="430">
                  <c:v>22000</c:v>
                </c:pt>
                <c:pt idx="431">
                  <c:v>22050</c:v>
                </c:pt>
                <c:pt idx="432">
                  <c:v>22100</c:v>
                </c:pt>
                <c:pt idx="433">
                  <c:v>22150</c:v>
                </c:pt>
                <c:pt idx="434">
                  <c:v>22200</c:v>
                </c:pt>
                <c:pt idx="435">
                  <c:v>22250</c:v>
                </c:pt>
                <c:pt idx="436">
                  <c:v>22300</c:v>
                </c:pt>
                <c:pt idx="437">
                  <c:v>22350</c:v>
                </c:pt>
                <c:pt idx="438">
                  <c:v>22400</c:v>
                </c:pt>
                <c:pt idx="439">
                  <c:v>22450</c:v>
                </c:pt>
                <c:pt idx="440">
                  <c:v>22500</c:v>
                </c:pt>
                <c:pt idx="441">
                  <c:v>22550</c:v>
                </c:pt>
                <c:pt idx="442">
                  <c:v>22600</c:v>
                </c:pt>
                <c:pt idx="443">
                  <c:v>22650</c:v>
                </c:pt>
                <c:pt idx="444">
                  <c:v>22700</c:v>
                </c:pt>
                <c:pt idx="445">
                  <c:v>22750</c:v>
                </c:pt>
                <c:pt idx="446">
                  <c:v>22800</c:v>
                </c:pt>
                <c:pt idx="447">
                  <c:v>22850</c:v>
                </c:pt>
                <c:pt idx="448">
                  <c:v>22900</c:v>
                </c:pt>
                <c:pt idx="449">
                  <c:v>22950</c:v>
                </c:pt>
                <c:pt idx="450">
                  <c:v>23000</c:v>
                </c:pt>
                <c:pt idx="451">
                  <c:v>23050</c:v>
                </c:pt>
                <c:pt idx="452">
                  <c:v>23100</c:v>
                </c:pt>
                <c:pt idx="453">
                  <c:v>23150</c:v>
                </c:pt>
                <c:pt idx="454">
                  <c:v>23200</c:v>
                </c:pt>
                <c:pt idx="455">
                  <c:v>23250</c:v>
                </c:pt>
                <c:pt idx="456">
                  <c:v>23300</c:v>
                </c:pt>
                <c:pt idx="457">
                  <c:v>23350</c:v>
                </c:pt>
                <c:pt idx="458">
                  <c:v>23400</c:v>
                </c:pt>
                <c:pt idx="459">
                  <c:v>23450</c:v>
                </c:pt>
                <c:pt idx="460">
                  <c:v>23500</c:v>
                </c:pt>
                <c:pt idx="461">
                  <c:v>23550</c:v>
                </c:pt>
                <c:pt idx="462">
                  <c:v>23600</c:v>
                </c:pt>
                <c:pt idx="463">
                  <c:v>23650</c:v>
                </c:pt>
                <c:pt idx="464">
                  <c:v>23700</c:v>
                </c:pt>
                <c:pt idx="465">
                  <c:v>23750</c:v>
                </c:pt>
                <c:pt idx="466">
                  <c:v>23800</c:v>
                </c:pt>
                <c:pt idx="467">
                  <c:v>23850</c:v>
                </c:pt>
                <c:pt idx="468">
                  <c:v>23900</c:v>
                </c:pt>
                <c:pt idx="469">
                  <c:v>23950</c:v>
                </c:pt>
                <c:pt idx="470">
                  <c:v>24000</c:v>
                </c:pt>
                <c:pt idx="471">
                  <c:v>24050</c:v>
                </c:pt>
                <c:pt idx="472">
                  <c:v>24100</c:v>
                </c:pt>
                <c:pt idx="473">
                  <c:v>24150</c:v>
                </c:pt>
                <c:pt idx="474">
                  <c:v>24200</c:v>
                </c:pt>
                <c:pt idx="475">
                  <c:v>24250</c:v>
                </c:pt>
                <c:pt idx="476">
                  <c:v>24300</c:v>
                </c:pt>
                <c:pt idx="477">
                  <c:v>24350</c:v>
                </c:pt>
                <c:pt idx="478">
                  <c:v>24400</c:v>
                </c:pt>
                <c:pt idx="479">
                  <c:v>24450</c:v>
                </c:pt>
                <c:pt idx="480">
                  <c:v>24500</c:v>
                </c:pt>
                <c:pt idx="481">
                  <c:v>24550</c:v>
                </c:pt>
                <c:pt idx="482">
                  <c:v>24600</c:v>
                </c:pt>
                <c:pt idx="483">
                  <c:v>24650</c:v>
                </c:pt>
                <c:pt idx="484">
                  <c:v>24700</c:v>
                </c:pt>
                <c:pt idx="485">
                  <c:v>24750</c:v>
                </c:pt>
                <c:pt idx="486">
                  <c:v>24800</c:v>
                </c:pt>
                <c:pt idx="487">
                  <c:v>24850</c:v>
                </c:pt>
                <c:pt idx="488">
                  <c:v>24900</c:v>
                </c:pt>
                <c:pt idx="489">
                  <c:v>24950</c:v>
                </c:pt>
                <c:pt idx="490">
                  <c:v>25000</c:v>
                </c:pt>
                <c:pt idx="491">
                  <c:v>25050</c:v>
                </c:pt>
                <c:pt idx="492">
                  <c:v>25100</c:v>
                </c:pt>
                <c:pt idx="493">
                  <c:v>25150</c:v>
                </c:pt>
                <c:pt idx="494">
                  <c:v>25200</c:v>
                </c:pt>
                <c:pt idx="495">
                  <c:v>25250</c:v>
                </c:pt>
                <c:pt idx="496">
                  <c:v>25300</c:v>
                </c:pt>
                <c:pt idx="497">
                  <c:v>25350</c:v>
                </c:pt>
                <c:pt idx="498">
                  <c:v>25400</c:v>
                </c:pt>
                <c:pt idx="499">
                  <c:v>25450</c:v>
                </c:pt>
                <c:pt idx="500">
                  <c:v>25500</c:v>
                </c:pt>
                <c:pt idx="501">
                  <c:v>25550</c:v>
                </c:pt>
                <c:pt idx="502">
                  <c:v>25600</c:v>
                </c:pt>
                <c:pt idx="503">
                  <c:v>25650</c:v>
                </c:pt>
                <c:pt idx="504">
                  <c:v>25700</c:v>
                </c:pt>
                <c:pt idx="505">
                  <c:v>25750</c:v>
                </c:pt>
                <c:pt idx="506">
                  <c:v>25800</c:v>
                </c:pt>
                <c:pt idx="507">
                  <c:v>25850</c:v>
                </c:pt>
                <c:pt idx="508">
                  <c:v>25900</c:v>
                </c:pt>
                <c:pt idx="509">
                  <c:v>25950</c:v>
                </c:pt>
                <c:pt idx="510">
                  <c:v>26000</c:v>
                </c:pt>
                <c:pt idx="511">
                  <c:v>26050</c:v>
                </c:pt>
                <c:pt idx="512">
                  <c:v>26100</c:v>
                </c:pt>
                <c:pt idx="513">
                  <c:v>26150</c:v>
                </c:pt>
                <c:pt idx="514">
                  <c:v>26200</c:v>
                </c:pt>
                <c:pt idx="515">
                  <c:v>26250</c:v>
                </c:pt>
                <c:pt idx="516">
                  <c:v>26300</c:v>
                </c:pt>
                <c:pt idx="517">
                  <c:v>26350</c:v>
                </c:pt>
                <c:pt idx="518">
                  <c:v>26400</c:v>
                </c:pt>
                <c:pt idx="519">
                  <c:v>26450</c:v>
                </c:pt>
                <c:pt idx="520">
                  <c:v>26500</c:v>
                </c:pt>
                <c:pt idx="521">
                  <c:v>26550</c:v>
                </c:pt>
                <c:pt idx="522">
                  <c:v>26600</c:v>
                </c:pt>
                <c:pt idx="523">
                  <c:v>26650</c:v>
                </c:pt>
                <c:pt idx="524">
                  <c:v>26700</c:v>
                </c:pt>
                <c:pt idx="525">
                  <c:v>26750</c:v>
                </c:pt>
                <c:pt idx="526">
                  <c:v>26800</c:v>
                </c:pt>
                <c:pt idx="527">
                  <c:v>26850</c:v>
                </c:pt>
                <c:pt idx="528">
                  <c:v>26900</c:v>
                </c:pt>
                <c:pt idx="529">
                  <c:v>26950</c:v>
                </c:pt>
                <c:pt idx="530">
                  <c:v>27000</c:v>
                </c:pt>
                <c:pt idx="531">
                  <c:v>27050</c:v>
                </c:pt>
                <c:pt idx="532">
                  <c:v>27100</c:v>
                </c:pt>
                <c:pt idx="533">
                  <c:v>27150</c:v>
                </c:pt>
                <c:pt idx="534">
                  <c:v>27200</c:v>
                </c:pt>
                <c:pt idx="535">
                  <c:v>27250</c:v>
                </c:pt>
                <c:pt idx="536">
                  <c:v>27300</c:v>
                </c:pt>
                <c:pt idx="537">
                  <c:v>27350</c:v>
                </c:pt>
                <c:pt idx="538">
                  <c:v>27400</c:v>
                </c:pt>
                <c:pt idx="539">
                  <c:v>27450</c:v>
                </c:pt>
                <c:pt idx="540">
                  <c:v>27500</c:v>
                </c:pt>
                <c:pt idx="541">
                  <c:v>27550</c:v>
                </c:pt>
                <c:pt idx="542">
                  <c:v>27600</c:v>
                </c:pt>
                <c:pt idx="543">
                  <c:v>27650</c:v>
                </c:pt>
                <c:pt idx="544">
                  <c:v>27700</c:v>
                </c:pt>
                <c:pt idx="545">
                  <c:v>27750</c:v>
                </c:pt>
                <c:pt idx="546">
                  <c:v>27800</c:v>
                </c:pt>
                <c:pt idx="547">
                  <c:v>27850</c:v>
                </c:pt>
                <c:pt idx="548">
                  <c:v>27900</c:v>
                </c:pt>
                <c:pt idx="549">
                  <c:v>27950</c:v>
                </c:pt>
                <c:pt idx="550">
                  <c:v>28000</c:v>
                </c:pt>
                <c:pt idx="551">
                  <c:v>28050</c:v>
                </c:pt>
                <c:pt idx="552">
                  <c:v>28100</c:v>
                </c:pt>
                <c:pt idx="553">
                  <c:v>28150</c:v>
                </c:pt>
                <c:pt idx="554">
                  <c:v>28200</c:v>
                </c:pt>
                <c:pt idx="555">
                  <c:v>28250</c:v>
                </c:pt>
                <c:pt idx="556">
                  <c:v>28300</c:v>
                </c:pt>
                <c:pt idx="557">
                  <c:v>28350</c:v>
                </c:pt>
                <c:pt idx="558">
                  <c:v>28400</c:v>
                </c:pt>
                <c:pt idx="559">
                  <c:v>28450</c:v>
                </c:pt>
                <c:pt idx="560">
                  <c:v>28500</c:v>
                </c:pt>
                <c:pt idx="561">
                  <c:v>28550</c:v>
                </c:pt>
                <c:pt idx="562">
                  <c:v>28600</c:v>
                </c:pt>
                <c:pt idx="563">
                  <c:v>28650</c:v>
                </c:pt>
                <c:pt idx="564">
                  <c:v>28700</c:v>
                </c:pt>
                <c:pt idx="565">
                  <c:v>28750</c:v>
                </c:pt>
                <c:pt idx="566">
                  <c:v>28800</c:v>
                </c:pt>
                <c:pt idx="567">
                  <c:v>28850</c:v>
                </c:pt>
                <c:pt idx="568">
                  <c:v>28900</c:v>
                </c:pt>
                <c:pt idx="569">
                  <c:v>28950</c:v>
                </c:pt>
                <c:pt idx="570">
                  <c:v>29000</c:v>
                </c:pt>
                <c:pt idx="571">
                  <c:v>29050</c:v>
                </c:pt>
                <c:pt idx="572">
                  <c:v>29100</c:v>
                </c:pt>
                <c:pt idx="573">
                  <c:v>29150</c:v>
                </c:pt>
                <c:pt idx="574">
                  <c:v>29200</c:v>
                </c:pt>
                <c:pt idx="575">
                  <c:v>29250</c:v>
                </c:pt>
                <c:pt idx="576">
                  <c:v>29300</c:v>
                </c:pt>
                <c:pt idx="577">
                  <c:v>29350</c:v>
                </c:pt>
                <c:pt idx="578">
                  <c:v>29400</c:v>
                </c:pt>
                <c:pt idx="579">
                  <c:v>29450</c:v>
                </c:pt>
                <c:pt idx="580">
                  <c:v>29500</c:v>
                </c:pt>
                <c:pt idx="581">
                  <c:v>29550</c:v>
                </c:pt>
                <c:pt idx="582">
                  <c:v>29600</c:v>
                </c:pt>
                <c:pt idx="583">
                  <c:v>29650</c:v>
                </c:pt>
                <c:pt idx="584">
                  <c:v>29700</c:v>
                </c:pt>
                <c:pt idx="585">
                  <c:v>29750</c:v>
                </c:pt>
                <c:pt idx="586">
                  <c:v>29800</c:v>
                </c:pt>
                <c:pt idx="587">
                  <c:v>29850</c:v>
                </c:pt>
                <c:pt idx="588">
                  <c:v>29900</c:v>
                </c:pt>
                <c:pt idx="589">
                  <c:v>29950</c:v>
                </c:pt>
                <c:pt idx="590">
                  <c:v>30000</c:v>
                </c:pt>
                <c:pt idx="591">
                  <c:v>30050</c:v>
                </c:pt>
                <c:pt idx="592">
                  <c:v>30100</c:v>
                </c:pt>
                <c:pt idx="593">
                  <c:v>30150</c:v>
                </c:pt>
                <c:pt idx="594">
                  <c:v>30200</c:v>
                </c:pt>
                <c:pt idx="595">
                  <c:v>30250</c:v>
                </c:pt>
                <c:pt idx="596">
                  <c:v>30300</c:v>
                </c:pt>
                <c:pt idx="597">
                  <c:v>30350</c:v>
                </c:pt>
                <c:pt idx="598">
                  <c:v>30400</c:v>
                </c:pt>
                <c:pt idx="599">
                  <c:v>30450</c:v>
                </c:pt>
                <c:pt idx="600">
                  <c:v>30500</c:v>
                </c:pt>
                <c:pt idx="601">
                  <c:v>30550</c:v>
                </c:pt>
                <c:pt idx="602">
                  <c:v>30600</c:v>
                </c:pt>
                <c:pt idx="603">
                  <c:v>30650</c:v>
                </c:pt>
                <c:pt idx="604">
                  <c:v>30700</c:v>
                </c:pt>
                <c:pt idx="605">
                  <c:v>30750</c:v>
                </c:pt>
                <c:pt idx="606">
                  <c:v>30800</c:v>
                </c:pt>
                <c:pt idx="607">
                  <c:v>30850</c:v>
                </c:pt>
                <c:pt idx="608">
                  <c:v>30900</c:v>
                </c:pt>
                <c:pt idx="609">
                  <c:v>30950</c:v>
                </c:pt>
                <c:pt idx="610">
                  <c:v>31000</c:v>
                </c:pt>
                <c:pt idx="611">
                  <c:v>31050</c:v>
                </c:pt>
                <c:pt idx="612">
                  <c:v>31100</c:v>
                </c:pt>
                <c:pt idx="613">
                  <c:v>31150</c:v>
                </c:pt>
                <c:pt idx="614">
                  <c:v>31200</c:v>
                </c:pt>
                <c:pt idx="615">
                  <c:v>31250</c:v>
                </c:pt>
                <c:pt idx="616">
                  <c:v>31300</c:v>
                </c:pt>
                <c:pt idx="617">
                  <c:v>31350</c:v>
                </c:pt>
                <c:pt idx="618">
                  <c:v>31400</c:v>
                </c:pt>
                <c:pt idx="619">
                  <c:v>31450</c:v>
                </c:pt>
                <c:pt idx="620">
                  <c:v>31500</c:v>
                </c:pt>
                <c:pt idx="621">
                  <c:v>31550</c:v>
                </c:pt>
                <c:pt idx="622">
                  <c:v>31600</c:v>
                </c:pt>
                <c:pt idx="623">
                  <c:v>31650</c:v>
                </c:pt>
                <c:pt idx="624">
                  <c:v>31700</c:v>
                </c:pt>
                <c:pt idx="625">
                  <c:v>31750</c:v>
                </c:pt>
                <c:pt idx="626">
                  <c:v>31800</c:v>
                </c:pt>
                <c:pt idx="627">
                  <c:v>31850</c:v>
                </c:pt>
                <c:pt idx="628">
                  <c:v>31900</c:v>
                </c:pt>
                <c:pt idx="629">
                  <c:v>31950</c:v>
                </c:pt>
                <c:pt idx="630">
                  <c:v>32000</c:v>
                </c:pt>
                <c:pt idx="631">
                  <c:v>32050</c:v>
                </c:pt>
                <c:pt idx="632">
                  <c:v>32100</c:v>
                </c:pt>
                <c:pt idx="633">
                  <c:v>32150</c:v>
                </c:pt>
                <c:pt idx="634">
                  <c:v>32200</c:v>
                </c:pt>
                <c:pt idx="635">
                  <c:v>32250</c:v>
                </c:pt>
                <c:pt idx="636">
                  <c:v>32300</c:v>
                </c:pt>
                <c:pt idx="637">
                  <c:v>32350</c:v>
                </c:pt>
                <c:pt idx="638">
                  <c:v>32400</c:v>
                </c:pt>
                <c:pt idx="639">
                  <c:v>32450</c:v>
                </c:pt>
                <c:pt idx="640">
                  <c:v>32500</c:v>
                </c:pt>
                <c:pt idx="641">
                  <c:v>32550</c:v>
                </c:pt>
                <c:pt idx="642">
                  <c:v>32600</c:v>
                </c:pt>
                <c:pt idx="643">
                  <c:v>32650</c:v>
                </c:pt>
                <c:pt idx="644">
                  <c:v>32700</c:v>
                </c:pt>
                <c:pt idx="645">
                  <c:v>32750</c:v>
                </c:pt>
                <c:pt idx="646">
                  <c:v>32800</c:v>
                </c:pt>
                <c:pt idx="647">
                  <c:v>32850</c:v>
                </c:pt>
                <c:pt idx="648">
                  <c:v>32900</c:v>
                </c:pt>
                <c:pt idx="649">
                  <c:v>32950</c:v>
                </c:pt>
                <c:pt idx="650">
                  <c:v>33000</c:v>
                </c:pt>
              </c:numCache>
            </c:numRef>
          </c:xVal>
          <c:yVal>
            <c:numRef>
              <c:f>'example file'!$S$2:$S$854</c:f>
              <c:numCache>
                <c:formatCode>General</c:formatCode>
                <c:ptCount val="853"/>
                <c:pt idx="0">
                  <c:v>0.25490512101363205</c:v>
                </c:pt>
                <c:pt idx="1">
                  <c:v>0.25722321446924229</c:v>
                </c:pt>
                <c:pt idx="2">
                  <c:v>0.2599643477238251</c:v>
                </c:pt>
                <c:pt idx="3">
                  <c:v>0.262720469055441</c:v>
                </c:pt>
                <c:pt idx="4">
                  <c:v>0.26549146140461227</c:v>
                </c:pt>
                <c:pt idx="5">
                  <c:v>0.26827720493857793</c:v>
                </c:pt>
                <c:pt idx="6">
                  <c:v>0.27107757706231661</c:v>
                </c:pt>
                <c:pt idx="7">
                  <c:v>0.27389245243042404</c:v>
                </c:pt>
                <c:pt idx="8">
                  <c:v>0.27672170295984427</c:v>
                </c:pt>
                <c:pt idx="9">
                  <c:v>0.27956519784345601</c:v>
                </c:pt>
                <c:pt idx="10">
                  <c:v>0.28242280356451283</c:v>
                </c:pt>
                <c:pt idx="11">
                  <c:v>0.28529438391193551</c:v>
                </c:pt>
                <c:pt idx="12">
                  <c:v>0.28817979999645726</c:v>
                </c:pt>
                <c:pt idx="13">
                  <c:v>0.29107891026761823</c:v>
                </c:pt>
                <c:pt idx="14">
                  <c:v>0.29399157053160896</c:v>
                </c:pt>
                <c:pt idx="15">
                  <c:v>0.29691763396995874</c:v>
                </c:pt>
                <c:pt idx="16">
                  <c:v>0.29985695115906763</c:v>
                </c:pt>
                <c:pt idx="17">
                  <c:v>0.30280937009057829</c:v>
                </c:pt>
                <c:pt idx="18">
                  <c:v>0.30577473619258433</c:v>
                </c:pt>
                <c:pt idx="19">
                  <c:v>0.30875289235167058</c:v>
                </c:pt>
                <c:pt idx="20">
                  <c:v>0.31174367893578292</c:v>
                </c:pt>
                <c:pt idx="21">
                  <c:v>0.3147469338179204</c:v>
                </c:pt>
                <c:pt idx="22">
                  <c:v>0.31776249240064708</c:v>
                </c:pt>
                <c:pt idx="23">
                  <c:v>0.32079018764141654</c:v>
                </c:pt>
                <c:pt idx="24">
                  <c:v>0.32382985007870424</c:v>
                </c:pt>
                <c:pt idx="25">
                  <c:v>0.32688130785894154</c:v>
                </c:pt>
                <c:pt idx="26">
                  <c:v>0.32994438676424376</c:v>
                </c:pt>
                <c:pt idx="27">
                  <c:v>0.33301891024092756</c:v>
                </c:pt>
                <c:pt idx="28">
                  <c:v>0.33610469942880805</c:v>
                </c:pt>
                <c:pt idx="29">
                  <c:v>0.33920157319126976</c:v>
                </c:pt>
                <c:pt idx="30">
                  <c:v>0.34230934814610281</c:v>
                </c:pt>
                <c:pt idx="31">
                  <c:v>0.34542783869709603</c:v>
                </c:pt>
                <c:pt idx="32">
                  <c:v>0.34855685706637829</c:v>
                </c:pt>
                <c:pt idx="33">
                  <c:v>0.35169621332749901</c:v>
                </c:pt>
                <c:pt idx="34">
                  <c:v>0.35484571543923904</c:v>
                </c:pt>
                <c:pt idx="35">
                  <c:v>0.35800516928014126</c:v>
                </c:pt>
                <c:pt idx="36">
                  <c:v>0.36117437868375146</c:v>
                </c:pt>
                <c:pt idx="37">
                  <c:v>0.36435314547455894</c:v>
                </c:pt>
                <c:pt idx="38">
                  <c:v>0.36754126950462612</c:v>
                </c:pt>
                <c:pt idx="39">
                  <c:v>0.37073854869089579</c:v>
                </c:pt>
                <c:pt idx="40">
                  <c:v>0.37394477905316531</c:v>
                </c:pt>
                <c:pt idx="41">
                  <c:v>0.37715975475271518</c:v>
                </c:pt>
                <c:pt idx="42">
                  <c:v>0.38038326813158074</c:v>
                </c:pt>
                <c:pt idx="43">
                  <c:v>0.38361510975245394</c:v>
                </c:pt>
                <c:pt idx="44">
                  <c:v>0.38685506843920281</c:v>
                </c:pt>
                <c:pt idx="45">
                  <c:v>0.39010293131799645</c:v>
                </c:pt>
                <c:pt idx="46">
                  <c:v>0.39335848385902072</c:v>
                </c:pt>
                <c:pt idx="47">
                  <c:v>0.39662150991877221</c:v>
                </c:pt>
                <c:pt idx="48">
                  <c:v>0.39989179178291701</c:v>
                </c:pt>
                <c:pt idx="49">
                  <c:v>0.40316911020969859</c:v>
                </c:pt>
                <c:pt idx="50">
                  <c:v>0.40645324447388265</c:v>
                </c:pt>
                <c:pt idx="51">
                  <c:v>0.40974397241122174</c:v>
                </c:pt>
                <c:pt idx="52">
                  <c:v>0.41304107046342725</c:v>
                </c:pt>
                <c:pt idx="53">
                  <c:v>0.41634431372363245</c:v>
                </c:pt>
                <c:pt idx="54">
                  <c:v>0.41965347598233016</c:v>
                </c:pt>
                <c:pt idx="55">
                  <c:v>0.4229683297737723</c:v>
                </c:pt>
                <c:pt idx="56">
                  <c:v>0.42628864642281228</c:v>
                </c:pt>
                <c:pt idx="57">
                  <c:v>0.42961419609217644</c:v>
                </c:pt>
                <c:pt idx="58">
                  <c:v>0.43294474783014725</c:v>
                </c:pt>
                <c:pt idx="59">
                  <c:v>0.43628006961864224</c:v>
                </c:pt>
                <c:pt idx="60">
                  <c:v>0.4396199284216713</c:v>
                </c:pt>
                <c:pt idx="61">
                  <c:v>0.44296409023415673</c:v>
                </c:pt>
                <c:pt idx="62">
                  <c:v>0.44631232013109751</c:v>
                </c:pt>
                <c:pt idx="63">
                  <c:v>0.44966438231706196</c:v>
                </c:pt>
                <c:pt idx="64">
                  <c:v>0.45302004017599018</c:v>
                </c:pt>
                <c:pt idx="65">
                  <c:v>0.45637905632128994</c:v>
                </c:pt>
                <c:pt idx="66">
                  <c:v>0.45974119264620739</c:v>
                </c:pt>
                <c:pt idx="67">
                  <c:v>0.46310621037445537</c:v>
                </c:pt>
                <c:pt idx="68">
                  <c:v>0.46647387011108088</c:v>
                </c:pt>
                <c:pt idx="69">
                  <c:v>0.46984393189355422</c:v>
                </c:pt>
                <c:pt idx="70">
                  <c:v>0.47321615524306115</c:v>
                </c:pt>
                <c:pt idx="71">
                  <c:v>0.47659029921598028</c:v>
                </c:pt>
                <c:pt idx="72">
                  <c:v>0.47996612245552644</c:v>
                </c:pt>
                <c:pt idx="73">
                  <c:v>0.48334338324354303</c:v>
                </c:pt>
                <c:pt idx="74">
                  <c:v>0.4867218395524231</c:v>
                </c:pt>
                <c:pt idx="75">
                  <c:v>0.4901012490971422</c:v>
                </c:pt>
                <c:pt idx="76">
                  <c:v>0.49348136938738291</c:v>
                </c:pt>
                <c:pt idx="77">
                  <c:v>0.49686195777973391</c:v>
                </c:pt>
                <c:pt idx="78">
                  <c:v>0.5002427715299429</c:v>
                </c:pt>
                <c:pt idx="79">
                  <c:v>0.50362356784520679</c:v>
                </c:pt>
                <c:pt idx="80">
                  <c:v>0.50700410393647899</c:v>
                </c:pt>
                <c:pt idx="81">
                  <c:v>0.51038413707077446</c:v>
                </c:pt>
                <c:pt idx="82">
                  <c:v>0.51376342462345637</c:v>
                </c:pt>
                <c:pt idx="83">
                  <c:v>0.51714172413048232</c:v>
                </c:pt>
                <c:pt idx="84">
                  <c:v>0.52051879334059337</c:v>
                </c:pt>
                <c:pt idx="85">
                  <c:v>0.52389439026742735</c:v>
                </c:pt>
                <c:pt idx="86">
                  <c:v>0.52726827324153636</c:v>
                </c:pt>
                <c:pt idx="87">
                  <c:v>0.53064020096229014</c:v>
                </c:pt>
                <c:pt idx="88">
                  <c:v>0.53400993254964901</c:v>
                </c:pt>
                <c:pt idx="89">
                  <c:v>0.53737722759578399</c:v>
                </c:pt>
                <c:pt idx="90">
                  <c:v>0.54074184621652854</c:v>
                </c:pt>
                <c:pt idx="91">
                  <c:v>0.54410354910264336</c:v>
                </c:pt>
                <c:pt idx="92">
                  <c:v>0.54746209757087394</c:v>
                </c:pt>
                <c:pt idx="93">
                  <c:v>0.55081725361478562</c:v>
                </c:pt>
                <c:pt idx="94">
                  <c:v>0.55416877995535552</c:v>
                </c:pt>
                <c:pt idx="95">
                  <c:v>0.55751644009130508</c:v>
                </c:pt>
                <c:pt idx="96">
                  <c:v>0.56085999834915456</c:v>
                </c:pt>
                <c:pt idx="97">
                  <c:v>0.56419921993298261</c:v>
                </c:pt>
                <c:pt idx="98">
                  <c:v>0.5675338709738722</c:v>
                </c:pt>
                <c:pt idx="99">
                  <c:v>0.57086371857902707</c:v>
                </c:pt>
                <c:pt idx="100">
                  <c:v>0.57418853088054067</c:v>
                </c:pt>
                <c:pt idx="101">
                  <c:v>0.57750807708379948</c:v>
                </c:pt>
                <c:pt idx="102">
                  <c:v>0.5808221275155071</c:v>
                </c:pt>
                <c:pt idx="103">
                  <c:v>0.58413045367130856</c:v>
                </c:pt>
                <c:pt idx="104">
                  <c:v>0.58743282826300147</c:v>
                </c:pt>
                <c:pt idx="105">
                  <c:v>0.5907290252653159</c:v>
                </c:pt>
                <c:pt idx="106">
                  <c:v>0.59401881996224803</c:v>
                </c:pt>
                <c:pt idx="107">
                  <c:v>0.59730198899293152</c:v>
                </c:pt>
                <c:pt idx="108">
                  <c:v>0.60057831039703025</c:v>
                </c:pt>
                <c:pt idx="109">
                  <c:v>0.60384756365963821</c:v>
                </c:pt>
                <c:pt idx="110">
                  <c:v>0.60710952975567123</c:v>
                </c:pt>
                <c:pt idx="111">
                  <c:v>0.61036399119373475</c:v>
                </c:pt>
                <c:pt idx="112">
                  <c:v>0.61361073205945438</c:v>
                </c:pt>
                <c:pt idx="113">
                  <c:v>0.61684953805825382</c:v>
                </c:pt>
                <c:pt idx="114">
                  <c:v>0.62008019655756708</c:v>
                </c:pt>
                <c:pt idx="115">
                  <c:v>0.62330249662846993</c:v>
                </c:pt>
                <c:pt idx="116">
                  <c:v>0.62651622908671878</c:v>
                </c:pt>
                <c:pt idx="117">
                  <c:v>0.62972118653318232</c:v>
                </c:pt>
                <c:pt idx="118">
                  <c:v>0.63291716339365345</c:v>
                </c:pt>
                <c:pt idx="119">
                  <c:v>0.63610395595802938</c:v>
                </c:pt>
                <c:pt idx="120">
                  <c:v>0.63928136241884703</c:v>
                </c:pt>
                <c:pt idx="121">
                  <c:v>0.6424491829091622</c:v>
                </c:pt>
                <c:pt idx="122">
                  <c:v>0.64560721953976008</c:v>
                </c:pt>
                <c:pt idx="123">
                  <c:v>0.64875527643568631</c:v>
                </c:pt>
                <c:pt idx="124">
                  <c:v>0.65189315977208862</c:v>
                </c:pt>
                <c:pt idx="125">
                  <c:v>0.65502067780935525</c:v>
                </c:pt>
                <c:pt idx="126">
                  <c:v>0.65813764092754345</c:v>
                </c:pt>
                <c:pt idx="127">
                  <c:v>0.6612438616600862</c:v>
                </c:pt>
                <c:pt idx="128">
                  <c:v>0.66433915472676652</c:v>
                </c:pt>
                <c:pt idx="129">
                  <c:v>0.66742333706595225</c:v>
                </c:pt>
                <c:pt idx="130">
                  <c:v>0.6704962278660811</c:v>
                </c:pt>
                <c:pt idx="131">
                  <c:v>0.673557648596387</c:v>
                </c:pt>
                <c:pt idx="132">
                  <c:v>0.67660742303686106</c:v>
                </c:pt>
                <c:pt idx="133">
                  <c:v>0.67964537730743668</c:v>
                </c:pt>
                <c:pt idx="134">
                  <c:v>0.68267133989639384</c:v>
                </c:pt>
                <c:pt idx="135">
                  <c:v>0.68568514168797412</c:v>
                </c:pt>
                <c:pt idx="136">
                  <c:v>0.68868661598919967</c:v>
                </c:pt>
                <c:pt idx="137">
                  <c:v>0.69167559855588967</c:v>
                </c:pt>
                <c:pt idx="138">
                  <c:v>0.69465192761786898</c:v>
                </c:pt>
                <c:pt idx="139">
                  <c:v>0.69761544390336205</c:v>
                </c:pt>
                <c:pt idx="140">
                  <c:v>0.70056599066256797</c:v>
                </c:pt>
                <c:pt idx="141">
                  <c:v>0.70350341369041047</c:v>
                </c:pt>
                <c:pt idx="142">
                  <c:v>0.70642756134845985</c:v>
                </c:pt>
                <c:pt idx="143">
                  <c:v>0.70933828458602077</c:v>
                </c:pt>
                <c:pt idx="144">
                  <c:v>0.71223543696038427</c:v>
                </c:pt>
                <c:pt idx="145">
                  <c:v>0.71511887465623802</c:v>
                </c:pt>
                <c:pt idx="146">
                  <c:v>0.71798845650423448</c:v>
                </c:pt>
                <c:pt idx="147">
                  <c:v>0.72084404399871194</c:v>
                </c:pt>
                <c:pt idx="148">
                  <c:v>0.7236855013145671</c:v>
                </c:pt>
                <c:pt idx="149">
                  <c:v>0.72651269532327811</c:v>
                </c:pt>
                <c:pt idx="150">
                  <c:v>0.7293254956080748</c:v>
                </c:pt>
                <c:pt idx="151">
                  <c:v>0.73212377447825594</c:v>
                </c:pt>
                <c:pt idx="152">
                  <c:v>0.73490740698265278</c:v>
                </c:pt>
                <c:pt idx="153">
                  <c:v>0.73767627092223798</c:v>
                </c:pt>
                <c:pt idx="154">
                  <c:v>0.7404302468618803</c:v>
                </c:pt>
                <c:pt idx="155">
                  <c:v>0.74316921814124459</c:v>
                </c:pt>
                <c:pt idx="156">
                  <c:v>0.74589307088483836</c:v>
                </c:pt>
                <c:pt idx="157">
                  <c:v>0.74860169401120713</c:v>
                </c:pt>
                <c:pt idx="158">
                  <c:v>0.7512949792412762</c:v>
                </c:pt>
                <c:pt idx="159">
                  <c:v>0.75397282110584496</c:v>
                </c:pt>
                <c:pt idx="160">
                  <c:v>0.75663511695223407</c:v>
                </c:pt>
                <c:pt idx="161">
                  <c:v>0.75928176695008542</c:v>
                </c:pt>
                <c:pt idx="162">
                  <c:v>0.76191267409632335</c:v>
                </c:pt>
                <c:pt idx="163">
                  <c:v>0.76452774421927461</c:v>
                </c:pt>
                <c:pt idx="164">
                  <c:v>0.76712688598195333</c:v>
                </c:pt>
                <c:pt idx="165">
                  <c:v>0.76971001088451485</c:v>
                </c:pt>
                <c:pt idx="166">
                  <c:v>0.77227703326588248</c:v>
                </c:pt>
                <c:pt idx="167">
                  <c:v>0.77482787030455025</c:v>
                </c:pt>
                <c:pt idx="168">
                  <c:v>0.77736244201856775</c:v>
                </c:pt>
                <c:pt idx="169">
                  <c:v>0.77988067126471305</c:v>
                </c:pt>
                <c:pt idx="170">
                  <c:v>0.78238248373685659</c:v>
                </c:pt>
                <c:pt idx="171">
                  <c:v>0.78486780796352418</c:v>
                </c:pt>
                <c:pt idx="172">
                  <c:v>0.78733657530466428</c:v>
                </c:pt>
                <c:pt idx="173">
                  <c:v>0.78978871994762545</c:v>
                </c:pt>
                <c:pt idx="174">
                  <c:v>0.79222417890235131</c:v>
                </c:pt>
                <c:pt idx="175">
                  <c:v>0.79464289199580029</c:v>
                </c:pt>
                <c:pt idx="176">
                  <c:v>0.79704480186559601</c:v>
                </c:pt>
                <c:pt idx="177">
                  <c:v>0.79942985395291766</c:v>
                </c:pt>
                <c:pt idx="178">
                  <c:v>0.80179799649463623</c:v>
                </c:pt>
                <c:pt idx="179">
                  <c:v>0.80414918051470674</c:v>
                </c:pt>
                <c:pt idx="180">
                  <c:v>0.80648335981482311</c:v>
                </c:pt>
                <c:pt idx="181">
                  <c:v>0.8088004909643447</c:v>
                </c:pt>
                <c:pt idx="182">
                  <c:v>0.81110053328950449</c:v>
                </c:pt>
                <c:pt idx="183">
                  <c:v>0.81338344886190561</c:v>
                </c:pt>
                <c:pt idx="184">
                  <c:v>0.81564920248631867</c:v>
                </c:pt>
                <c:pt idx="185">
                  <c:v>0.81789776168778672</c:v>
                </c:pt>
                <c:pt idx="186">
                  <c:v>0.82012909669804812</c:v>
                </c:pt>
                <c:pt idx="187">
                  <c:v>0.82234318044129018</c:v>
                </c:pt>
                <c:pt idx="188">
                  <c:v>0.82453998851923815</c:v>
                </c:pt>
                <c:pt idx="189">
                  <c:v>0.82671949919559673</c:v>
                </c:pt>
                <c:pt idx="190">
                  <c:v>0.82888169337984885</c:v>
                </c:pt>
                <c:pt idx="191">
                  <c:v>0.83102655461042618</c:v>
                </c:pt>
                <c:pt idx="192">
                  <c:v>0.83315406903726064</c:v>
                </c:pt>
                <c:pt idx="193">
                  <c:v>0.83526422540372902</c:v>
                </c:pt>
                <c:pt idx="194">
                  <c:v>0.83735701502800153</c:v>
                </c:pt>
                <c:pt idx="195">
                  <c:v>0.83943243178380578</c:v>
                </c:pt>
                <c:pt idx="196">
                  <c:v>0.84149047208061833</c:v>
                </c:pt>
                <c:pt idx="197">
                  <c:v>0.84353113484329467</c:v>
                </c:pt>
                <c:pt idx="198">
                  <c:v>0.84555442149115112</c:v>
                </c:pt>
                <c:pt idx="199">
                  <c:v>0.84756033591650914</c:v>
                </c:pt>
                <c:pt idx="200">
                  <c:v>0.84954888446271504</c:v>
                </c:pt>
                <c:pt idx="201">
                  <c:v>0.85152007590164791</c:v>
                </c:pt>
                <c:pt idx="202">
                  <c:v>0.85347392141072709</c:v>
                </c:pt>
                <c:pt idx="203">
                  <c:v>0.85541043454943222</c:v>
                </c:pt>
                <c:pt idx="204">
                  <c:v>0.85732963123535</c:v>
                </c:pt>
                <c:pt idx="205">
                  <c:v>0.85923152971975658</c:v>
                </c:pt>
                <c:pt idx="206">
                  <c:v>0.86111615056275426</c:v>
                </c:pt>
                <c:pt idx="207">
                  <c:v>0.86298351660796879</c:v>
                </c:pt>
                <c:pt idx="208">
                  <c:v>0.86483365295682524</c:v>
                </c:pt>
                <c:pt idx="209">
                  <c:v>0.86666658694241427</c:v>
                </c:pt>
                <c:pt idx="210">
                  <c:v>0.86848234810295999</c:v>
                </c:pt>
                <c:pt idx="211">
                  <c:v>0.87028096815490497</c:v>
                </c:pt>
                <c:pt idx="212">
                  <c:v>0.87206248096562466</c:v>
                </c:pt>
                <c:pt idx="213">
                  <c:v>0.87382692252578376</c:v>
                </c:pt>
                <c:pt idx="214">
                  <c:v>0.87557433092134951</c:v>
                </c:pt>
                <c:pt idx="215">
                  <c:v>0.87730474630527322</c:v>
                </c:pt>
                <c:pt idx="216">
                  <c:v>0.87901821086885445</c:v>
                </c:pt>
                <c:pt idx="217">
                  <c:v>0.88071476881280186</c:v>
                </c:pt>
                <c:pt idx="218">
                  <c:v>0.88239446631800211</c:v>
                </c:pt>
                <c:pt idx="219">
                  <c:v>0.8840573515160115</c:v>
                </c:pt>
                <c:pt idx="220">
                  <c:v>0.88570347445928344</c:v>
                </c:pt>
                <c:pt idx="221">
                  <c:v>0.88733288709114511</c:v>
                </c:pt>
                <c:pt idx="222">
                  <c:v>0.88894564321553582</c:v>
                </c:pt>
                <c:pt idx="223">
                  <c:v>0.89054179846652082</c:v>
                </c:pt>
                <c:pt idx="224">
                  <c:v>0.89212141027759451</c:v>
                </c:pt>
                <c:pt idx="225">
                  <c:v>0.89368453785078428</c:v>
                </c:pt>
                <c:pt idx="226">
                  <c:v>0.89523124212557015</c:v>
                </c:pt>
                <c:pt idx="227">
                  <c:v>0.89676158574763187</c:v>
                </c:pt>
                <c:pt idx="228">
                  <c:v>0.89827563303743629</c:v>
                </c:pt>
                <c:pt idx="229">
                  <c:v>0.89977344995867981</c:v>
                </c:pt>
                <c:pt idx="230">
                  <c:v>0.90125510408659582</c:v>
                </c:pt>
                <c:pt idx="231">
                  <c:v>0.90272066457614275</c:v>
                </c:pt>
                <c:pt idx="232">
                  <c:v>0.90417020213008303</c:v>
                </c:pt>
                <c:pt idx="233">
                  <c:v>0.90560378896696758</c:v>
                </c:pt>
                <c:pt idx="234">
                  <c:v>0.90702149878903615</c:v>
                </c:pt>
                <c:pt idx="235">
                  <c:v>0.90842340675004807</c:v>
                </c:pt>
                <c:pt idx="236">
                  <c:v>0.9098095894230539</c:v>
                </c:pt>
                <c:pt idx="237">
                  <c:v>0.91118012476812138</c:v>
                </c:pt>
                <c:pt idx="238">
                  <c:v>0.9125350921000267</c:v>
                </c:pt>
                <c:pt idx="239">
                  <c:v>0.91387457205592415</c:v>
                </c:pt>
                <c:pt idx="240">
                  <c:v>0.91519864656300465</c:v>
                </c:pt>
                <c:pt idx="241">
                  <c:v>0.91650739880615606</c:v>
                </c:pt>
                <c:pt idx="242">
                  <c:v>0.91780091319563573</c:v>
                </c:pt>
                <c:pt idx="243">
                  <c:v>0.9190792753347673</c:v>
                </c:pt>
                <c:pt idx="244">
                  <c:v>0.92034257198767355</c:v>
                </c:pt>
                <c:pt idx="245">
                  <c:v>0.92159089104705494</c:v>
                </c:pt>
                <c:pt idx="246">
                  <c:v>0.92282432150202531</c:v>
                </c:pt>
                <c:pt idx="247">
                  <c:v>0.92404295340601716</c:v>
                </c:pt>
                <c:pt idx="248">
                  <c:v>0.92524687784476456</c:v>
                </c:pt>
                <c:pt idx="249">
                  <c:v>0.92643618690437612</c:v>
                </c:pt>
                <c:pt idx="250">
                  <c:v>0.92761097363950729</c:v>
                </c:pt>
                <c:pt idx="251">
                  <c:v>0.92877133204164242</c:v>
                </c:pt>
                <c:pt idx="252">
                  <c:v>0.92991735700749756</c:v>
                </c:pt>
                <c:pt idx="253">
                  <c:v>0.93104914430755148</c:v>
                </c:pt>
                <c:pt idx="254">
                  <c:v>0.93216679055471707</c:v>
                </c:pt>
                <c:pt idx="255">
                  <c:v>0.93327039317316074</c:v>
                </c:pt>
                <c:pt idx="256">
                  <c:v>0.93436005036728087</c:v>
                </c:pt>
                <c:pt idx="257">
                  <c:v>0.93543586109085142</c:v>
                </c:pt>
                <c:pt idx="258">
                  <c:v>0.93649792501634421</c:v>
                </c:pt>
                <c:pt idx="259">
                  <c:v>0.93754634250443303</c:v>
                </c:pt>
                <c:pt idx="260">
                  <c:v>0.93858121457369337</c:v>
                </c:pt>
                <c:pt idx="261">
                  <c:v>0.93960264287050199</c:v>
                </c:pt>
                <c:pt idx="262">
                  <c:v>0.94061072963914771</c:v>
                </c:pt>
                <c:pt idx="263">
                  <c:v>0.94160557769215825</c:v>
                </c:pt>
                <c:pt idx="264">
                  <c:v>0.94258729038085376</c:v>
                </c:pt>
                <c:pt idx="265">
                  <c:v>0.94355597156613269</c:v>
                </c:pt>
                <c:pt idx="266">
                  <c:v>0.94451172558949803</c:v>
                </c:pt>
                <c:pt idx="267">
                  <c:v>0.94545465724433153</c:v>
                </c:pt>
                <c:pt idx="268">
                  <c:v>0.94638487174742081</c:v>
                </c:pt>
                <c:pt idx="269">
                  <c:v>0.94730247471075024</c:v>
                </c:pt>
                <c:pt idx="270">
                  <c:v>0.94820757211355633</c:v>
                </c:pt>
                <c:pt idx="271">
                  <c:v>0.94910027027466026</c:v>
                </c:pt>
                <c:pt idx="272">
                  <c:v>0.94998067582507817</c:v>
                </c:pt>
                <c:pt idx="273">
                  <c:v>0.95084889568091913</c:v>
                </c:pt>
                <c:pt idx="274">
                  <c:v>0.95170503701657427</c:v>
                </c:pt>
                <c:pt idx="275">
                  <c:v>0.95254920723820358</c:v>
                </c:pt>
                <c:pt idx="276">
                  <c:v>0.95338151395752491</c:v>
                </c:pt>
                <c:pt idx="277">
                  <c:v>0.95420206496591209</c:v>
                </c:pt>
                <c:pt idx="278">
                  <c:v>0.95501096820880427</c:v>
                </c:pt>
                <c:pt idx="279">
                  <c:v>0.95580833176043356</c:v>
                </c:pt>
                <c:pt idx="280">
                  <c:v>0.9565942637988748</c:v>
                </c:pt>
                <c:pt idx="281">
                  <c:v>0.95736887258142134</c:v>
                </c:pt>
                <c:pt idx="282">
                  <c:v>0.95813226642029126</c:v>
                </c:pt>
                <c:pt idx="283">
                  <c:v>0.95888455365866798</c:v>
                </c:pt>
                <c:pt idx="284">
                  <c:v>0.95962584264707895</c:v>
                </c:pt>
                <c:pt idx="285">
                  <c:v>0.96035624172011613</c:v>
                </c:pt>
                <c:pt idx="286">
                  <c:v>0.96107585917350058</c:v>
                </c:pt>
                <c:pt idx="287">
                  <c:v>0.96178480324149607</c:v>
                </c:pt>
                <c:pt idx="288">
                  <c:v>0.96248318207467287</c:v>
                </c:pt>
                <c:pt idx="289">
                  <c:v>0.9631711037180255</c:v>
                </c:pt>
                <c:pt idx="290">
                  <c:v>0.96384867608944669</c:v>
                </c:pt>
                <c:pt idx="291">
                  <c:v>0.96451600695855966</c:v>
                </c:pt>
                <c:pt idx="292">
                  <c:v>0.96517320392591155</c:v>
                </c:pt>
                <c:pt idx="293">
                  <c:v>0.96582037440252921</c:v>
                </c:pt>
                <c:pt idx="294">
                  <c:v>0.96645762558983928</c:v>
                </c:pt>
                <c:pt idx="295">
                  <c:v>0.96708506445995468</c:v>
                </c:pt>
                <c:pt idx="296">
                  <c:v>0.96770279773632895</c:v>
                </c:pt>
                <c:pt idx="297">
                  <c:v>0.96831093187477824</c:v>
                </c:pt>
                <c:pt idx="298">
                  <c:v>0.96890957304487457</c:v>
                </c:pt>
                <c:pt idx="299">
                  <c:v>0.96949882711170843</c:v>
                </c:pt>
                <c:pt idx="300">
                  <c:v>0.9700787996180239</c:v>
                </c:pt>
                <c:pt idx="301">
                  <c:v>0.97064959576672483</c:v>
                </c:pt>
                <c:pt idx="302">
                  <c:v>0.97121132040375469</c:v>
                </c:pt>
                <c:pt idx="303">
                  <c:v>0.97176407800134756</c:v>
                </c:pt>
                <c:pt idx="304">
                  <c:v>0.97230797264165258</c:v>
                </c:pt>
                <c:pt idx="305">
                  <c:v>0.97284310800073126</c:v>
                </c:pt>
                <c:pt idx="306">
                  <c:v>0.97336958733292622</c:v>
                </c:pt>
                <c:pt idx="307">
                  <c:v>0.97388751345560265</c:v>
                </c:pt>
                <c:pt idx="308">
                  <c:v>0.97439698873426039</c:v>
                </c:pt>
                <c:pt idx="309">
                  <c:v>0.97489811506801705</c:v>
                </c:pt>
                <c:pt idx="310">
                  <c:v>0.97539099387546091</c:v>
                </c:pt>
                <c:pt idx="311">
                  <c:v>0.97587572608087236</c:v>
                </c:pt>
                <c:pt idx="312">
                  <c:v>0.97635241210081258</c:v>
                </c:pt>
                <c:pt idx="313">
                  <c:v>0.97682115183107954</c:v>
                </c:pt>
                <c:pt idx="314">
                  <c:v>0.97728204463402768</c:v>
                </c:pt>
                <c:pt idx="315">
                  <c:v>0.97773518932625181</c:v>
                </c:pt>
                <c:pt idx="316">
                  <c:v>0.97818068416663184</c:v>
                </c:pt>
                <c:pt idx="317">
                  <c:v>0.97861862684473833</c:v>
                </c:pt>
                <c:pt idx="318">
                  <c:v>0.97904911446959497</c:v>
                </c:pt>
                <c:pt idx="319">
                  <c:v>0.97947224355879769</c:v>
                </c:pt>
                <c:pt idx="320">
                  <c:v>0.97988811002798659</c:v>
                </c:pt>
                <c:pt idx="321">
                  <c:v>0.98029680918066997</c:v>
                </c:pt>
                <c:pt idx="322">
                  <c:v>0.9806984356983971</c:v>
                </c:pt>
                <c:pt idx="323">
                  <c:v>0.98109308363127745</c:v>
                </c:pt>
                <c:pt idx="324">
                  <c:v>0.9814808463888437</c:v>
                </c:pt>
                <c:pt idx="325">
                  <c:v>0.98186181673125605</c:v>
                </c:pt>
                <c:pt idx="326">
                  <c:v>0.98223608676084506</c:v>
                </c:pt>
                <c:pt idx="327">
                  <c:v>0.9826037479139893</c:v>
                </c:pt>
                <c:pt idx="328">
                  <c:v>0.9829648909533264</c:v>
                </c:pt>
                <c:pt idx="329">
                  <c:v>0.98331960596029233</c:v>
                </c:pt>
                <c:pt idx="330">
                  <c:v>0.98366798232798791</c:v>
                </c:pt>
                <c:pt idx="331">
                  <c:v>0.9840101087543679</c:v>
                </c:pt>
                <c:pt idx="332">
                  <c:v>0.98434607323574919</c:v>
                </c:pt>
                <c:pt idx="333">
                  <c:v>0.98467596306063587</c:v>
                </c:pt>
                <c:pt idx="334">
                  <c:v>0.98499986480385682</c:v>
                </c:pt>
                <c:pt idx="335">
                  <c:v>0.98531786432101209</c:v>
                </c:pt>
                <c:pt idx="336">
                  <c:v>0.98563004674322541</c:v>
                </c:pt>
                <c:pt idx="337">
                  <c:v>0.98593649647219783</c:v>
                </c:pt>
                <c:pt idx="338">
                  <c:v>0.98623729717556019</c:v>
                </c:pt>
                <c:pt idx="339">
                  <c:v>0.98653253178251898</c:v>
                </c:pt>
                <c:pt idx="340">
                  <c:v>0.98682228247979364</c:v>
                </c:pt>
                <c:pt idx="341">
                  <c:v>0.98710663070783933</c:v>
                </c:pt>
                <c:pt idx="342">
                  <c:v>0.98738565715735316</c:v>
                </c:pt>
                <c:pt idx="343">
                  <c:v>0.98765944176605813</c:v>
                </c:pt>
                <c:pt idx="344">
                  <c:v>0.98792806371576181</c:v>
                </c:pt>
                <c:pt idx="345">
                  <c:v>0.98819160142968565</c:v>
                </c:pt>
                <c:pt idx="346">
                  <c:v>0.9884501325700602</c:v>
                </c:pt>
                <c:pt idx="347">
                  <c:v>0.98870373403598233</c:v>
                </c:pt>
                <c:pt idx="348">
                  <c:v>0.98895248196153041</c:v>
                </c:pt>
                <c:pt idx="349">
                  <c:v>0.98919645171413284</c:v>
                </c:pt>
                <c:pt idx="350">
                  <c:v>0.98943571789318663</c:v>
                </c:pt>
                <c:pt idx="351">
                  <c:v>0.98967035432892003</c:v>
                </c:pt>
                <c:pt idx="352">
                  <c:v>0.98990043408149631</c:v>
                </c:pt>
                <c:pt idx="353">
                  <c:v>0.99012602944035466</c:v>
                </c:pt>
                <c:pt idx="354">
                  <c:v>0.9903472119237815</c:v>
                </c:pt>
                <c:pt idx="355">
                  <c:v>0.99056405227871103</c:v>
                </c:pt>
                <c:pt idx="356">
                  <c:v>0.99077662048074855</c:v>
                </c:pt>
                <c:pt idx="357">
                  <c:v>0.9909849857344124</c:v>
                </c:pt>
                <c:pt idx="358">
                  <c:v>0.9911892164735906</c:v>
                </c:pt>
                <c:pt idx="359">
                  <c:v>0.99138938036220814</c:v>
                </c:pt>
                <c:pt idx="360">
                  <c:v>0.99158554429509926</c:v>
                </c:pt>
                <c:pt idx="361">
                  <c:v>0.99177777439908166</c:v>
                </c:pt>
                <c:pt idx="362">
                  <c:v>0.9919661360342269</c:v>
                </c:pt>
                <c:pt idx="363">
                  <c:v>0.99215069379532461</c:v>
                </c:pt>
                <c:pt idx="364">
                  <c:v>0.99233151151353327</c:v>
                </c:pt>
                <c:pt idx="365">
                  <c:v>0.99250865225821627</c:v>
                </c:pt>
                <c:pt idx="366">
                  <c:v>0.99268217833895644</c:v>
                </c:pt>
                <c:pt idx="367">
                  <c:v>0.99285215130774573</c:v>
                </c:pt>
                <c:pt idx="368">
                  <c:v>0.99301863196134599</c:v>
                </c:pt>
                <c:pt idx="369">
                  <c:v>0.99318168034381604</c:v>
                </c:pt>
                <c:pt idx="370">
                  <c:v>0.99334135574920024</c:v>
                </c:pt>
                <c:pt idx="371">
                  <c:v>0.99349771672437559</c:v>
                </c:pt>
                <c:pt idx="372">
                  <c:v>0.99365082107205216</c:v>
                </c:pt>
                <c:pt idx="373">
                  <c:v>0.99380072585392221</c:v>
                </c:pt>
                <c:pt idx="374">
                  <c:v>0.993947487393955</c:v>
                </c:pt>
                <c:pt idx="375">
                  <c:v>0.99409116128183239</c:v>
                </c:pt>
                <c:pt idx="376">
                  <c:v>0.99423180237652087</c:v>
                </c:pt>
                <c:pt idx="377">
                  <c:v>0.9943694648099759</c:v>
                </c:pt>
                <c:pt idx="378">
                  <c:v>0.99450420199097544</c:v>
                </c:pt>
                <c:pt idx="379">
                  <c:v>0.994636066609077</c:v>
                </c:pt>
                <c:pt idx="380">
                  <c:v>0.99476511063869566</c:v>
                </c:pt>
                <c:pt idx="381">
                  <c:v>0.99489138534329769</c:v>
                </c:pt>
                <c:pt idx="382">
                  <c:v>0.99501494127970758</c:v>
                </c:pt>
                <c:pt idx="383">
                  <c:v>0.99513582830252179</c:v>
                </c:pt>
                <c:pt idx="384">
                  <c:v>0.99525409556862887</c:v>
                </c:pt>
                <c:pt idx="385">
                  <c:v>0.99536979154182881</c:v>
                </c:pt>
                <c:pt idx="386">
                  <c:v>0.99548296399754999</c:v>
                </c:pt>
                <c:pt idx="387">
                  <c:v>0.99559366002765837</c:v>
                </c:pt>
                <c:pt idx="388">
                  <c:v>0.99570192604535701</c:v>
                </c:pt>
                <c:pt idx="389">
                  <c:v>0.99580780779017053</c:v>
                </c:pt>
                <c:pt idx="390">
                  <c:v>0.99591135033301159</c:v>
                </c:pt>
                <c:pt idx="391">
                  <c:v>0.99601259808132581</c:v>
                </c:pt>
                <c:pt idx="392">
                  <c:v>0.99611159478431144</c:v>
                </c:pt>
                <c:pt idx="393">
                  <c:v>0.99620838353821095</c:v>
                </c:pt>
                <c:pt idx="394">
                  <c:v>0.99630300679166883</c:v>
                </c:pt>
                <c:pt idx="395">
                  <c:v>0.99639550635115615</c:v>
                </c:pt>
                <c:pt idx="396">
                  <c:v>0.99648592338645381</c:v>
                </c:pt>
                <c:pt idx="397">
                  <c:v>0.99657429843619538</c:v>
                </c:pt>
                <c:pt idx="398">
                  <c:v>0.99666067141346359</c:v>
                </c:pt>
                <c:pt idx="399">
                  <c:v>0.99674508161143749</c:v>
                </c:pt>
                <c:pt idx="400">
                  <c:v>0.99682756770908965</c:v>
                </c:pt>
                <c:pt idx="401">
                  <c:v>0.9969081677769257</c:v>
                </c:pt>
                <c:pt idx="402">
                  <c:v>0.99698691928276828</c:v>
                </c:pt>
                <c:pt idx="403">
                  <c:v>0.99706385909757833</c:v>
                </c:pt>
                <c:pt idx="404">
                  <c:v>0.99713902350131278</c:v>
                </c:pt>
                <c:pt idx="405">
                  <c:v>0.99721244818881549</c:v>
                </c:pt>
                <c:pt idx="406">
                  <c:v>0.99728416827573829</c:v>
                </c:pt>
                <c:pt idx="407">
                  <c:v>0.997354218304489</c:v>
                </c:pt>
                <c:pt idx="408">
                  <c:v>0.99742263225020511</c:v>
                </c:pt>
                <c:pt idx="409">
                  <c:v>0.99748944352674807</c:v>
                </c:pt>
                <c:pt idx="410">
                  <c:v>0.99755468499271804</c:v>
                </c:pt>
                <c:pt idx="411">
                  <c:v>0.997618388957485</c:v>
                </c:pt>
                <c:pt idx="412">
                  <c:v>0.99768058718723363</c:v>
                </c:pt>
                <c:pt idx="413">
                  <c:v>0.99774131091102081</c:v>
                </c:pt>
                <c:pt idx="414">
                  <c:v>0.99780059082684136</c:v>
                </c:pt>
                <c:pt idx="415">
                  <c:v>0.99785845710770182</c:v>
                </c:pt>
                <c:pt idx="416">
                  <c:v>0.99791493940769771</c:v>
                </c:pt>
                <c:pt idx="417">
                  <c:v>0.99797006686809409</c:v>
                </c:pt>
                <c:pt idx="418">
                  <c:v>0.99802386812340571</c:v>
                </c:pt>
                <c:pt idx="419">
                  <c:v>0.9980763713074754</c:v>
                </c:pt>
                <c:pt idx="420">
                  <c:v>0.99812760405954792</c:v>
                </c:pt>
                <c:pt idx="421">
                  <c:v>0.99817759353033819</c:v>
                </c:pt>
                <c:pt idx="422">
                  <c:v>0.99822636638809059</c:v>
                </c:pt>
                <c:pt idx="423">
                  <c:v>0.99827394882462905</c:v>
                </c:pt>
                <c:pt idx="424">
                  <c:v>0.99832036656139445</c:v>
                </c:pt>
                <c:pt idx="425">
                  <c:v>0.99836564485546797</c:v>
                </c:pt>
                <c:pt idx="426">
                  <c:v>0.99840980850557937</c:v>
                </c:pt>
                <c:pt idx="427">
                  <c:v>0.99845288185809722</c:v>
                </c:pt>
                <c:pt idx="428">
                  <c:v>0.99849488881300064</c:v>
                </c:pt>
                <c:pt idx="429">
                  <c:v>0.99853585282982971</c:v>
                </c:pt>
                <c:pt idx="430">
                  <c:v>0.99857579693361331</c:v>
                </c:pt>
                <c:pt idx="431">
                  <c:v>0.99861474372077441</c:v>
                </c:pt>
                <c:pt idx="432">
                  <c:v>0.99865271536500777</c:v>
                </c:pt>
                <c:pt idx="433">
                  <c:v>0.99868973362313296</c:v>
                </c:pt>
                <c:pt idx="434">
                  <c:v>0.99872581984091746</c:v>
                </c:pt>
                <c:pt idx="435">
                  <c:v>0.99876099495887105</c:v>
                </c:pt>
                <c:pt idx="436">
                  <c:v>0.99879527951800873</c:v>
                </c:pt>
                <c:pt idx="437">
                  <c:v>0.99882869366558225</c:v>
                </c:pt>
                <c:pt idx="438">
                  <c:v>0.99886125716077689</c:v>
                </c:pt>
                <c:pt idx="439">
                  <c:v>0.99889298938037496</c:v>
                </c:pt>
                <c:pt idx="440">
                  <c:v>0.99892390932438291</c:v>
                </c:pt>
                <c:pt idx="441">
                  <c:v>0.99895403562162133</c:v>
                </c:pt>
                <c:pt idx="442">
                  <c:v>0.99898338653527852</c:v>
                </c:pt>
                <c:pt idx="443">
                  <c:v>0.99901197996842306</c:v>
                </c:pt>
                <c:pt idx="444">
                  <c:v>0.99903983346947844</c:v>
                </c:pt>
                <c:pt idx="445">
                  <c:v>0.9990669642376564</c:v>
                </c:pt>
                <c:pt idx="446">
                  <c:v>0.999093389128348</c:v>
                </c:pt>
                <c:pt idx="447">
                  <c:v>0.99911912465847308</c:v>
                </c:pt>
                <c:pt idx="448">
                  <c:v>0.99914418701178664</c:v>
                </c:pt>
                <c:pt idx="449">
                  <c:v>0.99916859204414032</c:v>
                </c:pt>
                <c:pt idx="450">
                  <c:v>0.9991923552887001</c:v>
                </c:pt>
                <c:pt idx="451">
                  <c:v>0.99921549196111781</c:v>
                </c:pt>
                <c:pt idx="452">
                  <c:v>0.99923801696465797</c:v>
                </c:pt>
                <c:pt idx="453">
                  <c:v>0.99925994489527636</c:v>
                </c:pt>
                <c:pt idx="454">
                  <c:v>0.99928129004665256</c:v>
                </c:pt>
                <c:pt idx="455">
                  <c:v>0.99930206641517438</c:v>
                </c:pt>
                <c:pt idx="456">
                  <c:v>0.99932228770487408</c:v>
                </c:pt>
                <c:pt idx="457">
                  <c:v>0.99934196733231617</c:v>
                </c:pt>
                <c:pt idx="458">
                  <c:v>0.9993611184314356</c:v>
                </c:pt>
                <c:pt idx="459">
                  <c:v>0.99937975385832689</c:v>
                </c:pt>
                <c:pt idx="460">
                  <c:v>0.99939788619598313</c:v>
                </c:pt>
                <c:pt idx="461">
                  <c:v>0.99941552775898523</c:v>
                </c:pt>
                <c:pt idx="462">
                  <c:v>0.99943269059813966</c:v>
                </c:pt>
                <c:pt idx="463">
                  <c:v>0.99944938650506643</c:v>
                </c:pt>
                <c:pt idx="464">
                  <c:v>0.99946562701673547</c:v>
                </c:pt>
                <c:pt idx="465">
                  <c:v>0.99948142341995216</c:v>
                </c:pt>
                <c:pt idx="466">
                  <c:v>0.99949678675579035</c:v>
                </c:pt>
                <c:pt idx="467">
                  <c:v>0.99951172782397546</c:v>
                </c:pt>
                <c:pt idx="468">
                  <c:v>0.99952625718721411</c:v>
                </c:pt>
                <c:pt idx="469">
                  <c:v>0.99954038517547317</c:v>
                </c:pt>
                <c:pt idx="470">
                  <c:v>0.99955412189020587</c:v>
                </c:pt>
                <c:pt idx="471">
                  <c:v>0.99956747720852679</c:v>
                </c:pt>
                <c:pt idx="472">
                  <c:v>0.99958046078733398</c:v>
                </c:pt>
                <c:pt idx="473">
                  <c:v>0.99959308206737929</c:v>
                </c:pt>
                <c:pt idx="474">
                  <c:v>0.99960535027728703</c:v>
                </c:pt>
                <c:pt idx="475">
                  <c:v>0.99961727443752002</c:v>
                </c:pt>
                <c:pt idx="476">
                  <c:v>0.9996288633642938</c:v>
                </c:pt>
                <c:pt idx="477">
                  <c:v>0.99964012567343896</c:v>
                </c:pt>
                <c:pt idx="478">
                  <c:v>0.99965106978421203</c:v>
                </c:pt>
                <c:pt idx="479">
                  <c:v>0.99966170392305354</c:v>
                </c:pt>
                <c:pt idx="480">
                  <c:v>0.99967203612729605</c:v>
                </c:pt>
                <c:pt idx="481">
                  <c:v>0.99968207424881905</c:v>
                </c:pt>
                <c:pt idx="482">
                  <c:v>0.99969182595765427</c:v>
                </c:pt>
                <c:pt idx="483">
                  <c:v>0.99970129874553837</c:v>
                </c:pt>
                <c:pt idx="484">
                  <c:v>0.99971049992941552</c:v>
                </c:pt>
                <c:pt idx="485">
                  <c:v>0.99971943665488938</c:v>
                </c:pt>
                <c:pt idx="486">
                  <c:v>0.99972811589962451</c:v>
                </c:pt>
                <c:pt idx="487">
                  <c:v>0.99973654447669702</c:v>
                </c:pt>
                <c:pt idx="488">
                  <c:v>0.99974472903789591</c:v>
                </c:pt>
                <c:pt idx="489">
                  <c:v>0.99975267607697482</c:v>
                </c:pt>
                <c:pt idx="490">
                  <c:v>0.9997603919328536</c:v>
                </c:pt>
                <c:pt idx="491">
                  <c:v>0.99976788279277162</c:v>
                </c:pt>
                <c:pt idx="492">
                  <c:v>0.99977515469539191</c:v>
                </c:pt>
                <c:pt idx="493">
                  <c:v>0.99978221353385688</c:v>
                </c:pt>
                <c:pt idx="494">
                  <c:v>0.99978906505879561</c:v>
                </c:pt>
                <c:pt idx="495">
                  <c:v>0.99979571488128427</c:v>
                </c:pt>
                <c:pt idx="496">
                  <c:v>0.99980216847575798</c:v>
                </c:pt>
                <c:pt idx="497">
                  <c:v>0.9998084311828761</c:v>
                </c:pt>
                <c:pt idx="498">
                  <c:v>0.99981450821234141</c:v>
                </c:pt>
                <c:pt idx="499">
                  <c:v>0.99982040464567168</c:v>
                </c:pt>
                <c:pt idx="500">
                  <c:v>0.99982612543892679</c:v>
                </c:pt>
                <c:pt idx="501">
                  <c:v>0.99983167542538887</c:v>
                </c:pt>
                <c:pt idx="502">
                  <c:v>0.99983705931819866</c:v>
                </c:pt>
                <c:pt idx="503">
                  <c:v>0.99984228171294631</c:v>
                </c:pt>
                <c:pt idx="504">
                  <c:v>0.99984734709021816</c:v>
                </c:pt>
                <c:pt idx="505">
                  <c:v>0.99985225981809955</c:v>
                </c:pt>
                <c:pt idx="506">
                  <c:v>0.99985702415463462</c:v>
                </c:pt>
                <c:pt idx="507">
                  <c:v>0.99986164425024249</c:v>
                </c:pt>
                <c:pt idx="508">
                  <c:v>0.99986612415009157</c:v>
                </c:pt>
                <c:pt idx="509">
                  <c:v>0.99987046779643085</c:v>
                </c:pt>
                <c:pt idx="510">
                  <c:v>0.99987467903088101</c:v>
                </c:pt>
                <c:pt idx="511">
                  <c:v>0.99987876159668254</c:v>
                </c:pt>
                <c:pt idx="512">
                  <c:v>0.99988271914090454</c:v>
                </c:pt>
                <c:pt idx="513">
                  <c:v>0.99988655521661285</c:v>
                </c:pt>
                <c:pt idx="514">
                  <c:v>0.99989027328499791</c:v>
                </c:pt>
                <c:pt idx="515">
                  <c:v>0.99989387671746377</c:v>
                </c:pt>
                <c:pt idx="516">
                  <c:v>0.99989736879767843</c:v>
                </c:pt>
                <c:pt idx="517">
                  <c:v>0.99990075272358503</c:v>
                </c:pt>
                <c:pt idx="518">
                  <c:v>0.99990403160937569</c:v>
                </c:pt>
                <c:pt idx="519">
                  <c:v>0.9999072084874282</c:v>
                </c:pt>
                <c:pt idx="520">
                  <c:v>0.99991028631020462</c:v>
                </c:pt>
                <c:pt idx="521">
                  <c:v>0.99991326795211466</c:v>
                </c:pt>
                <c:pt idx="522">
                  <c:v>0.99991615621134222</c:v>
                </c:pt>
                <c:pt idx="523">
                  <c:v>0.99991895381163665</c:v>
                </c:pt>
                <c:pt idx="524">
                  <c:v>0.99992166340406907</c:v>
                </c:pt>
                <c:pt idx="525">
                  <c:v>0.99992428756875407</c:v>
                </c:pt>
                <c:pt idx="526">
                  <c:v>0.99992682881653694</c:v>
                </c:pt>
                <c:pt idx="527">
                  <c:v>0.9999292895906482</c:v>
                </c:pt>
                <c:pt idx="528">
                  <c:v>0.99993167226832336</c:v>
                </c:pt>
                <c:pt idx="529">
                  <c:v>0.99993397916239213</c:v>
                </c:pt>
                <c:pt idx="530">
                  <c:v>0.99993621252283371</c:v>
                </c:pt>
                <c:pt idx="531">
                  <c:v>0.99993837453830114</c:v>
                </c:pt>
                <c:pt idx="532">
                  <c:v>0.99994046733761399</c:v>
                </c:pt>
                <c:pt idx="533">
                  <c:v>0.99994249299122095</c:v>
                </c:pt>
                <c:pt idx="534">
                  <c:v>0.9999444535126315</c:v>
                </c:pt>
                <c:pt idx="535">
                  <c:v>0.99994635085981776</c:v>
                </c:pt>
                <c:pt idx="536">
                  <c:v>0.99994818693658738</c:v>
                </c:pt>
                <c:pt idx="537">
                  <c:v>0.99994996359392696</c:v>
                </c:pt>
                <c:pt idx="538">
                  <c:v>0.9999516826313174</c:v>
                </c:pt>
                <c:pt idx="539">
                  <c:v>0.99995334579802131</c:v>
                </c:pt>
                <c:pt idx="540">
                  <c:v>0.99995495479434249</c:v>
                </c:pt>
                <c:pt idx="541">
                  <c:v>0.99995651127285823</c:v>
                </c:pt>
                <c:pt idx="542">
                  <c:v>0.99995801683962582</c:v>
                </c:pt>
                <c:pt idx="543">
                  <c:v>0.99995947305536192</c:v>
                </c:pt>
                <c:pt idx="544">
                  <c:v>0.99996088143659623</c:v>
                </c:pt>
                <c:pt idx="545">
                  <c:v>0.99996224345680051</c:v>
                </c:pt>
                <c:pt idx="546">
                  <c:v>0.99996356054749203</c:v>
                </c:pt>
                <c:pt idx="547">
                  <c:v>0.99996483409931269</c:v>
                </c:pt>
                <c:pt idx="548">
                  <c:v>0.9999660654630842</c:v>
                </c:pt>
                <c:pt idx="549">
                  <c:v>0.99996725595083968</c:v>
                </c:pt>
                <c:pt idx="550">
                  <c:v>0.99996840683683208</c:v>
                </c:pt>
                <c:pt idx="551">
                  <c:v>0.99996951935851908</c:v>
                </c:pt>
                <c:pt idx="552">
                  <c:v>0.99997059471752703</c:v>
                </c:pt>
                <c:pt idx="553">
                  <c:v>0.99997163408059142</c:v>
                </c:pt>
                <c:pt idx="554">
                  <c:v>0.99997263858047658</c:v>
                </c:pt>
                <c:pt idx="555">
                  <c:v>0.9999736093168744</c:v>
                </c:pt>
                <c:pt idx="556">
                  <c:v>0.9999745473572812</c:v>
                </c:pt>
                <c:pt idx="557">
                  <c:v>0.99997545373785568</c:v>
                </c:pt>
                <c:pt idx="558">
                  <c:v>0.9999763294642553</c:v>
                </c:pt>
                <c:pt idx="559">
                  <c:v>0.99997717551245435</c:v>
                </c:pt>
                <c:pt idx="560">
                  <c:v>0.99997799282954192</c:v>
                </c:pt>
                <c:pt idx="561">
                  <c:v>0.99997878233450121</c:v>
                </c:pt>
                <c:pt idx="562">
                  <c:v>0.99997954491897045</c:v>
                </c:pt>
                <c:pt idx="563">
                  <c:v>0.99998028144798556</c:v>
                </c:pt>
                <c:pt idx="564">
                  <c:v>0.99998099276070485</c:v>
                </c:pt>
                <c:pt idx="565">
                  <c:v>0.9999816796711164</c:v>
                </c:pt>
                <c:pt idx="566">
                  <c:v>0.99998234296872845</c:v>
                </c:pt>
                <c:pt idx="567">
                  <c:v>0.99998298341924263</c:v>
                </c:pt>
                <c:pt idx="568">
                  <c:v>0.9999836017652115</c:v>
                </c:pt>
                <c:pt idx="569">
                  <c:v>0.99998419872667876</c:v>
                </c:pt>
                <c:pt idx="570">
                  <c:v>0.99998477500180527</c:v>
                </c:pt>
                <c:pt idx="571">
                  <c:v>0.99998533126747813</c:v>
                </c:pt>
                <c:pt idx="572">
                  <c:v>0.99998586817990587</c:v>
                </c:pt>
                <c:pt idx="573">
                  <c:v>0.99998638637519754</c:v>
                </c:pt>
                <c:pt idx="574">
                  <c:v>0.99998688646992884</c:v>
                </c:pt>
                <c:pt idx="575">
                  <c:v>0.99998736906169272</c:v>
                </c:pt>
                <c:pt idx="576">
                  <c:v>0.99998783472963659</c:v>
                </c:pt>
                <c:pt idx="577">
                  <c:v>0.99998828403498641</c:v>
                </c:pt>
                <c:pt idx="578">
                  <c:v>0.99998871752155638</c:v>
                </c:pt>
                <c:pt idx="579">
                  <c:v>0.9999891357162467</c:v>
                </c:pt>
                <c:pt idx="580">
                  <c:v>0.99998953912952804</c:v>
                </c:pt>
                <c:pt idx="581">
                  <c:v>0.99998992825591348</c:v>
                </c:pt>
                <c:pt idx="582">
                  <c:v>0.99999030357441887</c:v>
                </c:pt>
                <c:pt idx="583">
                  <c:v>0.99999066554901028</c:v>
                </c:pt>
                <c:pt idx="584">
                  <c:v>0.99999101462904072</c:v>
                </c:pt>
                <c:pt idx="585">
                  <c:v>0.99999135124967486</c:v>
                </c:pt>
                <c:pt idx="586">
                  <c:v>0.99999167583230342</c:v>
                </c:pt>
                <c:pt idx="587">
                  <c:v>0.99999198878494522</c:v>
                </c:pt>
                <c:pt idx="588">
                  <c:v>0.99999229050264038</c:v>
                </c:pt>
                <c:pt idx="589">
                  <c:v>0.99999258136783176</c:v>
                </c:pt>
                <c:pt idx="590">
                  <c:v>0.99999286175073665</c:v>
                </c:pt>
                <c:pt idx="591">
                  <c:v>0.99999313200970896</c:v>
                </c:pt>
                <c:pt idx="592">
                  <c:v>0.99999339249159114</c:v>
                </c:pt>
                <c:pt idx="593">
                  <c:v>0.99999364353205678</c:v>
                </c:pt>
                <c:pt idx="594">
                  <c:v>0.99999388545594425</c:v>
                </c:pt>
                <c:pt idx="595">
                  <c:v>0.99999411857758091</c:v>
                </c:pt>
                <c:pt idx="596">
                  <c:v>0.99999434320109881</c:v>
                </c:pt>
                <c:pt idx="597">
                  <c:v>0.99999455962074157</c:v>
                </c:pt>
                <c:pt idx="598">
                  <c:v>0.99999476812116317</c:v>
                </c:pt>
                <c:pt idx="599">
                  <c:v>0.999994968977718</c:v>
                </c:pt>
                <c:pt idx="600">
                  <c:v>0.99999516245674347</c:v>
                </c:pt>
                <c:pt idx="601">
                  <c:v>0.99999534881583452</c:v>
                </c:pt>
                <c:pt idx="602">
                  <c:v>0.99999552830411043</c:v>
                </c:pt>
                <c:pt idx="603">
                  <c:v>0.99999570116247449</c:v>
                </c:pt>
                <c:pt idx="604">
                  <c:v>0.99999586762386616</c:v>
                </c:pt>
                <c:pt idx="605">
                  <c:v>0.9999960279135065</c:v>
                </c:pt>
                <c:pt idx="606">
                  <c:v>0.999996182249136</c:v>
                </c:pt>
                <c:pt idx="607">
                  <c:v>0.99999633084124651</c:v>
                </c:pt>
                <c:pt idx="608">
                  <c:v>0.99999647389330615</c:v>
                </c:pt>
                <c:pt idx="609">
                  <c:v>0.99999661160197773</c:v>
                </c:pt>
                <c:pt idx="610">
                  <c:v>0.99999674415733142</c:v>
                </c:pt>
                <c:pt idx="611">
                  <c:v>0.99999687174305096</c:v>
                </c:pt>
                <c:pt idx="612">
                  <c:v>0.99999699453663393</c:v>
                </c:pt>
                <c:pt idx="613">
                  <c:v>0.99999711270958658</c:v>
                </c:pt>
                <c:pt idx="614">
                  <c:v>0.99999722642761235</c:v>
                </c:pt>
                <c:pt idx="615">
                  <c:v>0.9999973358507962</c:v>
                </c:pt>
                <c:pt idx="616">
                  <c:v>0.99999744113378175</c:v>
                </c:pt>
                <c:pt idx="617">
                  <c:v>0.99999754242594541</c:v>
                </c:pt>
                <c:pt idx="618">
                  <c:v>0.99999763987156332</c:v>
                </c:pt>
                <c:pt idx="619">
                  <c:v>0.99999773360997479</c:v>
                </c:pt>
                <c:pt idx="620">
                  <c:v>0.99999782377574076</c:v>
                </c:pt>
                <c:pt idx="621">
                  <c:v>0.9999979104987966</c:v>
                </c:pt>
                <c:pt idx="622">
                  <c:v>0.99999799390460176</c:v>
                </c:pt>
                <c:pt idx="623">
                  <c:v>0.9999980741142841</c:v>
                </c:pt>
                <c:pt idx="624">
                  <c:v>0.99999815124477986</c:v>
                </c:pt>
                <c:pt idx="625">
                  <c:v>0.99999822540897043</c:v>
                </c:pt>
                <c:pt idx="626">
                  <c:v>0.9999982967158132</c:v>
                </c:pt>
                <c:pt idx="627">
                  <c:v>0.99999836527047081</c:v>
                </c:pt>
                <c:pt idx="628">
                  <c:v>0.99999843117443432</c:v>
                </c:pt>
                <c:pt idx="629">
                  <c:v>0.99999849452564404</c:v>
                </c:pt>
                <c:pt idx="630">
                  <c:v>0.99999855541860616</c:v>
                </c:pt>
                <c:pt idx="631">
                  <c:v>0.99999861394450595</c:v>
                </c:pt>
                <c:pt idx="632">
                  <c:v>0.99999867019131738</c:v>
                </c:pt>
                <c:pt idx="633">
                  <c:v>0.99999872424390968</c:v>
                </c:pt>
                <c:pt idx="634">
                  <c:v>0.99999877618415023</c:v>
                </c:pt>
                <c:pt idx="635">
                  <c:v>0.99999882609100443</c:v>
                </c:pt>
                <c:pt idx="636">
                  <c:v>0.99999887404063281</c:v>
                </c:pt>
                <c:pt idx="637">
                  <c:v>0.99999892010648461</c:v>
                </c:pt>
                <c:pt idx="638">
                  <c:v>0.99999896435938862</c:v>
                </c:pt>
                <c:pt idx="639">
                  <c:v>0.99999900686764154</c:v>
                </c:pt>
                <c:pt idx="640">
                  <c:v>0.99999904769709314</c:v>
                </c:pt>
                <c:pt idx="641">
                  <c:v>0.99999908691122885</c:v>
                </c:pt>
                <c:pt idx="642">
                  <c:v>0.99999912457124984</c:v>
                </c:pt>
                <c:pt idx="643">
                  <c:v>0.99999916073615081</c:v>
                </c:pt>
                <c:pt idx="644">
                  <c:v>0.99999919546279448</c:v>
                </c:pt>
                <c:pt idx="645">
                  <c:v>0.99999922880598491</c:v>
                </c:pt>
                <c:pt idx="646">
                  <c:v>0.99999926081853752</c:v>
                </c:pt>
                <c:pt idx="647">
                  <c:v>0.99999929155134715</c:v>
                </c:pt>
                <c:pt idx="648">
                  <c:v>0.99999932105345446</c:v>
                </c:pt>
                <c:pt idx="649">
                  <c:v>0.99999934937210944</c:v>
                </c:pt>
                <c:pt idx="650">
                  <c:v>0.999999376552833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B-4DA9-B42B-21857E58C739}"/>
            </c:ext>
          </c:extLst>
        </c:ser>
        <c:ser>
          <c:idx val="2"/>
          <c:order val="2"/>
          <c:tx>
            <c:strRef>
              <c:f>'example file'!$T$1</c:f>
              <c:strCache>
                <c:ptCount val="1"/>
                <c:pt idx="0">
                  <c:v>Lognormal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'example file'!$Q$2:$Q$854</c:f>
              <c:numCache>
                <c:formatCode>General</c:formatCode>
                <c:ptCount val="853"/>
                <c:pt idx="0">
                  <c:v>507.5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  <c:pt idx="81">
                  <c:v>4550</c:v>
                </c:pt>
                <c:pt idx="82">
                  <c:v>4600</c:v>
                </c:pt>
                <c:pt idx="83">
                  <c:v>4650</c:v>
                </c:pt>
                <c:pt idx="84">
                  <c:v>4700</c:v>
                </c:pt>
                <c:pt idx="85">
                  <c:v>4750</c:v>
                </c:pt>
                <c:pt idx="86">
                  <c:v>4800</c:v>
                </c:pt>
                <c:pt idx="87">
                  <c:v>4850</c:v>
                </c:pt>
                <c:pt idx="88">
                  <c:v>4900</c:v>
                </c:pt>
                <c:pt idx="89">
                  <c:v>4950</c:v>
                </c:pt>
                <c:pt idx="90">
                  <c:v>5000</c:v>
                </c:pt>
                <c:pt idx="91">
                  <c:v>5050</c:v>
                </c:pt>
                <c:pt idx="92">
                  <c:v>5100</c:v>
                </c:pt>
                <c:pt idx="93">
                  <c:v>5150</c:v>
                </c:pt>
                <c:pt idx="94">
                  <c:v>5200</c:v>
                </c:pt>
                <c:pt idx="95">
                  <c:v>5250</c:v>
                </c:pt>
                <c:pt idx="96">
                  <c:v>5300</c:v>
                </c:pt>
                <c:pt idx="97">
                  <c:v>5350</c:v>
                </c:pt>
                <c:pt idx="98">
                  <c:v>5400</c:v>
                </c:pt>
                <c:pt idx="99">
                  <c:v>5450</c:v>
                </c:pt>
                <c:pt idx="100">
                  <c:v>5500</c:v>
                </c:pt>
                <c:pt idx="101">
                  <c:v>5550</c:v>
                </c:pt>
                <c:pt idx="102">
                  <c:v>5600</c:v>
                </c:pt>
                <c:pt idx="103">
                  <c:v>5650</c:v>
                </c:pt>
                <c:pt idx="104">
                  <c:v>5700</c:v>
                </c:pt>
                <c:pt idx="105">
                  <c:v>5750</c:v>
                </c:pt>
                <c:pt idx="106">
                  <c:v>5800</c:v>
                </c:pt>
                <c:pt idx="107">
                  <c:v>5850</c:v>
                </c:pt>
                <c:pt idx="108">
                  <c:v>5900</c:v>
                </c:pt>
                <c:pt idx="109">
                  <c:v>5950</c:v>
                </c:pt>
                <c:pt idx="110">
                  <c:v>6000</c:v>
                </c:pt>
                <c:pt idx="111">
                  <c:v>6050</c:v>
                </c:pt>
                <c:pt idx="112">
                  <c:v>6100</c:v>
                </c:pt>
                <c:pt idx="113">
                  <c:v>6150</c:v>
                </c:pt>
                <c:pt idx="114">
                  <c:v>6200</c:v>
                </c:pt>
                <c:pt idx="115">
                  <c:v>6250</c:v>
                </c:pt>
                <c:pt idx="116">
                  <c:v>6300</c:v>
                </c:pt>
                <c:pt idx="117">
                  <c:v>6350</c:v>
                </c:pt>
                <c:pt idx="118">
                  <c:v>6400</c:v>
                </c:pt>
                <c:pt idx="119">
                  <c:v>6450</c:v>
                </c:pt>
                <c:pt idx="120">
                  <c:v>6500</c:v>
                </c:pt>
                <c:pt idx="121">
                  <c:v>6550</c:v>
                </c:pt>
                <c:pt idx="122">
                  <c:v>6600</c:v>
                </c:pt>
                <c:pt idx="123">
                  <c:v>6650</c:v>
                </c:pt>
                <c:pt idx="124">
                  <c:v>6700</c:v>
                </c:pt>
                <c:pt idx="125">
                  <c:v>6750</c:v>
                </c:pt>
                <c:pt idx="126">
                  <c:v>6800</c:v>
                </c:pt>
                <c:pt idx="127">
                  <c:v>6850</c:v>
                </c:pt>
                <c:pt idx="128">
                  <c:v>6900</c:v>
                </c:pt>
                <c:pt idx="129">
                  <c:v>6950</c:v>
                </c:pt>
                <c:pt idx="130">
                  <c:v>7000</c:v>
                </c:pt>
                <c:pt idx="131">
                  <c:v>7050</c:v>
                </c:pt>
                <c:pt idx="132">
                  <c:v>7100</c:v>
                </c:pt>
                <c:pt idx="133">
                  <c:v>7150</c:v>
                </c:pt>
                <c:pt idx="134">
                  <c:v>7200</c:v>
                </c:pt>
                <c:pt idx="135">
                  <c:v>7250</c:v>
                </c:pt>
                <c:pt idx="136">
                  <c:v>7300</c:v>
                </c:pt>
                <c:pt idx="137">
                  <c:v>7350</c:v>
                </c:pt>
                <c:pt idx="138">
                  <c:v>7400</c:v>
                </c:pt>
                <c:pt idx="139">
                  <c:v>7450</c:v>
                </c:pt>
                <c:pt idx="140">
                  <c:v>7500</c:v>
                </c:pt>
                <c:pt idx="141">
                  <c:v>7550</c:v>
                </c:pt>
                <c:pt idx="142">
                  <c:v>7600</c:v>
                </c:pt>
                <c:pt idx="143">
                  <c:v>7650</c:v>
                </c:pt>
                <c:pt idx="144">
                  <c:v>7700</c:v>
                </c:pt>
                <c:pt idx="145">
                  <c:v>7750</c:v>
                </c:pt>
                <c:pt idx="146">
                  <c:v>7800</c:v>
                </c:pt>
                <c:pt idx="147">
                  <c:v>7850</c:v>
                </c:pt>
                <c:pt idx="148">
                  <c:v>7900</c:v>
                </c:pt>
                <c:pt idx="149">
                  <c:v>7950</c:v>
                </c:pt>
                <c:pt idx="150">
                  <c:v>8000</c:v>
                </c:pt>
                <c:pt idx="151">
                  <c:v>8050</c:v>
                </c:pt>
                <c:pt idx="152">
                  <c:v>8100</c:v>
                </c:pt>
                <c:pt idx="153">
                  <c:v>8150</c:v>
                </c:pt>
                <c:pt idx="154">
                  <c:v>8200</c:v>
                </c:pt>
                <c:pt idx="155">
                  <c:v>8250</c:v>
                </c:pt>
                <c:pt idx="156">
                  <c:v>8300</c:v>
                </c:pt>
                <c:pt idx="157">
                  <c:v>8350</c:v>
                </c:pt>
                <c:pt idx="158">
                  <c:v>8400</c:v>
                </c:pt>
                <c:pt idx="159">
                  <c:v>8450</c:v>
                </c:pt>
                <c:pt idx="160">
                  <c:v>8500</c:v>
                </c:pt>
                <c:pt idx="161">
                  <c:v>8550</c:v>
                </c:pt>
                <c:pt idx="162">
                  <c:v>8600</c:v>
                </c:pt>
                <c:pt idx="163">
                  <c:v>8650</c:v>
                </c:pt>
                <c:pt idx="164">
                  <c:v>8700</c:v>
                </c:pt>
                <c:pt idx="165">
                  <c:v>8750</c:v>
                </c:pt>
                <c:pt idx="166">
                  <c:v>8800</c:v>
                </c:pt>
                <c:pt idx="167">
                  <c:v>8850</c:v>
                </c:pt>
                <c:pt idx="168">
                  <c:v>8900</c:v>
                </c:pt>
                <c:pt idx="169">
                  <c:v>8950</c:v>
                </c:pt>
                <c:pt idx="170">
                  <c:v>9000</c:v>
                </c:pt>
                <c:pt idx="171">
                  <c:v>9050</c:v>
                </c:pt>
                <c:pt idx="172">
                  <c:v>9100</c:v>
                </c:pt>
                <c:pt idx="173">
                  <c:v>9150</c:v>
                </c:pt>
                <c:pt idx="174">
                  <c:v>9200</c:v>
                </c:pt>
                <c:pt idx="175">
                  <c:v>9250</c:v>
                </c:pt>
                <c:pt idx="176">
                  <c:v>9300</c:v>
                </c:pt>
                <c:pt idx="177">
                  <c:v>9350</c:v>
                </c:pt>
                <c:pt idx="178">
                  <c:v>9400</c:v>
                </c:pt>
                <c:pt idx="179">
                  <c:v>9450</c:v>
                </c:pt>
                <c:pt idx="180">
                  <c:v>9500</c:v>
                </c:pt>
                <c:pt idx="181">
                  <c:v>9550</c:v>
                </c:pt>
                <c:pt idx="182">
                  <c:v>9600</c:v>
                </c:pt>
                <c:pt idx="183">
                  <c:v>9650</c:v>
                </c:pt>
                <c:pt idx="184">
                  <c:v>9700</c:v>
                </c:pt>
                <c:pt idx="185">
                  <c:v>9750</c:v>
                </c:pt>
                <c:pt idx="186">
                  <c:v>9800</c:v>
                </c:pt>
                <c:pt idx="187">
                  <c:v>9850</c:v>
                </c:pt>
                <c:pt idx="188">
                  <c:v>9900</c:v>
                </c:pt>
                <c:pt idx="189">
                  <c:v>9950</c:v>
                </c:pt>
                <c:pt idx="190">
                  <c:v>10000</c:v>
                </c:pt>
                <c:pt idx="191">
                  <c:v>10050</c:v>
                </c:pt>
                <c:pt idx="192">
                  <c:v>10100</c:v>
                </c:pt>
                <c:pt idx="193">
                  <c:v>10150</c:v>
                </c:pt>
                <c:pt idx="194">
                  <c:v>10200</c:v>
                </c:pt>
                <c:pt idx="195">
                  <c:v>10250</c:v>
                </c:pt>
                <c:pt idx="196">
                  <c:v>10300</c:v>
                </c:pt>
                <c:pt idx="197">
                  <c:v>10350</c:v>
                </c:pt>
                <c:pt idx="198">
                  <c:v>10400</c:v>
                </c:pt>
                <c:pt idx="199">
                  <c:v>10450</c:v>
                </c:pt>
                <c:pt idx="200">
                  <c:v>10500</c:v>
                </c:pt>
                <c:pt idx="201">
                  <c:v>10550</c:v>
                </c:pt>
                <c:pt idx="202">
                  <c:v>10600</c:v>
                </c:pt>
                <c:pt idx="203">
                  <c:v>10650</c:v>
                </c:pt>
                <c:pt idx="204">
                  <c:v>10700</c:v>
                </c:pt>
                <c:pt idx="205">
                  <c:v>10750</c:v>
                </c:pt>
                <c:pt idx="206">
                  <c:v>10800</c:v>
                </c:pt>
                <c:pt idx="207">
                  <c:v>10850</c:v>
                </c:pt>
                <c:pt idx="208">
                  <c:v>10900</c:v>
                </c:pt>
                <c:pt idx="209">
                  <c:v>10950</c:v>
                </c:pt>
                <c:pt idx="210">
                  <c:v>11000</c:v>
                </c:pt>
                <c:pt idx="211">
                  <c:v>11050</c:v>
                </c:pt>
                <c:pt idx="212">
                  <c:v>11100</c:v>
                </c:pt>
                <c:pt idx="213">
                  <c:v>11150</c:v>
                </c:pt>
                <c:pt idx="214">
                  <c:v>11200</c:v>
                </c:pt>
                <c:pt idx="215">
                  <c:v>11250</c:v>
                </c:pt>
                <c:pt idx="216">
                  <c:v>11300</c:v>
                </c:pt>
                <c:pt idx="217">
                  <c:v>11350</c:v>
                </c:pt>
                <c:pt idx="218">
                  <c:v>11400</c:v>
                </c:pt>
                <c:pt idx="219">
                  <c:v>11450</c:v>
                </c:pt>
                <c:pt idx="220">
                  <c:v>11500</c:v>
                </c:pt>
                <c:pt idx="221">
                  <c:v>11550</c:v>
                </c:pt>
                <c:pt idx="222">
                  <c:v>11600</c:v>
                </c:pt>
                <c:pt idx="223">
                  <c:v>11650</c:v>
                </c:pt>
                <c:pt idx="224">
                  <c:v>11700</c:v>
                </c:pt>
                <c:pt idx="225">
                  <c:v>11750</c:v>
                </c:pt>
                <c:pt idx="226">
                  <c:v>11800</c:v>
                </c:pt>
                <c:pt idx="227">
                  <c:v>11850</c:v>
                </c:pt>
                <c:pt idx="228">
                  <c:v>11900</c:v>
                </c:pt>
                <c:pt idx="229">
                  <c:v>11950</c:v>
                </c:pt>
                <c:pt idx="230">
                  <c:v>12000</c:v>
                </c:pt>
                <c:pt idx="231">
                  <c:v>12050</c:v>
                </c:pt>
                <c:pt idx="232">
                  <c:v>12100</c:v>
                </c:pt>
                <c:pt idx="233">
                  <c:v>12150</c:v>
                </c:pt>
                <c:pt idx="234">
                  <c:v>12200</c:v>
                </c:pt>
                <c:pt idx="235">
                  <c:v>12250</c:v>
                </c:pt>
                <c:pt idx="236">
                  <c:v>12300</c:v>
                </c:pt>
                <c:pt idx="237">
                  <c:v>12350</c:v>
                </c:pt>
                <c:pt idx="238">
                  <c:v>12400</c:v>
                </c:pt>
                <c:pt idx="239">
                  <c:v>12450</c:v>
                </c:pt>
                <c:pt idx="240">
                  <c:v>12500</c:v>
                </c:pt>
                <c:pt idx="241">
                  <c:v>12550</c:v>
                </c:pt>
                <c:pt idx="242">
                  <c:v>12600</c:v>
                </c:pt>
                <c:pt idx="243">
                  <c:v>12650</c:v>
                </c:pt>
                <c:pt idx="244">
                  <c:v>12700</c:v>
                </c:pt>
                <c:pt idx="245">
                  <c:v>12750</c:v>
                </c:pt>
                <c:pt idx="246">
                  <c:v>12800</c:v>
                </c:pt>
                <c:pt idx="247">
                  <c:v>12850</c:v>
                </c:pt>
                <c:pt idx="248">
                  <c:v>12900</c:v>
                </c:pt>
                <c:pt idx="249">
                  <c:v>12950</c:v>
                </c:pt>
                <c:pt idx="250">
                  <c:v>13000</c:v>
                </c:pt>
                <c:pt idx="251">
                  <c:v>13050</c:v>
                </c:pt>
                <c:pt idx="252">
                  <c:v>13100</c:v>
                </c:pt>
                <c:pt idx="253">
                  <c:v>13150</c:v>
                </c:pt>
                <c:pt idx="254">
                  <c:v>13200</c:v>
                </c:pt>
                <c:pt idx="255">
                  <c:v>13250</c:v>
                </c:pt>
                <c:pt idx="256">
                  <c:v>13300</c:v>
                </c:pt>
                <c:pt idx="257">
                  <c:v>13350</c:v>
                </c:pt>
                <c:pt idx="258">
                  <c:v>13400</c:v>
                </c:pt>
                <c:pt idx="259">
                  <c:v>13450</c:v>
                </c:pt>
                <c:pt idx="260">
                  <c:v>13500</c:v>
                </c:pt>
                <c:pt idx="261">
                  <c:v>13550</c:v>
                </c:pt>
                <c:pt idx="262">
                  <c:v>13600</c:v>
                </c:pt>
                <c:pt idx="263">
                  <c:v>13650</c:v>
                </c:pt>
                <c:pt idx="264">
                  <c:v>13700</c:v>
                </c:pt>
                <c:pt idx="265">
                  <c:v>13750</c:v>
                </c:pt>
                <c:pt idx="266">
                  <c:v>13800</c:v>
                </c:pt>
                <c:pt idx="267">
                  <c:v>13850</c:v>
                </c:pt>
                <c:pt idx="268">
                  <c:v>13900</c:v>
                </c:pt>
                <c:pt idx="269">
                  <c:v>13950</c:v>
                </c:pt>
                <c:pt idx="270">
                  <c:v>14000</c:v>
                </c:pt>
                <c:pt idx="271">
                  <c:v>14050</c:v>
                </c:pt>
                <c:pt idx="272">
                  <c:v>14100</c:v>
                </c:pt>
                <c:pt idx="273">
                  <c:v>14150</c:v>
                </c:pt>
                <c:pt idx="274">
                  <c:v>14200</c:v>
                </c:pt>
                <c:pt idx="275">
                  <c:v>14250</c:v>
                </c:pt>
                <c:pt idx="276">
                  <c:v>14300</c:v>
                </c:pt>
                <c:pt idx="277">
                  <c:v>14350</c:v>
                </c:pt>
                <c:pt idx="278">
                  <c:v>14400</c:v>
                </c:pt>
                <c:pt idx="279">
                  <c:v>14450</c:v>
                </c:pt>
                <c:pt idx="280">
                  <c:v>14500</c:v>
                </c:pt>
                <c:pt idx="281">
                  <c:v>14550</c:v>
                </c:pt>
                <c:pt idx="282">
                  <c:v>14600</c:v>
                </c:pt>
                <c:pt idx="283">
                  <c:v>14650</c:v>
                </c:pt>
                <c:pt idx="284">
                  <c:v>14700</c:v>
                </c:pt>
                <c:pt idx="285">
                  <c:v>14750</c:v>
                </c:pt>
                <c:pt idx="286">
                  <c:v>14800</c:v>
                </c:pt>
                <c:pt idx="287">
                  <c:v>14850</c:v>
                </c:pt>
                <c:pt idx="288">
                  <c:v>14900</c:v>
                </c:pt>
                <c:pt idx="289">
                  <c:v>14950</c:v>
                </c:pt>
                <c:pt idx="290">
                  <c:v>15000</c:v>
                </c:pt>
                <c:pt idx="291">
                  <c:v>15050</c:v>
                </c:pt>
                <c:pt idx="292">
                  <c:v>15100</c:v>
                </c:pt>
                <c:pt idx="293">
                  <c:v>15150</c:v>
                </c:pt>
                <c:pt idx="294">
                  <c:v>15200</c:v>
                </c:pt>
                <c:pt idx="295">
                  <c:v>15250</c:v>
                </c:pt>
                <c:pt idx="296">
                  <c:v>15300</c:v>
                </c:pt>
                <c:pt idx="297">
                  <c:v>15350</c:v>
                </c:pt>
                <c:pt idx="298">
                  <c:v>15400</c:v>
                </c:pt>
                <c:pt idx="299">
                  <c:v>15450</c:v>
                </c:pt>
                <c:pt idx="300">
                  <c:v>15500</c:v>
                </c:pt>
                <c:pt idx="301">
                  <c:v>15550</c:v>
                </c:pt>
                <c:pt idx="302">
                  <c:v>15600</c:v>
                </c:pt>
                <c:pt idx="303">
                  <c:v>15650</c:v>
                </c:pt>
                <c:pt idx="304">
                  <c:v>15700</c:v>
                </c:pt>
                <c:pt idx="305">
                  <c:v>15750</c:v>
                </c:pt>
                <c:pt idx="306">
                  <c:v>15800</c:v>
                </c:pt>
                <c:pt idx="307">
                  <c:v>15850</c:v>
                </c:pt>
                <c:pt idx="308">
                  <c:v>15900</c:v>
                </c:pt>
                <c:pt idx="309">
                  <c:v>15950</c:v>
                </c:pt>
                <c:pt idx="310">
                  <c:v>16000</c:v>
                </c:pt>
                <c:pt idx="311">
                  <c:v>16050</c:v>
                </c:pt>
                <c:pt idx="312">
                  <c:v>16100</c:v>
                </c:pt>
                <c:pt idx="313">
                  <c:v>16150</c:v>
                </c:pt>
                <c:pt idx="314">
                  <c:v>16200</c:v>
                </c:pt>
                <c:pt idx="315">
                  <c:v>16250</c:v>
                </c:pt>
                <c:pt idx="316">
                  <c:v>16300</c:v>
                </c:pt>
                <c:pt idx="317">
                  <c:v>16350</c:v>
                </c:pt>
                <c:pt idx="318">
                  <c:v>16400</c:v>
                </c:pt>
                <c:pt idx="319">
                  <c:v>16450</c:v>
                </c:pt>
                <c:pt idx="320">
                  <c:v>16500</c:v>
                </c:pt>
                <c:pt idx="321">
                  <c:v>16550</c:v>
                </c:pt>
                <c:pt idx="322">
                  <c:v>16600</c:v>
                </c:pt>
                <c:pt idx="323">
                  <c:v>16650</c:v>
                </c:pt>
                <c:pt idx="324">
                  <c:v>16700</c:v>
                </c:pt>
                <c:pt idx="325">
                  <c:v>16750</c:v>
                </c:pt>
                <c:pt idx="326">
                  <c:v>16800</c:v>
                </c:pt>
                <c:pt idx="327">
                  <c:v>16850</c:v>
                </c:pt>
                <c:pt idx="328">
                  <c:v>16900</c:v>
                </c:pt>
                <c:pt idx="329">
                  <c:v>16950</c:v>
                </c:pt>
                <c:pt idx="330">
                  <c:v>17000</c:v>
                </c:pt>
                <c:pt idx="331">
                  <c:v>17050</c:v>
                </c:pt>
                <c:pt idx="332">
                  <c:v>17100</c:v>
                </c:pt>
                <c:pt idx="333">
                  <c:v>17150</c:v>
                </c:pt>
                <c:pt idx="334">
                  <c:v>17200</c:v>
                </c:pt>
                <c:pt idx="335">
                  <c:v>17250</c:v>
                </c:pt>
                <c:pt idx="336">
                  <c:v>17300</c:v>
                </c:pt>
                <c:pt idx="337">
                  <c:v>17350</c:v>
                </c:pt>
                <c:pt idx="338">
                  <c:v>17400</c:v>
                </c:pt>
                <c:pt idx="339">
                  <c:v>17450</c:v>
                </c:pt>
                <c:pt idx="340">
                  <c:v>17500</c:v>
                </c:pt>
                <c:pt idx="341">
                  <c:v>17550</c:v>
                </c:pt>
                <c:pt idx="342">
                  <c:v>17600</c:v>
                </c:pt>
                <c:pt idx="343">
                  <c:v>17650</c:v>
                </c:pt>
                <c:pt idx="344">
                  <c:v>17700</c:v>
                </c:pt>
                <c:pt idx="345">
                  <c:v>17750</c:v>
                </c:pt>
                <c:pt idx="346">
                  <c:v>17800</c:v>
                </c:pt>
                <c:pt idx="347">
                  <c:v>17850</c:v>
                </c:pt>
                <c:pt idx="348">
                  <c:v>17900</c:v>
                </c:pt>
                <c:pt idx="349">
                  <c:v>17950</c:v>
                </c:pt>
                <c:pt idx="350">
                  <c:v>18000</c:v>
                </c:pt>
                <c:pt idx="351">
                  <c:v>18050</c:v>
                </c:pt>
                <c:pt idx="352">
                  <c:v>18100</c:v>
                </c:pt>
                <c:pt idx="353">
                  <c:v>18150</c:v>
                </c:pt>
                <c:pt idx="354">
                  <c:v>18200</c:v>
                </c:pt>
                <c:pt idx="355">
                  <c:v>18250</c:v>
                </c:pt>
                <c:pt idx="356">
                  <c:v>18300</c:v>
                </c:pt>
                <c:pt idx="357">
                  <c:v>18350</c:v>
                </c:pt>
                <c:pt idx="358">
                  <c:v>18400</c:v>
                </c:pt>
                <c:pt idx="359">
                  <c:v>18450</c:v>
                </c:pt>
                <c:pt idx="360">
                  <c:v>18500</c:v>
                </c:pt>
                <c:pt idx="361">
                  <c:v>18550</c:v>
                </c:pt>
                <c:pt idx="362">
                  <c:v>18600</c:v>
                </c:pt>
                <c:pt idx="363">
                  <c:v>18650</c:v>
                </c:pt>
                <c:pt idx="364">
                  <c:v>18700</c:v>
                </c:pt>
                <c:pt idx="365">
                  <c:v>18750</c:v>
                </c:pt>
                <c:pt idx="366">
                  <c:v>18800</c:v>
                </c:pt>
                <c:pt idx="367">
                  <c:v>18850</c:v>
                </c:pt>
                <c:pt idx="368">
                  <c:v>18900</c:v>
                </c:pt>
                <c:pt idx="369">
                  <c:v>18950</c:v>
                </c:pt>
                <c:pt idx="370">
                  <c:v>19000</c:v>
                </c:pt>
                <c:pt idx="371">
                  <c:v>19050</c:v>
                </c:pt>
                <c:pt idx="372">
                  <c:v>19100</c:v>
                </c:pt>
                <c:pt idx="373">
                  <c:v>19150</c:v>
                </c:pt>
                <c:pt idx="374">
                  <c:v>19200</c:v>
                </c:pt>
                <c:pt idx="375">
                  <c:v>19250</c:v>
                </c:pt>
                <c:pt idx="376">
                  <c:v>19300</c:v>
                </c:pt>
                <c:pt idx="377">
                  <c:v>19350</c:v>
                </c:pt>
                <c:pt idx="378">
                  <c:v>19400</c:v>
                </c:pt>
                <c:pt idx="379">
                  <c:v>19450</c:v>
                </c:pt>
                <c:pt idx="380">
                  <c:v>19500</c:v>
                </c:pt>
                <c:pt idx="381">
                  <c:v>19550</c:v>
                </c:pt>
                <c:pt idx="382">
                  <c:v>19600</c:v>
                </c:pt>
                <c:pt idx="383">
                  <c:v>19650</c:v>
                </c:pt>
                <c:pt idx="384">
                  <c:v>19700</c:v>
                </c:pt>
                <c:pt idx="385">
                  <c:v>19750</c:v>
                </c:pt>
                <c:pt idx="386">
                  <c:v>19800</c:v>
                </c:pt>
                <c:pt idx="387">
                  <c:v>19850</c:v>
                </c:pt>
                <c:pt idx="388">
                  <c:v>19900</c:v>
                </c:pt>
                <c:pt idx="389">
                  <c:v>19950</c:v>
                </c:pt>
                <c:pt idx="390">
                  <c:v>20000</c:v>
                </c:pt>
                <c:pt idx="391">
                  <c:v>20050</c:v>
                </c:pt>
                <c:pt idx="392">
                  <c:v>20100</c:v>
                </c:pt>
                <c:pt idx="393">
                  <c:v>20150</c:v>
                </c:pt>
                <c:pt idx="394">
                  <c:v>20200</c:v>
                </c:pt>
                <c:pt idx="395">
                  <c:v>20250</c:v>
                </c:pt>
                <c:pt idx="396">
                  <c:v>20300</c:v>
                </c:pt>
                <c:pt idx="397">
                  <c:v>20350</c:v>
                </c:pt>
                <c:pt idx="398">
                  <c:v>20400</c:v>
                </c:pt>
                <c:pt idx="399">
                  <c:v>20450</c:v>
                </c:pt>
                <c:pt idx="400">
                  <c:v>20500</c:v>
                </c:pt>
                <c:pt idx="401">
                  <c:v>20550</c:v>
                </c:pt>
                <c:pt idx="402">
                  <c:v>20600</c:v>
                </c:pt>
                <c:pt idx="403">
                  <c:v>20650</c:v>
                </c:pt>
                <c:pt idx="404">
                  <c:v>20700</c:v>
                </c:pt>
                <c:pt idx="405">
                  <c:v>20750</c:v>
                </c:pt>
                <c:pt idx="406">
                  <c:v>20800</c:v>
                </c:pt>
                <c:pt idx="407">
                  <c:v>20850</c:v>
                </c:pt>
                <c:pt idx="408">
                  <c:v>20900</c:v>
                </c:pt>
                <c:pt idx="409">
                  <c:v>20950</c:v>
                </c:pt>
                <c:pt idx="410">
                  <c:v>21000</c:v>
                </c:pt>
                <c:pt idx="411">
                  <c:v>21050</c:v>
                </c:pt>
                <c:pt idx="412">
                  <c:v>21100</c:v>
                </c:pt>
                <c:pt idx="413">
                  <c:v>21150</c:v>
                </c:pt>
                <c:pt idx="414">
                  <c:v>21200</c:v>
                </c:pt>
                <c:pt idx="415">
                  <c:v>21250</c:v>
                </c:pt>
                <c:pt idx="416">
                  <c:v>21300</c:v>
                </c:pt>
                <c:pt idx="417">
                  <c:v>21350</c:v>
                </c:pt>
                <c:pt idx="418">
                  <c:v>21400</c:v>
                </c:pt>
                <c:pt idx="419">
                  <c:v>21450</c:v>
                </c:pt>
                <c:pt idx="420">
                  <c:v>21500</c:v>
                </c:pt>
                <c:pt idx="421">
                  <c:v>21550</c:v>
                </c:pt>
                <c:pt idx="422">
                  <c:v>21600</c:v>
                </c:pt>
                <c:pt idx="423">
                  <c:v>21650</c:v>
                </c:pt>
                <c:pt idx="424">
                  <c:v>21700</c:v>
                </c:pt>
                <c:pt idx="425">
                  <c:v>21750</c:v>
                </c:pt>
                <c:pt idx="426">
                  <c:v>21800</c:v>
                </c:pt>
                <c:pt idx="427">
                  <c:v>21850</c:v>
                </c:pt>
                <c:pt idx="428">
                  <c:v>21900</c:v>
                </c:pt>
                <c:pt idx="429">
                  <c:v>21950</c:v>
                </c:pt>
                <c:pt idx="430">
                  <c:v>22000</c:v>
                </c:pt>
                <c:pt idx="431">
                  <c:v>22050</c:v>
                </c:pt>
                <c:pt idx="432">
                  <c:v>22100</c:v>
                </c:pt>
                <c:pt idx="433">
                  <c:v>22150</c:v>
                </c:pt>
                <c:pt idx="434">
                  <c:v>22200</c:v>
                </c:pt>
                <c:pt idx="435">
                  <c:v>22250</c:v>
                </c:pt>
                <c:pt idx="436">
                  <c:v>22300</c:v>
                </c:pt>
                <c:pt idx="437">
                  <c:v>22350</c:v>
                </c:pt>
                <c:pt idx="438">
                  <c:v>22400</c:v>
                </c:pt>
                <c:pt idx="439">
                  <c:v>22450</c:v>
                </c:pt>
                <c:pt idx="440">
                  <c:v>22500</c:v>
                </c:pt>
                <c:pt idx="441">
                  <c:v>22550</c:v>
                </c:pt>
                <c:pt idx="442">
                  <c:v>22600</c:v>
                </c:pt>
                <c:pt idx="443">
                  <c:v>22650</c:v>
                </c:pt>
                <c:pt idx="444">
                  <c:v>22700</c:v>
                </c:pt>
                <c:pt idx="445">
                  <c:v>22750</c:v>
                </c:pt>
                <c:pt idx="446">
                  <c:v>22800</c:v>
                </c:pt>
                <c:pt idx="447">
                  <c:v>22850</c:v>
                </c:pt>
                <c:pt idx="448">
                  <c:v>22900</c:v>
                </c:pt>
                <c:pt idx="449">
                  <c:v>22950</c:v>
                </c:pt>
                <c:pt idx="450">
                  <c:v>23000</c:v>
                </c:pt>
                <c:pt idx="451">
                  <c:v>23050</c:v>
                </c:pt>
                <c:pt idx="452">
                  <c:v>23100</c:v>
                </c:pt>
                <c:pt idx="453">
                  <c:v>23150</c:v>
                </c:pt>
                <c:pt idx="454">
                  <c:v>23200</c:v>
                </c:pt>
                <c:pt idx="455">
                  <c:v>23250</c:v>
                </c:pt>
                <c:pt idx="456">
                  <c:v>23300</c:v>
                </c:pt>
                <c:pt idx="457">
                  <c:v>23350</c:v>
                </c:pt>
                <c:pt idx="458">
                  <c:v>23400</c:v>
                </c:pt>
                <c:pt idx="459">
                  <c:v>23450</c:v>
                </c:pt>
                <c:pt idx="460">
                  <c:v>23500</c:v>
                </c:pt>
                <c:pt idx="461">
                  <c:v>23550</c:v>
                </c:pt>
                <c:pt idx="462">
                  <c:v>23600</c:v>
                </c:pt>
                <c:pt idx="463">
                  <c:v>23650</c:v>
                </c:pt>
                <c:pt idx="464">
                  <c:v>23700</c:v>
                </c:pt>
                <c:pt idx="465">
                  <c:v>23750</c:v>
                </c:pt>
                <c:pt idx="466">
                  <c:v>23800</c:v>
                </c:pt>
                <c:pt idx="467">
                  <c:v>23850</c:v>
                </c:pt>
                <c:pt idx="468">
                  <c:v>23900</c:v>
                </c:pt>
                <c:pt idx="469">
                  <c:v>23950</c:v>
                </c:pt>
                <c:pt idx="470">
                  <c:v>24000</c:v>
                </c:pt>
                <c:pt idx="471">
                  <c:v>24050</c:v>
                </c:pt>
                <c:pt idx="472">
                  <c:v>24100</c:v>
                </c:pt>
                <c:pt idx="473">
                  <c:v>24150</c:v>
                </c:pt>
                <c:pt idx="474">
                  <c:v>24200</c:v>
                </c:pt>
                <c:pt idx="475">
                  <c:v>24250</c:v>
                </c:pt>
                <c:pt idx="476">
                  <c:v>24300</c:v>
                </c:pt>
                <c:pt idx="477">
                  <c:v>24350</c:v>
                </c:pt>
                <c:pt idx="478">
                  <c:v>24400</c:v>
                </c:pt>
                <c:pt idx="479">
                  <c:v>24450</c:v>
                </c:pt>
                <c:pt idx="480">
                  <c:v>24500</c:v>
                </c:pt>
                <c:pt idx="481">
                  <c:v>24550</c:v>
                </c:pt>
                <c:pt idx="482">
                  <c:v>24600</c:v>
                </c:pt>
                <c:pt idx="483">
                  <c:v>24650</c:v>
                </c:pt>
                <c:pt idx="484">
                  <c:v>24700</c:v>
                </c:pt>
                <c:pt idx="485">
                  <c:v>24750</c:v>
                </c:pt>
                <c:pt idx="486">
                  <c:v>24800</c:v>
                </c:pt>
                <c:pt idx="487">
                  <c:v>24850</c:v>
                </c:pt>
                <c:pt idx="488">
                  <c:v>24900</c:v>
                </c:pt>
                <c:pt idx="489">
                  <c:v>24950</c:v>
                </c:pt>
                <c:pt idx="490">
                  <c:v>25000</c:v>
                </c:pt>
                <c:pt idx="491">
                  <c:v>25050</c:v>
                </c:pt>
                <c:pt idx="492">
                  <c:v>25100</c:v>
                </c:pt>
                <c:pt idx="493">
                  <c:v>25150</c:v>
                </c:pt>
                <c:pt idx="494">
                  <c:v>25200</c:v>
                </c:pt>
                <c:pt idx="495">
                  <c:v>25250</c:v>
                </c:pt>
                <c:pt idx="496">
                  <c:v>25300</c:v>
                </c:pt>
                <c:pt idx="497">
                  <c:v>25350</c:v>
                </c:pt>
                <c:pt idx="498">
                  <c:v>25400</c:v>
                </c:pt>
                <c:pt idx="499">
                  <c:v>25450</c:v>
                </c:pt>
                <c:pt idx="500">
                  <c:v>25500</c:v>
                </c:pt>
                <c:pt idx="501">
                  <c:v>25550</c:v>
                </c:pt>
                <c:pt idx="502">
                  <c:v>25600</c:v>
                </c:pt>
                <c:pt idx="503">
                  <c:v>25650</c:v>
                </c:pt>
                <c:pt idx="504">
                  <c:v>25700</c:v>
                </c:pt>
                <c:pt idx="505">
                  <c:v>25750</c:v>
                </c:pt>
                <c:pt idx="506">
                  <c:v>25800</c:v>
                </c:pt>
                <c:pt idx="507">
                  <c:v>25850</c:v>
                </c:pt>
                <c:pt idx="508">
                  <c:v>25900</c:v>
                </c:pt>
                <c:pt idx="509">
                  <c:v>25950</c:v>
                </c:pt>
                <c:pt idx="510">
                  <c:v>26000</c:v>
                </c:pt>
                <c:pt idx="511">
                  <c:v>26050</c:v>
                </c:pt>
                <c:pt idx="512">
                  <c:v>26100</c:v>
                </c:pt>
                <c:pt idx="513">
                  <c:v>26150</c:v>
                </c:pt>
                <c:pt idx="514">
                  <c:v>26200</c:v>
                </c:pt>
                <c:pt idx="515">
                  <c:v>26250</c:v>
                </c:pt>
                <c:pt idx="516">
                  <c:v>26300</c:v>
                </c:pt>
                <c:pt idx="517">
                  <c:v>26350</c:v>
                </c:pt>
                <c:pt idx="518">
                  <c:v>26400</c:v>
                </c:pt>
                <c:pt idx="519">
                  <c:v>26450</c:v>
                </c:pt>
                <c:pt idx="520">
                  <c:v>26500</c:v>
                </c:pt>
                <c:pt idx="521">
                  <c:v>26550</c:v>
                </c:pt>
                <c:pt idx="522">
                  <c:v>26600</c:v>
                </c:pt>
                <c:pt idx="523">
                  <c:v>26650</c:v>
                </c:pt>
                <c:pt idx="524">
                  <c:v>26700</c:v>
                </c:pt>
                <c:pt idx="525">
                  <c:v>26750</c:v>
                </c:pt>
                <c:pt idx="526">
                  <c:v>26800</c:v>
                </c:pt>
                <c:pt idx="527">
                  <c:v>26850</c:v>
                </c:pt>
                <c:pt idx="528">
                  <c:v>26900</c:v>
                </c:pt>
                <c:pt idx="529">
                  <c:v>26950</c:v>
                </c:pt>
                <c:pt idx="530">
                  <c:v>27000</c:v>
                </c:pt>
                <c:pt idx="531">
                  <c:v>27050</c:v>
                </c:pt>
                <c:pt idx="532">
                  <c:v>27100</c:v>
                </c:pt>
                <c:pt idx="533">
                  <c:v>27150</c:v>
                </c:pt>
                <c:pt idx="534">
                  <c:v>27200</c:v>
                </c:pt>
                <c:pt idx="535">
                  <c:v>27250</c:v>
                </c:pt>
                <c:pt idx="536">
                  <c:v>27300</c:v>
                </c:pt>
                <c:pt idx="537">
                  <c:v>27350</c:v>
                </c:pt>
                <c:pt idx="538">
                  <c:v>27400</c:v>
                </c:pt>
                <c:pt idx="539">
                  <c:v>27450</c:v>
                </c:pt>
                <c:pt idx="540">
                  <c:v>27500</c:v>
                </c:pt>
                <c:pt idx="541">
                  <c:v>27550</c:v>
                </c:pt>
                <c:pt idx="542">
                  <c:v>27600</c:v>
                </c:pt>
                <c:pt idx="543">
                  <c:v>27650</c:v>
                </c:pt>
                <c:pt idx="544">
                  <c:v>27700</c:v>
                </c:pt>
                <c:pt idx="545">
                  <c:v>27750</c:v>
                </c:pt>
                <c:pt idx="546">
                  <c:v>27800</c:v>
                </c:pt>
                <c:pt idx="547">
                  <c:v>27850</c:v>
                </c:pt>
                <c:pt idx="548">
                  <c:v>27900</c:v>
                </c:pt>
                <c:pt idx="549">
                  <c:v>27950</c:v>
                </c:pt>
                <c:pt idx="550">
                  <c:v>28000</c:v>
                </c:pt>
                <c:pt idx="551">
                  <c:v>28050</c:v>
                </c:pt>
                <c:pt idx="552">
                  <c:v>28100</c:v>
                </c:pt>
                <c:pt idx="553">
                  <c:v>28150</c:v>
                </c:pt>
                <c:pt idx="554">
                  <c:v>28200</c:v>
                </c:pt>
                <c:pt idx="555">
                  <c:v>28250</c:v>
                </c:pt>
                <c:pt idx="556">
                  <c:v>28300</c:v>
                </c:pt>
                <c:pt idx="557">
                  <c:v>28350</c:v>
                </c:pt>
                <c:pt idx="558">
                  <c:v>28400</c:v>
                </c:pt>
                <c:pt idx="559">
                  <c:v>28450</c:v>
                </c:pt>
                <c:pt idx="560">
                  <c:v>28500</c:v>
                </c:pt>
                <c:pt idx="561">
                  <c:v>28550</c:v>
                </c:pt>
                <c:pt idx="562">
                  <c:v>28600</c:v>
                </c:pt>
                <c:pt idx="563">
                  <c:v>28650</c:v>
                </c:pt>
                <c:pt idx="564">
                  <c:v>28700</c:v>
                </c:pt>
                <c:pt idx="565">
                  <c:v>28750</c:v>
                </c:pt>
                <c:pt idx="566">
                  <c:v>28800</c:v>
                </c:pt>
                <c:pt idx="567">
                  <c:v>28850</c:v>
                </c:pt>
                <c:pt idx="568">
                  <c:v>28900</c:v>
                </c:pt>
                <c:pt idx="569">
                  <c:v>28950</c:v>
                </c:pt>
                <c:pt idx="570">
                  <c:v>29000</c:v>
                </c:pt>
                <c:pt idx="571">
                  <c:v>29050</c:v>
                </c:pt>
                <c:pt idx="572">
                  <c:v>29100</c:v>
                </c:pt>
                <c:pt idx="573">
                  <c:v>29150</c:v>
                </c:pt>
                <c:pt idx="574">
                  <c:v>29200</c:v>
                </c:pt>
                <c:pt idx="575">
                  <c:v>29250</c:v>
                </c:pt>
                <c:pt idx="576">
                  <c:v>29300</c:v>
                </c:pt>
                <c:pt idx="577">
                  <c:v>29350</c:v>
                </c:pt>
                <c:pt idx="578">
                  <c:v>29400</c:v>
                </c:pt>
                <c:pt idx="579">
                  <c:v>29450</c:v>
                </c:pt>
                <c:pt idx="580">
                  <c:v>29500</c:v>
                </c:pt>
                <c:pt idx="581">
                  <c:v>29550</c:v>
                </c:pt>
                <c:pt idx="582">
                  <c:v>29600</c:v>
                </c:pt>
                <c:pt idx="583">
                  <c:v>29650</c:v>
                </c:pt>
                <c:pt idx="584">
                  <c:v>29700</c:v>
                </c:pt>
                <c:pt idx="585">
                  <c:v>29750</c:v>
                </c:pt>
                <c:pt idx="586">
                  <c:v>29800</c:v>
                </c:pt>
                <c:pt idx="587">
                  <c:v>29850</c:v>
                </c:pt>
                <c:pt idx="588">
                  <c:v>29900</c:v>
                </c:pt>
                <c:pt idx="589">
                  <c:v>29950</c:v>
                </c:pt>
                <c:pt idx="590">
                  <c:v>30000</c:v>
                </c:pt>
                <c:pt idx="591">
                  <c:v>30050</c:v>
                </c:pt>
                <c:pt idx="592">
                  <c:v>30100</c:v>
                </c:pt>
                <c:pt idx="593">
                  <c:v>30150</c:v>
                </c:pt>
                <c:pt idx="594">
                  <c:v>30200</c:v>
                </c:pt>
                <c:pt idx="595">
                  <c:v>30250</c:v>
                </c:pt>
                <c:pt idx="596">
                  <c:v>30300</c:v>
                </c:pt>
                <c:pt idx="597">
                  <c:v>30350</c:v>
                </c:pt>
                <c:pt idx="598">
                  <c:v>30400</c:v>
                </c:pt>
                <c:pt idx="599">
                  <c:v>30450</c:v>
                </c:pt>
                <c:pt idx="600">
                  <c:v>30500</c:v>
                </c:pt>
                <c:pt idx="601">
                  <c:v>30550</c:v>
                </c:pt>
                <c:pt idx="602">
                  <c:v>30600</c:v>
                </c:pt>
                <c:pt idx="603">
                  <c:v>30650</c:v>
                </c:pt>
                <c:pt idx="604">
                  <c:v>30700</c:v>
                </c:pt>
                <c:pt idx="605">
                  <c:v>30750</c:v>
                </c:pt>
                <c:pt idx="606">
                  <c:v>30800</c:v>
                </c:pt>
                <c:pt idx="607">
                  <c:v>30850</c:v>
                </c:pt>
                <c:pt idx="608">
                  <c:v>30900</c:v>
                </c:pt>
                <c:pt idx="609">
                  <c:v>30950</c:v>
                </c:pt>
                <c:pt idx="610">
                  <c:v>31000</c:v>
                </c:pt>
                <c:pt idx="611">
                  <c:v>31050</c:v>
                </c:pt>
                <c:pt idx="612">
                  <c:v>31100</c:v>
                </c:pt>
                <c:pt idx="613">
                  <c:v>31150</c:v>
                </c:pt>
                <c:pt idx="614">
                  <c:v>31200</c:v>
                </c:pt>
                <c:pt idx="615">
                  <c:v>31250</c:v>
                </c:pt>
                <c:pt idx="616">
                  <c:v>31300</c:v>
                </c:pt>
                <c:pt idx="617">
                  <c:v>31350</c:v>
                </c:pt>
                <c:pt idx="618">
                  <c:v>31400</c:v>
                </c:pt>
                <c:pt idx="619">
                  <c:v>31450</c:v>
                </c:pt>
                <c:pt idx="620">
                  <c:v>31500</c:v>
                </c:pt>
                <c:pt idx="621">
                  <c:v>31550</c:v>
                </c:pt>
                <c:pt idx="622">
                  <c:v>31600</c:v>
                </c:pt>
                <c:pt idx="623">
                  <c:v>31650</c:v>
                </c:pt>
                <c:pt idx="624">
                  <c:v>31700</c:v>
                </c:pt>
                <c:pt idx="625">
                  <c:v>31750</c:v>
                </c:pt>
                <c:pt idx="626">
                  <c:v>31800</c:v>
                </c:pt>
                <c:pt idx="627">
                  <c:v>31850</c:v>
                </c:pt>
                <c:pt idx="628">
                  <c:v>31900</c:v>
                </c:pt>
                <c:pt idx="629">
                  <c:v>31950</c:v>
                </c:pt>
                <c:pt idx="630">
                  <c:v>32000</c:v>
                </c:pt>
                <c:pt idx="631">
                  <c:v>32050</c:v>
                </c:pt>
                <c:pt idx="632">
                  <c:v>32100</c:v>
                </c:pt>
                <c:pt idx="633">
                  <c:v>32150</c:v>
                </c:pt>
                <c:pt idx="634">
                  <c:v>32200</c:v>
                </c:pt>
                <c:pt idx="635">
                  <c:v>32250</c:v>
                </c:pt>
                <c:pt idx="636">
                  <c:v>32300</c:v>
                </c:pt>
                <c:pt idx="637">
                  <c:v>32350</c:v>
                </c:pt>
                <c:pt idx="638">
                  <c:v>32400</c:v>
                </c:pt>
                <c:pt idx="639">
                  <c:v>32450</c:v>
                </c:pt>
                <c:pt idx="640">
                  <c:v>32500</c:v>
                </c:pt>
                <c:pt idx="641">
                  <c:v>32550</c:v>
                </c:pt>
                <c:pt idx="642">
                  <c:v>32600</c:v>
                </c:pt>
                <c:pt idx="643">
                  <c:v>32650</c:v>
                </c:pt>
                <c:pt idx="644">
                  <c:v>32700</c:v>
                </c:pt>
                <c:pt idx="645">
                  <c:v>32750</c:v>
                </c:pt>
                <c:pt idx="646">
                  <c:v>32800</c:v>
                </c:pt>
                <c:pt idx="647">
                  <c:v>32850</c:v>
                </c:pt>
                <c:pt idx="648">
                  <c:v>32900</c:v>
                </c:pt>
                <c:pt idx="649">
                  <c:v>32950</c:v>
                </c:pt>
                <c:pt idx="650">
                  <c:v>33000</c:v>
                </c:pt>
              </c:numCache>
            </c:numRef>
          </c:xVal>
          <c:yVal>
            <c:numRef>
              <c:f>'example file'!$T$2:$T$854</c:f>
              <c:numCache>
                <c:formatCode>General</c:formatCode>
                <c:ptCount val="853"/>
                <c:pt idx="0">
                  <c:v>0.15243461367818595</c:v>
                </c:pt>
                <c:pt idx="1">
                  <c:v>0.1675243746395311</c:v>
                </c:pt>
                <c:pt idx="2">
                  <c:v>0.18489771351347045</c:v>
                </c:pt>
                <c:pt idx="3">
                  <c:v>0.20183186005848525</c:v>
                </c:pt>
                <c:pt idx="4">
                  <c:v>0.21830974484228399</c:v>
                </c:pt>
                <c:pt idx="5">
                  <c:v>0.23432428535430258</c:v>
                </c:pt>
                <c:pt idx="6">
                  <c:v>0.24987539365563993</c:v>
                </c:pt>
                <c:pt idx="7">
                  <c:v>0.26496786451835141</c:v>
                </c:pt>
                <c:pt idx="8">
                  <c:v>0.27960986965100293</c:v>
                </c:pt>
                <c:pt idx="9">
                  <c:v>0.2938118753264598</c:v>
                </c:pt>
                <c:pt idx="10">
                  <c:v>0.30758585962975249</c:v>
                </c:pt>
                <c:pt idx="11">
                  <c:v>0.32094474412688506</c:v>
                </c:pt>
                <c:pt idx="12">
                  <c:v>0.33390198048334929</c:v>
                </c:pt>
                <c:pt idx="13">
                  <c:v>0.3464712499952427</c:v>
                </c:pt>
                <c:pt idx="14">
                  <c:v>0.35866624598312491</c:v>
                </c:pt>
                <c:pt idx="15">
                  <c:v>0.37050051735042921</c:v>
                </c:pt>
                <c:pt idx="16">
                  <c:v>0.38198735749719953</c:v>
                </c:pt>
                <c:pt idx="17">
                  <c:v>0.39313972697797894</c:v>
                </c:pt>
                <c:pt idx="18">
                  <c:v>0.4039702013152493</c:v>
                </c:pt>
                <c:pt idx="19">
                  <c:v>0.41449093757587541</c:v>
                </c:pt>
                <c:pt idx="20">
                  <c:v>0.42471365492679625</c:v>
                </c:pt>
                <c:pt idx="21">
                  <c:v>0.43464962557367065</c:v>
                </c:pt>
                <c:pt idx="22">
                  <c:v>0.4443096733686519</c:v>
                </c:pt>
                <c:pt idx="23">
                  <c:v>0.45370417803337043</c:v>
                </c:pt>
                <c:pt idx="24">
                  <c:v>0.46284308343939007</c:v>
                </c:pt>
                <c:pt idx="25">
                  <c:v>0.47173590876339361</c:v>
                </c:pt>
                <c:pt idx="26">
                  <c:v>0.4803917616189568</c:v>
                </c:pt>
                <c:pt idx="27">
                  <c:v>0.48881935248363723</c:v>
                </c:pt>
                <c:pt idx="28">
                  <c:v>0.497027009905877</c:v>
                </c:pt>
                <c:pt idx="29">
                  <c:v>0.50502269610327621</c:v>
                </c:pt>
                <c:pt idx="30">
                  <c:v>0.51281402266140019</c:v>
                </c:pt>
                <c:pt idx="31">
                  <c:v>0.5204082661173397</c:v>
                </c:pt>
                <c:pt idx="32">
                  <c:v>0.52781238327004021</c:v>
                </c:pt>
                <c:pt idx="33">
                  <c:v>0.53503302610388626</c:v>
                </c:pt>
                <c:pt idx="34">
                  <c:v>0.54207655624624507</c:v>
                </c:pt>
                <c:pt idx="35">
                  <c:v>0.54894905890591905</c:v>
                </c:pt>
                <c:pt idx="36">
                  <c:v>0.55565635625955256</c:v>
                </c:pt>
                <c:pt idx="37">
                  <c:v>0.56220402026834082</c:v>
                </c:pt>
                <c:pt idx="38">
                  <c:v>0.56859738491895506</c:v>
                </c:pt>
                <c:pt idx="39">
                  <c:v>0.57484155789128244</c:v>
                </c:pt>
                <c:pt idx="40">
                  <c:v>0.58094143166199608</c:v>
                </c:pt>
                <c:pt idx="41">
                  <c:v>0.58690169405764103</c:v>
                </c:pt>
                <c:pt idx="42">
                  <c:v>0.59272683827422723</c:v>
                </c:pt>
                <c:pt idx="43">
                  <c:v>0.59842117238257597</c:v>
                </c:pt>
                <c:pt idx="44">
                  <c:v>0.60398882834010303</c:v>
                </c:pt>
                <c:pt idx="45">
                  <c:v>0.60943377053053771</c:v>
                </c:pt>
                <c:pt idx="46">
                  <c:v>0.61475980385341533</c:v>
                </c:pt>
                <c:pt idx="47">
                  <c:v>0.61997058138515881</c:v>
                </c:pt>
                <c:pt idx="48">
                  <c:v>0.62506961163327301</c:v>
                </c:pt>
                <c:pt idx="49">
                  <c:v>0.63006026540468396</c:v>
                </c:pt>
                <c:pt idx="50">
                  <c:v>0.63494578230863352</c:v>
                </c:pt>
                <c:pt idx="51">
                  <c:v>0.63972927691379644</c:v>
                </c:pt>
                <c:pt idx="52">
                  <c:v>0.64441374457850809</c:v>
                </c:pt>
                <c:pt idx="53">
                  <c:v>0.64900206697215213</c:v>
                </c:pt>
                <c:pt idx="54">
                  <c:v>0.65349701730490894</c:v>
                </c:pt>
                <c:pt idx="55">
                  <c:v>0.65790126528221304</c:v>
                </c:pt>
                <c:pt idx="56">
                  <c:v>0.66221738179943557</c:v>
                </c:pt>
                <c:pt idx="57">
                  <c:v>0.66644784339145591</c:v>
                </c:pt>
                <c:pt idx="58">
                  <c:v>0.67059503645102425</c:v>
                </c:pt>
                <c:pt idx="59">
                  <c:v>0.67466126122900127</c:v>
                </c:pt>
                <c:pt idx="60">
                  <c:v>0.67864873562885197</c:v>
                </c:pt>
                <c:pt idx="61">
                  <c:v>0.68255959880703976</c:v>
                </c:pt>
                <c:pt idx="62">
                  <c:v>0.68639591459030114</c:v>
                </c:pt>
                <c:pt idx="63">
                  <c:v>0.69015967472013262</c:v>
                </c:pt>
                <c:pt idx="64">
                  <c:v>0.6938528019342165</c:v>
                </c:pt>
                <c:pt idx="65">
                  <c:v>0.69747715289393875</c:v>
                </c:pt>
                <c:pt idx="66">
                  <c:v>0.70103452096659813</c:v>
                </c:pt>
                <c:pt idx="67">
                  <c:v>0.70452663887040667</c:v>
                </c:pt>
                <c:pt idx="68">
                  <c:v>0.70795518118988943</c:v>
                </c:pt>
                <c:pt idx="69">
                  <c:v>0.71132176676884273</c:v>
                </c:pt>
                <c:pt idx="70">
                  <c:v>0.71462796098757708</c:v>
                </c:pt>
                <c:pt idx="71">
                  <c:v>0.71787527793077899</c:v>
                </c:pt>
                <c:pt idx="72">
                  <c:v>0.72106518245194118</c:v>
                </c:pt>
                <c:pt idx="73">
                  <c:v>0.7241990921399607</c:v>
                </c:pt>
                <c:pt idx="74">
                  <c:v>0.72727837919317184</c:v>
                </c:pt>
                <c:pt idx="75">
                  <c:v>0.73030437220577349</c:v>
                </c:pt>
                <c:pt idx="76">
                  <c:v>0.73327835787130935</c:v>
                </c:pt>
                <c:pt idx="77">
                  <c:v>0.73620158260759838</c:v>
                </c:pt>
                <c:pt idx="78">
                  <c:v>0.73907525410724406</c:v>
                </c:pt>
                <c:pt idx="79">
                  <c:v>0.74190054281761975</c:v>
                </c:pt>
                <c:pt idx="80">
                  <c:v>0.74467858335399706</c:v>
                </c:pt>
                <c:pt idx="81">
                  <c:v>0.74741047584927089</c:v>
                </c:pt>
                <c:pt idx="82">
                  <c:v>0.75009728724354241</c:v>
                </c:pt>
                <c:pt idx="83">
                  <c:v>0.75274005251662768</c:v>
                </c:pt>
                <c:pt idx="84">
                  <c:v>0.75533977586639156</c:v>
                </c:pt>
                <c:pt idx="85">
                  <c:v>0.75789743183563818</c:v>
                </c:pt>
                <c:pt idx="86">
                  <c:v>0.76041396639013437</c:v>
                </c:pt>
                <c:pt idx="87">
                  <c:v>0.76289029795020369</c:v>
                </c:pt>
                <c:pt idx="88">
                  <c:v>0.7653273183781889</c:v>
                </c:pt>
                <c:pt idx="89">
                  <c:v>0.76772589392395074</c:v>
                </c:pt>
                <c:pt idx="90">
                  <c:v>0.77008686613046051</c:v>
                </c:pt>
                <c:pt idx="91">
                  <c:v>0.77241105270141508</c:v>
                </c:pt>
                <c:pt idx="92">
                  <c:v>0.77469924833272252</c:v>
                </c:pt>
                <c:pt idx="93">
                  <c:v>0.7769522255095751</c:v>
                </c:pt>
                <c:pt idx="94">
                  <c:v>0.77917073527076508</c:v>
                </c:pt>
                <c:pt idx="95">
                  <c:v>0.78135550794178399</c:v>
                </c:pt>
                <c:pt idx="96">
                  <c:v>0.78350725383818332</c:v>
                </c:pt>
                <c:pt idx="97">
                  <c:v>0.785626663940582</c:v>
                </c:pt>
                <c:pt idx="98">
                  <c:v>0.78771441054264235</c:v>
                </c:pt>
                <c:pt idx="99">
                  <c:v>0.78977114787326652</c:v>
                </c:pt>
                <c:pt idx="100">
                  <c:v>0.79179751269418852</c:v>
                </c:pt>
                <c:pt idx="101">
                  <c:v>0.79379412487409473</c:v>
                </c:pt>
                <c:pt idx="102">
                  <c:v>0.79576158794033192</c:v>
                </c:pt>
                <c:pt idx="103">
                  <c:v>0.79770048960921269</c:v>
                </c:pt>
                <c:pt idx="104">
                  <c:v>0.79961140229588423</c:v>
                </c:pt>
                <c:pt idx="105">
                  <c:v>0.80149488360466159</c:v>
                </c:pt>
                <c:pt idx="106">
                  <c:v>0.8033514768006953</c:v>
                </c:pt>
                <c:pt idx="107">
                  <c:v>0.8051817112637969</c:v>
                </c:pt>
                <c:pt idx="108">
                  <c:v>0.8069861029251939</c:v>
                </c:pt>
                <c:pt idx="109">
                  <c:v>0.80876515468797017</c:v>
                </c:pt>
                <c:pt idx="110">
                  <c:v>0.8105193568318807</c:v>
                </c:pt>
                <c:pt idx="111">
                  <c:v>0.81224918740322705</c:v>
                </c:pt>
                <c:pt idx="112">
                  <c:v>0.81395511259041842</c:v>
                </c:pt>
                <c:pt idx="113">
                  <c:v>0.81563758708583889</c:v>
                </c:pt>
                <c:pt idx="114">
                  <c:v>0.817297054434585</c:v>
                </c:pt>
                <c:pt idx="115">
                  <c:v>0.81893394737063863</c:v>
                </c:pt>
                <c:pt idx="116">
                  <c:v>0.82054868814098647</c:v>
                </c:pt>
                <c:pt idx="117">
                  <c:v>0.82214168881819627</c:v>
                </c:pt>
                <c:pt idx="118">
                  <c:v>0.82371335160191816</c:v>
                </c:pt>
                <c:pt idx="119">
                  <c:v>0.8252640691097719</c:v>
                </c:pt>
                <c:pt idx="120">
                  <c:v>0.82679422465804553</c:v>
                </c:pt>
                <c:pt idx="121">
                  <c:v>0.82830419253262522</c:v>
                </c:pt>
                <c:pt idx="122">
                  <c:v>0.82979433825054461</c:v>
                </c:pt>
                <c:pt idx="123">
                  <c:v>0.83126501881253412</c:v>
                </c:pt>
                <c:pt idx="124">
                  <c:v>0.8327165829469243</c:v>
                </c:pt>
                <c:pt idx="125">
                  <c:v>0.83414937134525147</c:v>
                </c:pt>
                <c:pt idx="126">
                  <c:v>0.83556371688988529</c:v>
                </c:pt>
                <c:pt idx="127">
                  <c:v>0.83695994487399827</c:v>
                </c:pt>
                <c:pt idx="128">
                  <c:v>0.83833837321417271</c:v>
                </c:pt>
                <c:pt idx="129">
                  <c:v>0.83969931265592757</c:v>
                </c:pt>
                <c:pt idx="130">
                  <c:v>0.84104306697244369</c:v>
                </c:pt>
                <c:pt idx="131">
                  <c:v>0.8423699331567448</c:v>
                </c:pt>
                <c:pt idx="132">
                  <c:v>0.84368020160758306</c:v>
                </c:pt>
                <c:pt idx="133">
                  <c:v>0.84497415630927308</c:v>
                </c:pt>
                <c:pt idx="134">
                  <c:v>0.84625207500569355</c:v>
                </c:pt>
                <c:pt idx="135">
                  <c:v>0.84751422936868759</c:v>
                </c:pt>
                <c:pt idx="136">
                  <c:v>0.84876088516105863</c:v>
                </c:pt>
                <c:pt idx="137">
                  <c:v>0.84999230239437151</c:v>
                </c:pt>
                <c:pt idx="138">
                  <c:v>0.85120873548174714</c:v>
                </c:pt>
                <c:pt idx="139">
                  <c:v>0.85241043338583333</c:v>
                </c:pt>
                <c:pt idx="140">
                  <c:v>0.85359763976213165</c:v>
                </c:pt>
                <c:pt idx="141">
                  <c:v>0.85477059309784598</c:v>
                </c:pt>
                <c:pt idx="142">
                  <c:v>0.8559295268464181</c:v>
                </c:pt>
                <c:pt idx="143">
                  <c:v>0.85707466955790101</c:v>
                </c:pt>
                <c:pt idx="144">
                  <c:v>0.85820624500532516</c:v>
                </c:pt>
                <c:pt idx="145">
                  <c:v>0.85932447230719311</c:v>
                </c:pt>
                <c:pt idx="146">
                  <c:v>0.86042956604624765</c:v>
                </c:pt>
                <c:pt idx="147">
                  <c:v>0.8615217363846388</c:v>
                </c:pt>
                <c:pt idx="148">
                  <c:v>0.8626011891756179</c:v>
                </c:pt>
                <c:pt idx="149">
                  <c:v>0.8636681260718827</c:v>
                </c:pt>
                <c:pt idx="150">
                  <c:v>0.86472274463068488</c:v>
                </c:pt>
                <c:pt idx="151">
                  <c:v>0.86576523841581765</c:v>
                </c:pt>
                <c:pt idx="152">
                  <c:v>0.86679579709658572</c:v>
                </c:pt>
                <c:pt idx="153">
                  <c:v>0.86781460654386455</c:v>
                </c:pt>
                <c:pt idx="154">
                  <c:v>0.86882184892334613</c:v>
                </c:pt>
                <c:pt idx="155">
                  <c:v>0.86981770278606685</c:v>
                </c:pt>
                <c:pt idx="156">
                  <c:v>0.87080234315631211</c:v>
                </c:pt>
                <c:pt idx="157">
                  <c:v>0.87177594161697936</c:v>
                </c:pt>
                <c:pt idx="158">
                  <c:v>0.87273866639249353</c:v>
                </c:pt>
                <c:pt idx="159">
                  <c:v>0.87369068242934733</c:v>
                </c:pt>
                <c:pt idx="160">
                  <c:v>0.87463215147435136</c:v>
                </c:pt>
                <c:pt idx="161">
                  <c:v>0.87556323215066645</c:v>
                </c:pt>
                <c:pt idx="162">
                  <c:v>0.87648408003169265</c:v>
                </c:pt>
                <c:pt idx="163">
                  <c:v>0.87739484771288379</c:v>
                </c:pt>
                <c:pt idx="164">
                  <c:v>0.87829568488155529</c:v>
                </c:pt>
                <c:pt idx="165">
                  <c:v>0.87918673838475014</c:v>
                </c:pt>
                <c:pt idx="166">
                  <c:v>0.88006815229522639</c:v>
                </c:pt>
                <c:pt idx="167">
                  <c:v>0.88094006797562552</c:v>
                </c:pt>
                <c:pt idx="168">
                  <c:v>0.88180262414088062</c:v>
                </c:pt>
                <c:pt idx="169">
                  <c:v>0.88265595691891718</c:v>
                </c:pt>
                <c:pt idx="170">
                  <c:v>0.88350019990970685</c:v>
                </c:pt>
                <c:pt idx="171">
                  <c:v>0.88433548424271946</c:v>
                </c:pt>
                <c:pt idx="172">
                  <c:v>0.88516193863282777</c:v>
                </c:pt>
                <c:pt idx="173">
                  <c:v>0.88597968943471106</c:v>
                </c:pt>
                <c:pt idx="174">
                  <c:v>0.88678886069580454</c:v>
                </c:pt>
                <c:pt idx="175">
                  <c:v>0.88758957420784168</c:v>
                </c:pt>
                <c:pt idx="176">
                  <c:v>0.88838194955702987</c:v>
                </c:pt>
                <c:pt idx="177">
                  <c:v>0.88916610417290221</c:v>
                </c:pt>
                <c:pt idx="178">
                  <c:v>0.88994215337588822</c:v>
                </c:pt>
                <c:pt idx="179">
                  <c:v>0.89071021042363774</c:v>
                </c:pt>
                <c:pt idx="180">
                  <c:v>0.8914703865561403</c:v>
                </c:pt>
                <c:pt idx="181">
                  <c:v>0.89222279103967561</c:v>
                </c:pt>
                <c:pt idx="182">
                  <c:v>0.89296753120962524</c:v>
                </c:pt>
                <c:pt idx="183">
                  <c:v>0.89370471251218775</c:v>
                </c:pt>
                <c:pt idx="184">
                  <c:v>0.89443443854502291</c:v>
                </c:pt>
                <c:pt idx="185">
                  <c:v>0.89515681109686085</c:v>
                </c:pt>
                <c:pt idx="186">
                  <c:v>0.895871930186104</c:v>
                </c:pt>
                <c:pt idx="187">
                  <c:v>0.89657989409845384</c:v>
                </c:pt>
                <c:pt idx="188">
                  <c:v>0.89728079942359029</c:v>
                </c:pt>
                <c:pt idx="189">
                  <c:v>0.89797474109092912</c:v>
                </c:pt>
                <c:pt idx="190">
                  <c:v>0.8986618124044875</c:v>
                </c:pt>
                <c:pt idx="191">
                  <c:v>0.89934210507688206</c:v>
                </c:pt>
                <c:pt idx="192">
                  <c:v>0.90001570926248364</c:v>
                </c:pt>
                <c:pt idx="193">
                  <c:v>0.9006827135897546</c:v>
                </c:pt>
                <c:pt idx="194">
                  <c:v>0.90134320519278965</c:v>
                </c:pt>
                <c:pt idx="195">
                  <c:v>0.90199726974208638</c:v>
                </c:pt>
                <c:pt idx="196">
                  <c:v>0.90264499147456245</c:v>
                </c:pt>
                <c:pt idx="197">
                  <c:v>0.90328645322284684</c:v>
                </c:pt>
                <c:pt idx="198">
                  <c:v>0.90392173644386054</c:v>
                </c:pt>
                <c:pt idx="199">
                  <c:v>0.904550921246707</c:v>
                </c:pt>
                <c:pt idx="200">
                  <c:v>0.90517408641989561</c:v>
                </c:pt>
                <c:pt idx="201">
                  <c:v>0.90579130945791242</c:v>
                </c:pt>
                <c:pt idx="202">
                  <c:v>0.90640266658715751</c:v>
                </c:pt>
                <c:pt idx="203">
                  <c:v>0.90700823279126819</c:v>
                </c:pt>
                <c:pt idx="204">
                  <c:v>0.90760808183584141</c:v>
                </c:pt>
                <c:pt idx="205">
                  <c:v>0.9082022862925766</c:v>
                </c:pt>
                <c:pt idx="206">
                  <c:v>0.90879091756284847</c:v>
                </c:pt>
                <c:pt idx="207">
                  <c:v>0.90937404590073201</c:v>
                </c:pt>
                <c:pt idx="208">
                  <c:v>0.90995174043548999</c:v>
                </c:pt>
                <c:pt idx="209">
                  <c:v>0.91052406919353734</c:v>
                </c:pt>
                <c:pt idx="210">
                  <c:v>0.91109109911990094</c:v>
                </c:pt>
                <c:pt idx="211">
                  <c:v>0.91165289609918188</c:v>
                </c:pt>
                <c:pt idx="212">
                  <c:v>0.91220952497603847</c:v>
                </c:pt>
                <c:pt idx="213">
                  <c:v>0.91276104957520254</c:v>
                </c:pt>
                <c:pt idx="214">
                  <c:v>0.91330753272103526</c:v>
                </c:pt>
                <c:pt idx="215">
                  <c:v>0.91384903625664471</c:v>
                </c:pt>
                <c:pt idx="216">
                  <c:v>0.91438562106256693</c:v>
                </c:pt>
                <c:pt idx="217">
                  <c:v>0.91491734707502781</c:v>
                </c:pt>
                <c:pt idx="218">
                  <c:v>0.9154442733037963</c:v>
                </c:pt>
                <c:pt idx="219">
                  <c:v>0.91596645784963537</c:v>
                </c:pt>
                <c:pt idx="220">
                  <c:v>0.91648395792136661</c:v>
                </c:pt>
                <c:pt idx="221">
                  <c:v>0.91699682985255482</c:v>
                </c:pt>
                <c:pt idx="222">
                  <c:v>0.917505129117823</c:v>
                </c:pt>
                <c:pt idx="223">
                  <c:v>0.91800891034880916</c:v>
                </c:pt>
                <c:pt idx="224">
                  <c:v>0.91850822734977011</c:v>
                </c:pt>
                <c:pt idx="225">
                  <c:v>0.91900313311284665</c:v>
                </c:pt>
                <c:pt idx="226">
                  <c:v>0.91949367983299268</c:v>
                </c:pt>
                <c:pt idx="227">
                  <c:v>0.91997991892258202</c:v>
                </c:pt>
                <c:pt idx="228">
                  <c:v>0.92046190102569703</c:v>
                </c:pt>
                <c:pt idx="229">
                  <c:v>0.92093967603211069</c:v>
                </c:pt>
                <c:pt idx="230">
                  <c:v>0.9214132930909652</c:v>
                </c:pt>
                <c:pt idx="231">
                  <c:v>0.92188280062416017</c:v>
                </c:pt>
                <c:pt idx="232">
                  <c:v>0.92234824633945234</c:v>
                </c:pt>
                <c:pt idx="233">
                  <c:v>0.92280967724327723</c:v>
                </c:pt>
                <c:pt idx="234">
                  <c:v>0.92326713965329987</c:v>
                </c:pt>
                <c:pt idx="235">
                  <c:v>0.92372067921069712</c:v>
                </c:pt>
                <c:pt idx="236">
                  <c:v>0.92417034089218397</c:v>
                </c:pt>
                <c:pt idx="237">
                  <c:v>0.92461616902178578</c:v>
                </c:pt>
                <c:pt idx="238">
                  <c:v>0.9250582072823641</c:v>
                </c:pt>
                <c:pt idx="239">
                  <c:v>0.92549649872690154</c:v>
                </c:pt>
                <c:pt idx="240">
                  <c:v>0.92593108578955341</c:v>
                </c:pt>
                <c:pt idx="241">
                  <c:v>0.92636201029646836</c:v>
                </c:pt>
                <c:pt idx="242">
                  <c:v>0.92678931347638682</c:v>
                </c:pt>
                <c:pt idx="243">
                  <c:v>0.92721303597102045</c:v>
                </c:pt>
                <c:pt idx="244">
                  <c:v>0.92763321784521802</c:v>
                </c:pt>
                <c:pt idx="245">
                  <c:v>0.92804989859692488</c:v>
                </c:pt>
                <c:pt idx="246">
                  <c:v>0.92846311716693808</c:v>
                </c:pt>
                <c:pt idx="247">
                  <c:v>0.92887291194846333</c:v>
                </c:pt>
                <c:pt idx="248">
                  <c:v>0.92927932079647779</c:v>
                </c:pt>
                <c:pt idx="249">
                  <c:v>0.92968238103690548</c:v>
                </c:pt>
                <c:pt idx="250">
                  <c:v>0.93008212947560576</c:v>
                </c:pt>
                <c:pt idx="251">
                  <c:v>0.93047860240718361</c:v>
                </c:pt>
                <c:pt idx="252">
                  <c:v>0.93087183562362108</c:v>
                </c:pt>
                <c:pt idx="253">
                  <c:v>0.93126186442273928</c:v>
                </c:pt>
                <c:pt idx="254">
                  <c:v>0.93164872361649043</c:v>
                </c:pt>
                <c:pt idx="255">
                  <c:v>0.93203244753908598</c:v>
                </c:pt>
                <c:pt idx="256">
                  <c:v>0.9324130700549641</c:v>
                </c:pt>
                <c:pt idx="257">
                  <c:v>0.93279062456660089</c:v>
                </c:pt>
                <c:pt idx="258">
                  <c:v>0.93316514402216755</c:v>
                </c:pt>
                <c:pt idx="259">
                  <c:v>0.93353666092303778</c:v>
                </c:pt>
                <c:pt idx="260">
                  <c:v>0.93390520733114835</c:v>
                </c:pt>
                <c:pt idx="261">
                  <c:v>0.93427081487621844</c:v>
                </c:pt>
                <c:pt idx="262">
                  <c:v>0.93463351476282563</c:v>
                </c:pt>
                <c:pt idx="263">
                  <c:v>0.93499333777734872</c:v>
                </c:pt>
                <c:pt idx="264">
                  <c:v>0.935350314294774</c:v>
                </c:pt>
                <c:pt idx="265">
                  <c:v>0.93570447428537207</c:v>
                </c:pt>
                <c:pt idx="266">
                  <c:v>0.93605584732124636</c:v>
                </c:pt>
                <c:pt idx="267">
                  <c:v>0.93640446258275711</c:v>
                </c:pt>
                <c:pt idx="268">
                  <c:v>0.93675034886482222</c:v>
                </c:pt>
                <c:pt idx="269">
                  <c:v>0.93709353458309896</c:v>
                </c:pt>
                <c:pt idx="270">
                  <c:v>0.93743404778004902</c:v>
                </c:pt>
                <c:pt idx="271">
                  <c:v>0.93777191613088806</c:v>
                </c:pt>
                <c:pt idx="272">
                  <c:v>0.93810716694942475</c:v>
                </c:pt>
                <c:pt idx="273">
                  <c:v>0.93843982719378904</c:v>
                </c:pt>
                <c:pt idx="274">
                  <c:v>0.93876992347205379</c:v>
                </c:pt>
                <c:pt idx="275">
                  <c:v>0.93909748204775212</c:v>
                </c:pt>
                <c:pt idx="276">
                  <c:v>0.93942252884529087</c:v>
                </c:pt>
                <c:pt idx="277">
                  <c:v>0.93974508945526491</c:v>
                </c:pt>
                <c:pt idx="278">
                  <c:v>0.94006518913967307</c:v>
                </c:pt>
                <c:pt idx="279">
                  <c:v>0.94038285283703704</c:v>
                </c:pt>
                <c:pt idx="280">
                  <c:v>0.94069810516742713</c:v>
                </c:pt>
                <c:pt idx="281">
                  <c:v>0.94101097043739557</c:v>
                </c:pt>
                <c:pt idx="282">
                  <c:v>0.94132147264482013</c:v>
                </c:pt>
                <c:pt idx="283">
                  <c:v>0.94162963548365797</c:v>
                </c:pt>
                <c:pt idx="284">
                  <c:v>0.94193548234861579</c:v>
                </c:pt>
                <c:pt idx="285">
                  <c:v>0.94223903633973272</c:v>
                </c:pt>
                <c:pt idx="286">
                  <c:v>0.94254032026688161</c:v>
                </c:pt>
                <c:pt idx="287">
                  <c:v>0.94283935665418994</c:v>
                </c:pt>
                <c:pt idx="288">
                  <c:v>0.94313616774437992</c:v>
                </c:pt>
                <c:pt idx="289">
                  <c:v>0.94343077550303178</c:v>
                </c:pt>
                <c:pt idx="290">
                  <c:v>0.94372320162277035</c:v>
                </c:pt>
                <c:pt idx="291">
                  <c:v>0.94401346752737758</c:v>
                </c:pt>
                <c:pt idx="292">
                  <c:v>0.94430159437583194</c:v>
                </c:pt>
                <c:pt idx="293">
                  <c:v>0.9445876030662762</c:v>
                </c:pt>
                <c:pt idx="294">
                  <c:v>0.94487151423991411</c:v>
                </c:pt>
                <c:pt idx="295">
                  <c:v>0.94515334828484088</c:v>
                </c:pt>
                <c:pt idx="296">
                  <c:v>0.94543312533980384</c:v>
                </c:pt>
                <c:pt idx="297">
                  <c:v>0.94571086529789894</c:v>
                </c:pt>
                <c:pt idx="298">
                  <c:v>0.9459865878102014</c:v>
                </c:pt>
                <c:pt idx="299">
                  <c:v>0.94626031228933405</c:v>
                </c:pt>
                <c:pt idx="300">
                  <c:v>0.94653205791297379</c:v>
                </c:pt>
                <c:pt idx="301">
                  <c:v>0.94680184362729591</c:v>
                </c:pt>
                <c:pt idx="302">
                  <c:v>0.94706968815036097</c:v>
                </c:pt>
                <c:pt idx="303">
                  <c:v>0.9473356099754412</c:v>
                </c:pt>
                <c:pt idx="304">
                  <c:v>0.94759962737429138</c:v>
                </c:pt>
                <c:pt idx="305">
                  <c:v>0.94786175840036246</c:v>
                </c:pt>
                <c:pt idx="306">
                  <c:v>0.9481220208919614</c:v>
                </c:pt>
                <c:pt idx="307">
                  <c:v>0.94838043247535631</c:v>
                </c:pt>
                <c:pt idx="308">
                  <c:v>0.94863701056782879</c:v>
                </c:pt>
                <c:pt idx="309">
                  <c:v>0.94889177238067446</c:v>
                </c:pt>
                <c:pt idx="310">
                  <c:v>0.94914473492215434</c:v>
                </c:pt>
                <c:pt idx="311">
                  <c:v>0.94939591500039322</c:v>
                </c:pt>
                <c:pt idx="312">
                  <c:v>0.94964532922623246</c:v>
                </c:pt>
                <c:pt idx="313">
                  <c:v>0.94989299401603333</c:v>
                </c:pt>
                <c:pt idx="314">
                  <c:v>0.95013892559443369</c:v>
                </c:pt>
                <c:pt idx="315">
                  <c:v>0.95038313999705815</c:v>
                </c:pt>
                <c:pt idx="316">
                  <c:v>0.95062565307318436</c:v>
                </c:pt>
                <c:pt idx="317">
                  <c:v>0.95086648048836397</c:v>
                </c:pt>
                <c:pt idx="318">
                  <c:v>0.95110563772700063</c:v>
                </c:pt>
                <c:pt idx="319">
                  <c:v>0.95134314009488463</c:v>
                </c:pt>
                <c:pt idx="320">
                  <c:v>0.95157900272168749</c:v>
                </c:pt>
                <c:pt idx="321">
                  <c:v>0.95181324056341354</c:v>
                </c:pt>
                <c:pt idx="322">
                  <c:v>0.95204586840481265</c:v>
                </c:pt>
                <c:pt idx="323">
                  <c:v>0.95227690086175265</c:v>
                </c:pt>
                <c:pt idx="324">
                  <c:v>0.95250635238355408</c:v>
                </c:pt>
                <c:pt idx="325">
                  <c:v>0.95273423725528628</c:v>
                </c:pt>
                <c:pt idx="326">
                  <c:v>0.95296056960002562</c:v>
                </c:pt>
                <c:pt idx="327">
                  <c:v>0.95318536338107829</c:v>
                </c:pt>
                <c:pt idx="328">
                  <c:v>0.95340863240416718</c:v>
                </c:pt>
                <c:pt idx="329">
                  <c:v>0.9536303903195823</c:v>
                </c:pt>
                <c:pt idx="330">
                  <c:v>0.95385065062429786</c:v>
                </c:pt>
                <c:pt idx="331">
                  <c:v>0.95406942666405492</c:v>
                </c:pt>
                <c:pt idx="332">
                  <c:v>0.954286731635411</c:v>
                </c:pt>
                <c:pt idx="333">
                  <c:v>0.95450257858775656</c:v>
                </c:pt>
                <c:pt idx="334">
                  <c:v>0.95471698042529973</c:v>
                </c:pt>
                <c:pt idx="335">
                  <c:v>0.95492994990902003</c:v>
                </c:pt>
                <c:pt idx="336">
                  <c:v>0.95514149965858941</c:v>
                </c:pt>
                <c:pt idx="337">
                  <c:v>0.95535164215426571</c:v>
                </c:pt>
                <c:pt idx="338">
                  <c:v>0.95556038973875346</c:v>
                </c:pt>
                <c:pt idx="339">
                  <c:v>0.95576775461903729</c:v>
                </c:pt>
                <c:pt idx="340">
                  <c:v>0.95597374886818609</c:v>
                </c:pt>
                <c:pt idx="341">
                  <c:v>0.95617838442712866</c:v>
                </c:pt>
                <c:pt idx="342">
                  <c:v>0.9563816731064021</c:v>
                </c:pt>
                <c:pt idx="343">
                  <c:v>0.95658362658787277</c:v>
                </c:pt>
                <c:pt idx="344">
                  <c:v>0.95678425642643017</c:v>
                </c:pt>
                <c:pt idx="345">
                  <c:v>0.95698357405165568</c:v>
                </c:pt>
                <c:pt idx="346">
                  <c:v>0.95718159076946407</c:v>
                </c:pt>
                <c:pt idx="347">
                  <c:v>0.95737831776372084</c:v>
                </c:pt>
                <c:pt idx="348">
                  <c:v>0.95757376609783462</c:v>
                </c:pt>
                <c:pt idx="349">
                  <c:v>0.95776794671632359</c:v>
                </c:pt>
                <c:pt idx="350">
                  <c:v>0.95796087044636091</c:v>
                </c:pt>
                <c:pt idx="351">
                  <c:v>0.95815254799929284</c:v>
                </c:pt>
                <c:pt idx="352">
                  <c:v>0.95834298997213729</c:v>
                </c:pt>
                <c:pt idx="353">
                  <c:v>0.95853220684905738</c:v>
                </c:pt>
                <c:pt idx="354">
                  <c:v>0.95872020900281296</c:v>
                </c:pt>
                <c:pt idx="355">
                  <c:v>0.95890700669619067</c:v>
                </c:pt>
                <c:pt idx="356">
                  <c:v>0.95909261008341284</c:v>
                </c:pt>
                <c:pt idx="357">
                  <c:v>0.95927702921152347</c:v>
                </c:pt>
                <c:pt idx="358">
                  <c:v>0.95946027402175538</c:v>
                </c:pt>
                <c:pt idx="359">
                  <c:v>0.95964235435087542</c:v>
                </c:pt>
                <c:pt idx="360">
                  <c:v>0.95982327993251038</c:v>
                </c:pt>
                <c:pt idx="361">
                  <c:v>0.96000306039845329</c:v>
                </c:pt>
                <c:pt idx="362">
                  <c:v>0.96018170527994884</c:v>
                </c:pt>
                <c:pt idx="363">
                  <c:v>0.96035922400896123</c:v>
                </c:pt>
                <c:pt idx="364">
                  <c:v>0.96053562591942321</c:v>
                </c:pt>
                <c:pt idx="365">
                  <c:v>0.96071092024846538</c:v>
                </c:pt>
                <c:pt idx="366">
                  <c:v>0.96088511613762906</c:v>
                </c:pt>
                <c:pt idx="367">
                  <c:v>0.96105822263405905</c:v>
                </c:pt>
                <c:pt idx="368">
                  <c:v>0.96123024869168161</c:v>
                </c:pt>
                <c:pt idx="369">
                  <c:v>0.96140120317236299</c:v>
                </c:pt>
                <c:pt idx="370">
                  <c:v>0.96157109484705261</c:v>
                </c:pt>
                <c:pt idx="371">
                  <c:v>0.96173993239690769</c:v>
                </c:pt>
                <c:pt idx="372">
                  <c:v>0.96190772441440375</c:v>
                </c:pt>
                <c:pt idx="373">
                  <c:v>0.96207447940442692</c:v>
                </c:pt>
                <c:pt idx="374">
                  <c:v>0.96224020578535241</c:v>
                </c:pt>
                <c:pt idx="375">
                  <c:v>0.96240491189010535</c:v>
                </c:pt>
                <c:pt idx="376">
                  <c:v>0.96256860596720806</c:v>
                </c:pt>
                <c:pt idx="377">
                  <c:v>0.9627312961818113</c:v>
                </c:pt>
                <c:pt idx="378">
                  <c:v>0.96289299061671063</c:v>
                </c:pt>
                <c:pt idx="379">
                  <c:v>0.96305369727334933</c:v>
                </c:pt>
                <c:pt idx="380">
                  <c:v>0.9632134240728053</c:v>
                </c:pt>
                <c:pt idx="381">
                  <c:v>0.96337217885676518</c:v>
                </c:pt>
                <c:pt idx="382">
                  <c:v>0.96352996938848456</c:v>
                </c:pt>
                <c:pt idx="383">
                  <c:v>0.96368680335373336</c:v>
                </c:pt>
                <c:pt idx="384">
                  <c:v>0.96384268836172937</c:v>
                </c:pt>
                <c:pt idx="385">
                  <c:v>0.96399763194605748</c:v>
                </c:pt>
                <c:pt idx="386">
                  <c:v>0.96415164156557631</c:v>
                </c:pt>
                <c:pt idx="387">
                  <c:v>0.96430472460531247</c:v>
                </c:pt>
                <c:pt idx="388">
                  <c:v>0.96445688837734134</c:v>
                </c:pt>
                <c:pt idx="389">
                  <c:v>0.96460814012165652</c:v>
                </c:pt>
                <c:pt idx="390">
                  <c:v>0.96475848700702627</c:v>
                </c:pt>
                <c:pt idx="391">
                  <c:v>0.96490793613183889</c:v>
                </c:pt>
                <c:pt idx="392">
                  <c:v>0.96505649452493469</c:v>
                </c:pt>
                <c:pt idx="393">
                  <c:v>0.96520416914642904</c:v>
                </c:pt>
                <c:pt idx="394">
                  <c:v>0.96535096688852107</c:v>
                </c:pt>
                <c:pt idx="395">
                  <c:v>0.96549689457629373</c:v>
                </c:pt>
                <c:pt idx="396">
                  <c:v>0.96564195896850047</c:v>
                </c:pt>
                <c:pt idx="397">
                  <c:v>0.96578616675834361</c:v>
                </c:pt>
                <c:pt idx="398">
                  <c:v>0.96592952457423931</c:v>
                </c:pt>
                <c:pt idx="399">
                  <c:v>0.96607203898057448</c:v>
                </c:pt>
                <c:pt idx="400">
                  <c:v>0.96621371647845122</c:v>
                </c:pt>
                <c:pt idx="401">
                  <c:v>0.96635456350642313</c:v>
                </c:pt>
                <c:pt idx="402">
                  <c:v>0.96649458644121977</c:v>
                </c:pt>
                <c:pt idx="403">
                  <c:v>0.96663379159846219</c:v>
                </c:pt>
                <c:pt idx="404">
                  <c:v>0.96677218523336894</c:v>
                </c:pt>
                <c:pt idx="405">
                  <c:v>0.96690977354145191</c:v>
                </c:pt>
                <c:pt idx="406">
                  <c:v>0.96704656265920275</c:v>
                </c:pt>
                <c:pt idx="407">
                  <c:v>0.96718255866477065</c:v>
                </c:pt>
                <c:pt idx="408">
                  <c:v>0.96731776757863075</c:v>
                </c:pt>
                <c:pt idx="409">
                  <c:v>0.96745219536424243</c:v>
                </c:pt>
                <c:pt idx="410">
                  <c:v>0.96758584792870139</c:v>
                </c:pt>
                <c:pt idx="411">
                  <c:v>0.96771873112338003</c:v>
                </c:pt>
                <c:pt idx="412">
                  <c:v>0.96785085074456112</c:v>
                </c:pt>
                <c:pt idx="413">
                  <c:v>0.96798221253406258</c:v>
                </c:pt>
                <c:pt idx="414">
                  <c:v>0.96811282217985384</c:v>
                </c:pt>
                <c:pt idx="415">
                  <c:v>0.96824268531666402</c:v>
                </c:pt>
                <c:pt idx="416">
                  <c:v>0.96837180752658225</c:v>
                </c:pt>
                <c:pt idx="417">
                  <c:v>0.96850019433964929</c:v>
                </c:pt>
                <c:pt idx="418">
                  <c:v>0.96862785123444317</c:v>
                </c:pt>
                <c:pt idx="419">
                  <c:v>0.96875478363865475</c:v>
                </c:pt>
                <c:pt idx="420">
                  <c:v>0.96888099692965735</c:v>
                </c:pt>
                <c:pt idx="421">
                  <c:v>0.96900649643506831</c:v>
                </c:pt>
                <c:pt idx="422">
                  <c:v>0.96913128743330323</c:v>
                </c:pt>
                <c:pt idx="423">
                  <c:v>0.9692553751541233</c:v>
                </c:pt>
                <c:pt idx="424">
                  <c:v>0.96937876477917506</c:v>
                </c:pt>
                <c:pt idx="425">
                  <c:v>0.96950146144252336</c:v>
                </c:pt>
                <c:pt idx="426">
                  <c:v>0.96962347023117723</c:v>
                </c:pt>
                <c:pt idx="427">
                  <c:v>0.96974479618560894</c:v>
                </c:pt>
                <c:pt idx="428">
                  <c:v>0.96986544430026689</c:v>
                </c:pt>
                <c:pt idx="429">
                  <c:v>0.96998541952408124</c:v>
                </c:pt>
                <c:pt idx="430">
                  <c:v>0.9701047267609626</c:v>
                </c:pt>
                <c:pt idx="431">
                  <c:v>0.97022337087029609</c:v>
                </c:pt>
                <c:pt idx="432">
                  <c:v>0.97034135666742694</c:v>
                </c:pt>
                <c:pt idx="433">
                  <c:v>0.97045868892414111</c:v>
                </c:pt>
                <c:pt idx="434">
                  <c:v>0.9705753723691396</c:v>
                </c:pt>
                <c:pt idx="435">
                  <c:v>0.97069141168850637</c:v>
                </c:pt>
                <c:pt idx="436">
                  <c:v>0.97080681152617088</c:v>
                </c:pt>
                <c:pt idx="437">
                  <c:v>0.9709215764843635</c:v>
                </c:pt>
                <c:pt idx="438">
                  <c:v>0.97103571112406706</c:v>
                </c:pt>
                <c:pt idx="439">
                  <c:v>0.97114921996546133</c:v>
                </c:pt>
                <c:pt idx="440">
                  <c:v>0.9712621074883615</c:v>
                </c:pt>
                <c:pt idx="441">
                  <c:v>0.9713743781326527</c:v>
                </c:pt>
                <c:pt idx="442">
                  <c:v>0.97148603629871766</c:v>
                </c:pt>
                <c:pt idx="443">
                  <c:v>0.97159708634785968</c:v>
                </c:pt>
                <c:pt idx="444">
                  <c:v>0.97170753260272003</c:v>
                </c:pt>
                <c:pt idx="445">
                  <c:v>0.9718173793476903</c:v>
                </c:pt>
                <c:pt idx="446">
                  <c:v>0.97192663082931929</c:v>
                </c:pt>
                <c:pt idx="447">
                  <c:v>0.97203529125671517</c:v>
                </c:pt>
                <c:pt idx="448">
                  <c:v>0.97214336480194252</c:v>
                </c:pt>
                <c:pt idx="449">
                  <c:v>0.97225085560041435</c:v>
                </c:pt>
                <c:pt idx="450">
                  <c:v>0.97235776775127958</c:v>
                </c:pt>
                <c:pt idx="451">
                  <c:v>0.97246410531780458</c:v>
                </c:pt>
                <c:pt idx="452">
                  <c:v>0.97256987232775205</c:v>
                </c:pt>
                <c:pt idx="453">
                  <c:v>0.97267507277375342</c:v>
                </c:pt>
                <c:pt idx="454">
                  <c:v>0.97277971061367696</c:v>
                </c:pt>
                <c:pt idx="455">
                  <c:v>0.97288378977099277</c:v>
                </c:pt>
                <c:pt idx="456">
                  <c:v>0.97298731413513084</c:v>
                </c:pt>
                <c:pt idx="457">
                  <c:v>0.97309028756183735</c:v>
                </c:pt>
                <c:pt idx="458">
                  <c:v>0.97319271387352457</c:v>
                </c:pt>
                <c:pt idx="459">
                  <c:v>0.97329459685961761</c:v>
                </c:pt>
                <c:pt idx="460">
                  <c:v>0.97339594027689658</c:v>
                </c:pt>
                <c:pt idx="461">
                  <c:v>0.97349674784983464</c:v>
                </c:pt>
                <c:pt idx="462">
                  <c:v>0.97359702327093212</c:v>
                </c:pt>
                <c:pt idx="463">
                  <c:v>0.97369677020104584</c:v>
                </c:pt>
                <c:pt idx="464">
                  <c:v>0.97379599226971592</c:v>
                </c:pt>
                <c:pt idx="465">
                  <c:v>0.97389469307548704</c:v>
                </c:pt>
                <c:pt idx="466">
                  <c:v>0.97399287618622665</c:v>
                </c:pt>
                <c:pt idx="467">
                  <c:v>0.97409054513943971</c:v>
                </c:pt>
                <c:pt idx="468">
                  <c:v>0.97418770344257888</c:v>
                </c:pt>
                <c:pt idx="469">
                  <c:v>0.97428435457335094</c:v>
                </c:pt>
                <c:pt idx="470">
                  <c:v>0.9743805019800208</c:v>
                </c:pt>
                <c:pt idx="471">
                  <c:v>0.97447614908170999</c:v>
                </c:pt>
                <c:pt idx="472">
                  <c:v>0.97457129926869368</c:v>
                </c:pt>
                <c:pt idx="473">
                  <c:v>0.97466595590269189</c:v>
                </c:pt>
                <c:pt idx="474">
                  <c:v>0.97476012231715947</c:v>
                </c:pt>
                <c:pt idx="475">
                  <c:v>0.9748538018175712</c:v>
                </c:pt>
                <c:pt idx="476">
                  <c:v>0.97494699768170368</c:v>
                </c:pt>
                <c:pt idx="477">
                  <c:v>0.97503971315991489</c:v>
                </c:pt>
                <c:pt idx="478">
                  <c:v>0.97513195147541853</c:v>
                </c:pt>
                <c:pt idx="479">
                  <c:v>0.9752237158245578</c:v>
                </c:pt>
                <c:pt idx="480">
                  <c:v>0.97531500937707305</c:v>
                </c:pt>
                <c:pt idx="481">
                  <c:v>0.97540583527636859</c:v>
                </c:pt>
                <c:pt idx="482">
                  <c:v>0.97549619663977538</c:v>
                </c:pt>
                <c:pt idx="483">
                  <c:v>0.97558609655881057</c:v>
                </c:pt>
                <c:pt idx="484">
                  <c:v>0.97567553809943397</c:v>
                </c:pt>
                <c:pt idx="485">
                  <c:v>0.97576452430230276</c:v>
                </c:pt>
                <c:pt idx="486">
                  <c:v>0.97585305818302093</c:v>
                </c:pt>
                <c:pt idx="487">
                  <c:v>0.9759411427323883</c:v>
                </c:pt>
                <c:pt idx="488">
                  <c:v>0.9760287809166448</c:v>
                </c:pt>
                <c:pt idx="489">
                  <c:v>0.97611597567771313</c:v>
                </c:pt>
                <c:pt idx="490">
                  <c:v>0.9762027299334376</c:v>
                </c:pt>
                <c:pt idx="491">
                  <c:v>0.97628904657782112</c:v>
                </c:pt>
                <c:pt idx="492">
                  <c:v>0.97637492848125906</c:v>
                </c:pt>
                <c:pt idx="493">
                  <c:v>0.97646037849077005</c:v>
                </c:pt>
                <c:pt idx="494">
                  <c:v>0.97654539943022545</c:v>
                </c:pt>
                <c:pt idx="495">
                  <c:v>0.97662999410057416</c:v>
                </c:pt>
                <c:pt idx="496">
                  <c:v>0.9767141652800666</c:v>
                </c:pt>
                <c:pt idx="497">
                  <c:v>0.97679791572447561</c:v>
                </c:pt>
                <c:pt idx="498">
                  <c:v>0.97688124816731448</c:v>
                </c:pt>
                <c:pt idx="499">
                  <c:v>0.97696416532005259</c:v>
                </c:pt>
                <c:pt idx="500">
                  <c:v>0.97704666987232947</c:v>
                </c:pt>
                <c:pt idx="501">
                  <c:v>0.9771287644921649</c:v>
                </c:pt>
                <c:pt idx="502">
                  <c:v>0.97721045182616806</c:v>
                </c:pt>
                <c:pt idx="503">
                  <c:v>0.9772917344997436</c:v>
                </c:pt>
                <c:pt idx="504">
                  <c:v>0.97737261511729512</c:v>
                </c:pt>
                <c:pt idx="505">
                  <c:v>0.97745309626242749</c:v>
                </c:pt>
                <c:pt idx="506">
                  <c:v>0.97753318049814564</c:v>
                </c:pt>
                <c:pt idx="507">
                  <c:v>0.97761287036705169</c:v>
                </c:pt>
                <c:pt idx="508">
                  <c:v>0.97769216839154005</c:v>
                </c:pt>
                <c:pt idx="509">
                  <c:v>0.97777107707399014</c:v>
                </c:pt>
                <c:pt idx="510">
                  <c:v>0.97784959889695644</c:v>
                </c:pt>
                <c:pt idx="511">
                  <c:v>0.97792773632335772</c:v>
                </c:pt>
                <c:pt idx="512">
                  <c:v>0.97800549179666263</c:v>
                </c:pt>
                <c:pt idx="513">
                  <c:v>0.97808286774107434</c:v>
                </c:pt>
                <c:pt idx="514">
                  <c:v>0.97815986656171294</c:v>
                </c:pt>
                <c:pt idx="515">
                  <c:v>0.97823649064479523</c:v>
                </c:pt>
                <c:pt idx="516">
                  <c:v>0.97831274235781307</c:v>
                </c:pt>
                <c:pt idx="517">
                  <c:v>0.97838862404970994</c:v>
                </c:pt>
                <c:pt idx="518">
                  <c:v>0.9784641380510547</c:v>
                </c:pt>
                <c:pt idx="519">
                  <c:v>0.97853928667421441</c:v>
                </c:pt>
                <c:pt idx="520">
                  <c:v>0.97861407221352492</c:v>
                </c:pt>
                <c:pt idx="521">
                  <c:v>0.9786884969454589</c:v>
                </c:pt>
                <c:pt idx="522">
                  <c:v>0.97876256312879351</c:v>
                </c:pt>
                <c:pt idx="523">
                  <c:v>0.97883627300477427</c:v>
                </c:pt>
                <c:pt idx="524">
                  <c:v>0.97890962879727961</c:v>
                </c:pt>
                <c:pt idx="525">
                  <c:v>0.9789826327129808</c:v>
                </c:pt>
                <c:pt idx="526">
                  <c:v>0.97905528694150268</c:v>
                </c:pt>
                <c:pt idx="527">
                  <c:v>0.979127593655581</c:v>
                </c:pt>
                <c:pt idx="528">
                  <c:v>0.97919955501121891</c:v>
                </c:pt>
                <c:pt idx="529">
                  <c:v>0.9792711731478414</c:v>
                </c:pt>
                <c:pt idx="530">
                  <c:v>0.9793424501884479</c:v>
                </c:pt>
                <c:pt idx="531">
                  <c:v>0.97941338823976387</c:v>
                </c:pt>
                <c:pt idx="532">
                  <c:v>0.9794839893923899</c:v>
                </c:pt>
                <c:pt idx="533">
                  <c:v>0.97955425572095023</c:v>
                </c:pt>
                <c:pt idx="534">
                  <c:v>0.97962418928423867</c:v>
                </c:pt>
                <c:pt idx="535">
                  <c:v>0.97969379212536334</c:v>
                </c:pt>
                <c:pt idx="536">
                  <c:v>0.97976306627189058</c:v>
                </c:pt>
                <c:pt idx="537">
                  <c:v>0.97983201373598583</c:v>
                </c:pt>
                <c:pt idx="538">
                  <c:v>0.97990063651455439</c:v>
                </c:pt>
                <c:pt idx="539">
                  <c:v>0.97996893658938</c:v>
                </c:pt>
                <c:pt idx="540">
                  <c:v>0.98003691592726205</c:v>
                </c:pt>
                <c:pt idx="541">
                  <c:v>0.98010457648015126</c:v>
                </c:pt>
                <c:pt idx="542">
                  <c:v>0.98017192018528421</c:v>
                </c:pt>
                <c:pt idx="543">
                  <c:v>0.9802389489653166</c:v>
                </c:pt>
                <c:pt idx="544">
                  <c:v>0.98030566472845371</c:v>
                </c:pt>
                <c:pt idx="545">
                  <c:v>0.98037206936858179</c:v>
                </c:pt>
                <c:pt idx="546">
                  <c:v>0.98043816476539591</c:v>
                </c:pt>
                <c:pt idx="547">
                  <c:v>0.98050395278452795</c:v>
                </c:pt>
                <c:pt idx="548">
                  <c:v>0.98056943527767226</c:v>
                </c:pt>
                <c:pt idx="549">
                  <c:v>0.9806346140827108</c:v>
                </c:pt>
                <c:pt idx="550">
                  <c:v>0.98069949102383636</c:v>
                </c:pt>
                <c:pt idx="551">
                  <c:v>0.98076406791167459</c:v>
                </c:pt>
                <c:pt idx="552">
                  <c:v>0.98082834654340512</c:v>
                </c:pt>
                <c:pt idx="553">
                  <c:v>0.98089232870288134</c:v>
                </c:pt>
                <c:pt idx="554">
                  <c:v>0.98095601616074846</c:v>
                </c:pt>
                <c:pt idx="555">
                  <c:v>0.98101941067456044</c:v>
                </c:pt>
                <c:pt idx="556">
                  <c:v>0.98108251398889701</c:v>
                </c:pt>
                <c:pt idx="557">
                  <c:v>0.98114532783547681</c:v>
                </c:pt>
                <c:pt idx="558">
                  <c:v>0.98120785393327248</c:v>
                </c:pt>
                <c:pt idx="559">
                  <c:v>0.98127009398862197</c:v>
                </c:pt>
                <c:pt idx="560">
                  <c:v>0.98133204969534049</c:v>
                </c:pt>
                <c:pt idx="561">
                  <c:v>0.98139372273482994</c:v>
                </c:pt>
                <c:pt idx="562">
                  <c:v>0.98145511477618841</c:v>
                </c:pt>
                <c:pt idx="563">
                  <c:v>0.98151622747631762</c:v>
                </c:pt>
                <c:pt idx="564">
                  <c:v>0.98157706248003018</c:v>
                </c:pt>
                <c:pt idx="565">
                  <c:v>0.98163762142015432</c:v>
                </c:pt>
                <c:pt idx="566">
                  <c:v>0.98169790591763939</c:v>
                </c:pt>
                <c:pt idx="567">
                  <c:v>0.98175791758165887</c:v>
                </c:pt>
                <c:pt idx="568">
                  <c:v>0.98181765800971299</c:v>
                </c:pt>
                <c:pt idx="569">
                  <c:v>0.98187712878772992</c:v>
                </c:pt>
                <c:pt idx="570">
                  <c:v>0.98193633149016624</c:v>
                </c:pt>
                <c:pt idx="571">
                  <c:v>0.98199526768010637</c:v>
                </c:pt>
                <c:pt idx="572">
                  <c:v>0.98205393890936088</c:v>
                </c:pt>
                <c:pt idx="573">
                  <c:v>0.98211234671856384</c:v>
                </c:pt>
                <c:pt idx="574">
                  <c:v>0.98217049263726919</c:v>
                </c:pt>
                <c:pt idx="575">
                  <c:v>0.98222837818404607</c:v>
                </c:pt>
                <c:pt idx="576">
                  <c:v>0.98228600486657336</c:v>
                </c:pt>
                <c:pt idx="577">
                  <c:v>0.98234337418173323</c:v>
                </c:pt>
                <c:pt idx="578">
                  <c:v>0.98240048761570331</c:v>
                </c:pt>
                <c:pt idx="579">
                  <c:v>0.98245734664404882</c:v>
                </c:pt>
                <c:pt idx="580">
                  <c:v>0.98251395273181341</c:v>
                </c:pt>
                <c:pt idx="581">
                  <c:v>0.98257030733360795</c:v>
                </c:pt>
                <c:pt idx="582">
                  <c:v>0.98262641189370048</c:v>
                </c:pt>
                <c:pt idx="583">
                  <c:v>0.98268226784610413</c:v>
                </c:pt>
                <c:pt idx="584">
                  <c:v>0.98273787661466361</c:v>
                </c:pt>
                <c:pt idx="585">
                  <c:v>0.98279323961314202</c:v>
                </c:pt>
                <c:pt idx="586">
                  <c:v>0.98284835824530636</c:v>
                </c:pt>
                <c:pt idx="587">
                  <c:v>0.98290323390501178</c:v>
                </c:pt>
                <c:pt idx="588">
                  <c:v>0.98295786797628548</c:v>
                </c:pt>
                <c:pt idx="589">
                  <c:v>0.98301226183340973</c:v>
                </c:pt>
                <c:pt idx="590">
                  <c:v>0.98306641684100382</c:v>
                </c:pt>
                <c:pt idx="591">
                  <c:v>0.9831203343541054</c:v>
                </c:pt>
                <c:pt idx="592">
                  <c:v>0.98317401571825103</c:v>
                </c:pt>
                <c:pt idx="593">
                  <c:v>0.98322746226955593</c:v>
                </c:pt>
                <c:pt idx="594">
                  <c:v>0.9832806753347928</c:v>
                </c:pt>
                <c:pt idx="595">
                  <c:v>0.98333365623147007</c:v>
                </c:pt>
                <c:pt idx="596">
                  <c:v>0.98338640626790907</c:v>
                </c:pt>
                <c:pt idx="597">
                  <c:v>0.98343892674332123</c:v>
                </c:pt>
                <c:pt idx="598">
                  <c:v>0.98349121894788327</c:v>
                </c:pt>
                <c:pt idx="599">
                  <c:v>0.98354328416281267</c:v>
                </c:pt>
                <c:pt idx="600">
                  <c:v>0.98359512366044222</c:v>
                </c:pt>
                <c:pt idx="601">
                  <c:v>0.98364673870429375</c:v>
                </c:pt>
                <c:pt idx="602">
                  <c:v>0.98369813054915078</c:v>
                </c:pt>
                <c:pt idx="603">
                  <c:v>0.98374930044113096</c:v>
                </c:pt>
                <c:pt idx="604">
                  <c:v>0.98380024961775803</c:v>
                </c:pt>
                <c:pt idx="605">
                  <c:v>0.98385097930803189</c:v>
                </c:pt>
                <c:pt idx="606">
                  <c:v>0.98390149073249988</c:v>
                </c:pt>
                <c:pt idx="607">
                  <c:v>0.98395178510332515</c:v>
                </c:pt>
                <c:pt idx="608">
                  <c:v>0.98400186362435671</c:v>
                </c:pt>
                <c:pt idx="609">
                  <c:v>0.98405172749119652</c:v>
                </c:pt>
                <c:pt idx="610">
                  <c:v>0.98410137789126817</c:v>
                </c:pt>
                <c:pt idx="611">
                  <c:v>0.98415081600388254</c:v>
                </c:pt>
                <c:pt idx="612">
                  <c:v>0.98420004300030528</c:v>
                </c:pt>
                <c:pt idx="613">
                  <c:v>0.98424906004382173</c:v>
                </c:pt>
                <c:pt idx="614">
                  <c:v>0.98429786828980215</c:v>
                </c:pt>
                <c:pt idx="615">
                  <c:v>0.98434646888576582</c:v>
                </c:pt>
                <c:pt idx="616">
                  <c:v>0.98439486297144541</c:v>
                </c:pt>
                <c:pt idx="617">
                  <c:v>0.98444305167884982</c:v>
                </c:pt>
                <c:pt idx="618">
                  <c:v>0.98449103613232658</c:v>
                </c:pt>
                <c:pt idx="619">
                  <c:v>0.98453881744862426</c:v>
                </c:pt>
                <c:pt idx="620">
                  <c:v>0.98458639673695336</c:v>
                </c:pt>
                <c:pt idx="621">
                  <c:v>0.98463377509904781</c:v>
                </c:pt>
                <c:pt idx="622">
                  <c:v>0.98468095362922448</c:v>
                </c:pt>
                <c:pt idx="623">
                  <c:v>0.98472793341444365</c:v>
                </c:pt>
                <c:pt idx="624">
                  <c:v>0.98477471553436724</c:v>
                </c:pt>
                <c:pt idx="625">
                  <c:v>0.9848213010614183</c:v>
                </c:pt>
                <c:pt idx="626">
                  <c:v>0.98486769106083827</c:v>
                </c:pt>
                <c:pt idx="627">
                  <c:v>0.98491388659074497</c:v>
                </c:pt>
                <c:pt idx="628">
                  <c:v>0.9849598887021892</c:v>
                </c:pt>
                <c:pt idx="629">
                  <c:v>0.98500569843921171</c:v>
                </c:pt>
                <c:pt idx="630">
                  <c:v>0.98505131683889813</c:v>
                </c:pt>
                <c:pt idx="631">
                  <c:v>0.98509674493143518</c:v>
                </c:pt>
                <c:pt idx="632">
                  <c:v>0.98514198374016537</c:v>
                </c:pt>
                <c:pt idx="633">
                  <c:v>0.98518703428164112</c:v>
                </c:pt>
                <c:pt idx="634">
                  <c:v>0.98523189756567853</c:v>
                </c:pt>
                <c:pt idx="635">
                  <c:v>0.98527657459541118</c:v>
                </c:pt>
                <c:pt idx="636">
                  <c:v>0.9853210663673424</c:v>
                </c:pt>
                <c:pt idx="637">
                  <c:v>0.98536537387139811</c:v>
                </c:pt>
                <c:pt idx="638">
                  <c:v>0.98540949809097855</c:v>
                </c:pt>
                <c:pt idx="639">
                  <c:v>0.98545344000300961</c:v>
                </c:pt>
                <c:pt idx="640">
                  <c:v>0.98549720057799373</c:v>
                </c:pt>
                <c:pt idx="641">
                  <c:v>0.98554078078006047</c:v>
                </c:pt>
                <c:pt idx="642">
                  <c:v>0.98558418156701644</c:v>
                </c:pt>
                <c:pt idx="643">
                  <c:v>0.98562740389039505</c:v>
                </c:pt>
                <c:pt idx="644">
                  <c:v>0.98567044869550524</c:v>
                </c:pt>
                <c:pt idx="645">
                  <c:v>0.98571331692148045</c:v>
                </c:pt>
                <c:pt idx="646">
                  <c:v>0.98575600950132658</c:v>
                </c:pt>
                <c:pt idx="647">
                  <c:v>0.98579852736197005</c:v>
                </c:pt>
                <c:pt idx="648">
                  <c:v>0.98584087142430454</c:v>
                </c:pt>
                <c:pt idx="649">
                  <c:v>0.98588304260323878</c:v>
                </c:pt>
                <c:pt idx="650">
                  <c:v>0.98592504180774199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5B-4DA9-B42B-21857E58C739}"/>
            </c:ext>
          </c:extLst>
        </c:ser>
        <c:ser>
          <c:idx val="3"/>
          <c:order val="3"/>
          <c:tx>
            <c:strRef>
              <c:f>'example file'!$U$1</c:f>
              <c:strCache>
                <c:ptCount val="1"/>
                <c:pt idx="0">
                  <c:v>Pareto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'example file'!$Q$2:$Q$854</c:f>
              <c:numCache>
                <c:formatCode>General</c:formatCode>
                <c:ptCount val="853"/>
                <c:pt idx="0">
                  <c:v>507.5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  <c:pt idx="81">
                  <c:v>4550</c:v>
                </c:pt>
                <c:pt idx="82">
                  <c:v>4600</c:v>
                </c:pt>
                <c:pt idx="83">
                  <c:v>4650</c:v>
                </c:pt>
                <c:pt idx="84">
                  <c:v>4700</c:v>
                </c:pt>
                <c:pt idx="85">
                  <c:v>4750</c:v>
                </c:pt>
                <c:pt idx="86">
                  <c:v>4800</c:v>
                </c:pt>
                <c:pt idx="87">
                  <c:v>4850</c:v>
                </c:pt>
                <c:pt idx="88">
                  <c:v>4900</c:v>
                </c:pt>
                <c:pt idx="89">
                  <c:v>4950</c:v>
                </c:pt>
                <c:pt idx="90">
                  <c:v>5000</c:v>
                </c:pt>
                <c:pt idx="91">
                  <c:v>5050</c:v>
                </c:pt>
                <c:pt idx="92">
                  <c:v>5100</c:v>
                </c:pt>
                <c:pt idx="93">
                  <c:v>5150</c:v>
                </c:pt>
                <c:pt idx="94">
                  <c:v>5200</c:v>
                </c:pt>
                <c:pt idx="95">
                  <c:v>5250</c:v>
                </c:pt>
                <c:pt idx="96">
                  <c:v>5300</c:v>
                </c:pt>
                <c:pt idx="97">
                  <c:v>5350</c:v>
                </c:pt>
                <c:pt idx="98">
                  <c:v>5400</c:v>
                </c:pt>
                <c:pt idx="99">
                  <c:v>5450</c:v>
                </c:pt>
                <c:pt idx="100">
                  <c:v>5500</c:v>
                </c:pt>
                <c:pt idx="101">
                  <c:v>5550</c:v>
                </c:pt>
                <c:pt idx="102">
                  <c:v>5600</c:v>
                </c:pt>
                <c:pt idx="103">
                  <c:v>5650</c:v>
                </c:pt>
                <c:pt idx="104">
                  <c:v>5700</c:v>
                </c:pt>
                <c:pt idx="105">
                  <c:v>5750</c:v>
                </c:pt>
                <c:pt idx="106">
                  <c:v>5800</c:v>
                </c:pt>
                <c:pt idx="107">
                  <c:v>5850</c:v>
                </c:pt>
                <c:pt idx="108">
                  <c:v>5900</c:v>
                </c:pt>
                <c:pt idx="109">
                  <c:v>5950</c:v>
                </c:pt>
                <c:pt idx="110">
                  <c:v>6000</c:v>
                </c:pt>
                <c:pt idx="111">
                  <c:v>6050</c:v>
                </c:pt>
                <c:pt idx="112">
                  <c:v>6100</c:v>
                </c:pt>
                <c:pt idx="113">
                  <c:v>6150</c:v>
                </c:pt>
                <c:pt idx="114">
                  <c:v>6200</c:v>
                </c:pt>
                <c:pt idx="115">
                  <c:v>6250</c:v>
                </c:pt>
                <c:pt idx="116">
                  <c:v>6300</c:v>
                </c:pt>
                <c:pt idx="117">
                  <c:v>6350</c:v>
                </c:pt>
                <c:pt idx="118">
                  <c:v>6400</c:v>
                </c:pt>
                <c:pt idx="119">
                  <c:v>6450</c:v>
                </c:pt>
                <c:pt idx="120">
                  <c:v>6500</c:v>
                </c:pt>
                <c:pt idx="121">
                  <c:v>6550</c:v>
                </c:pt>
                <c:pt idx="122">
                  <c:v>6600</c:v>
                </c:pt>
                <c:pt idx="123">
                  <c:v>6650</c:v>
                </c:pt>
                <c:pt idx="124">
                  <c:v>6700</c:v>
                </c:pt>
                <c:pt idx="125">
                  <c:v>6750</c:v>
                </c:pt>
                <c:pt idx="126">
                  <c:v>6800</c:v>
                </c:pt>
                <c:pt idx="127">
                  <c:v>6850</c:v>
                </c:pt>
                <c:pt idx="128">
                  <c:v>6900</c:v>
                </c:pt>
                <c:pt idx="129">
                  <c:v>6950</c:v>
                </c:pt>
                <c:pt idx="130">
                  <c:v>7000</c:v>
                </c:pt>
                <c:pt idx="131">
                  <c:v>7050</c:v>
                </c:pt>
                <c:pt idx="132">
                  <c:v>7100</c:v>
                </c:pt>
                <c:pt idx="133">
                  <c:v>7150</c:v>
                </c:pt>
                <c:pt idx="134">
                  <c:v>7200</c:v>
                </c:pt>
                <c:pt idx="135">
                  <c:v>7250</c:v>
                </c:pt>
                <c:pt idx="136">
                  <c:v>7300</c:v>
                </c:pt>
                <c:pt idx="137">
                  <c:v>7350</c:v>
                </c:pt>
                <c:pt idx="138">
                  <c:v>7400</c:v>
                </c:pt>
                <c:pt idx="139">
                  <c:v>7450</c:v>
                </c:pt>
                <c:pt idx="140">
                  <c:v>7500</c:v>
                </c:pt>
                <c:pt idx="141">
                  <c:v>7550</c:v>
                </c:pt>
                <c:pt idx="142">
                  <c:v>7600</c:v>
                </c:pt>
                <c:pt idx="143">
                  <c:v>7650</c:v>
                </c:pt>
                <c:pt idx="144">
                  <c:v>7700</c:v>
                </c:pt>
                <c:pt idx="145">
                  <c:v>7750</c:v>
                </c:pt>
                <c:pt idx="146">
                  <c:v>7800</c:v>
                </c:pt>
                <c:pt idx="147">
                  <c:v>7850</c:v>
                </c:pt>
                <c:pt idx="148">
                  <c:v>7900</c:v>
                </c:pt>
                <c:pt idx="149">
                  <c:v>7950</c:v>
                </c:pt>
                <c:pt idx="150">
                  <c:v>8000</c:v>
                </c:pt>
                <c:pt idx="151">
                  <c:v>8050</c:v>
                </c:pt>
                <c:pt idx="152">
                  <c:v>8100</c:v>
                </c:pt>
                <c:pt idx="153">
                  <c:v>8150</c:v>
                </c:pt>
                <c:pt idx="154">
                  <c:v>8200</c:v>
                </c:pt>
                <c:pt idx="155">
                  <c:v>8250</c:v>
                </c:pt>
                <c:pt idx="156">
                  <c:v>8300</c:v>
                </c:pt>
                <c:pt idx="157">
                  <c:v>8350</c:v>
                </c:pt>
                <c:pt idx="158">
                  <c:v>8400</c:v>
                </c:pt>
                <c:pt idx="159">
                  <c:v>8450</c:v>
                </c:pt>
                <c:pt idx="160">
                  <c:v>8500</c:v>
                </c:pt>
                <c:pt idx="161">
                  <c:v>8550</c:v>
                </c:pt>
                <c:pt idx="162">
                  <c:v>8600</c:v>
                </c:pt>
                <c:pt idx="163">
                  <c:v>8650</c:v>
                </c:pt>
                <c:pt idx="164">
                  <c:v>8700</c:v>
                </c:pt>
                <c:pt idx="165">
                  <c:v>8750</c:v>
                </c:pt>
                <c:pt idx="166">
                  <c:v>8800</c:v>
                </c:pt>
                <c:pt idx="167">
                  <c:v>8850</c:v>
                </c:pt>
                <c:pt idx="168">
                  <c:v>8900</c:v>
                </c:pt>
                <c:pt idx="169">
                  <c:v>8950</c:v>
                </c:pt>
                <c:pt idx="170">
                  <c:v>9000</c:v>
                </c:pt>
                <c:pt idx="171">
                  <c:v>9050</c:v>
                </c:pt>
                <c:pt idx="172">
                  <c:v>9100</c:v>
                </c:pt>
                <c:pt idx="173">
                  <c:v>9150</c:v>
                </c:pt>
                <c:pt idx="174">
                  <c:v>9200</c:v>
                </c:pt>
                <c:pt idx="175">
                  <c:v>9250</c:v>
                </c:pt>
                <c:pt idx="176">
                  <c:v>9300</c:v>
                </c:pt>
                <c:pt idx="177">
                  <c:v>9350</c:v>
                </c:pt>
                <c:pt idx="178">
                  <c:v>9400</c:v>
                </c:pt>
                <c:pt idx="179">
                  <c:v>9450</c:v>
                </c:pt>
                <c:pt idx="180">
                  <c:v>9500</c:v>
                </c:pt>
                <c:pt idx="181">
                  <c:v>9550</c:v>
                </c:pt>
                <c:pt idx="182">
                  <c:v>9600</c:v>
                </c:pt>
                <c:pt idx="183">
                  <c:v>9650</c:v>
                </c:pt>
                <c:pt idx="184">
                  <c:v>9700</c:v>
                </c:pt>
                <c:pt idx="185">
                  <c:v>9750</c:v>
                </c:pt>
                <c:pt idx="186">
                  <c:v>9800</c:v>
                </c:pt>
                <c:pt idx="187">
                  <c:v>9850</c:v>
                </c:pt>
                <c:pt idx="188">
                  <c:v>9900</c:v>
                </c:pt>
                <c:pt idx="189">
                  <c:v>9950</c:v>
                </c:pt>
                <c:pt idx="190">
                  <c:v>10000</c:v>
                </c:pt>
                <c:pt idx="191">
                  <c:v>10050</c:v>
                </c:pt>
                <c:pt idx="192">
                  <c:v>10100</c:v>
                </c:pt>
                <c:pt idx="193">
                  <c:v>10150</c:v>
                </c:pt>
                <c:pt idx="194">
                  <c:v>10200</c:v>
                </c:pt>
                <c:pt idx="195">
                  <c:v>10250</c:v>
                </c:pt>
                <c:pt idx="196">
                  <c:v>10300</c:v>
                </c:pt>
                <c:pt idx="197">
                  <c:v>10350</c:v>
                </c:pt>
                <c:pt idx="198">
                  <c:v>10400</c:v>
                </c:pt>
                <c:pt idx="199">
                  <c:v>10450</c:v>
                </c:pt>
                <c:pt idx="200">
                  <c:v>10500</c:v>
                </c:pt>
                <c:pt idx="201">
                  <c:v>10550</c:v>
                </c:pt>
                <c:pt idx="202">
                  <c:v>10600</c:v>
                </c:pt>
                <c:pt idx="203">
                  <c:v>10650</c:v>
                </c:pt>
                <c:pt idx="204">
                  <c:v>10700</c:v>
                </c:pt>
                <c:pt idx="205">
                  <c:v>10750</c:v>
                </c:pt>
                <c:pt idx="206">
                  <c:v>10800</c:v>
                </c:pt>
                <c:pt idx="207">
                  <c:v>10850</c:v>
                </c:pt>
                <c:pt idx="208">
                  <c:v>10900</c:v>
                </c:pt>
                <c:pt idx="209">
                  <c:v>10950</c:v>
                </c:pt>
                <c:pt idx="210">
                  <c:v>11000</c:v>
                </c:pt>
                <c:pt idx="211">
                  <c:v>11050</c:v>
                </c:pt>
                <c:pt idx="212">
                  <c:v>11100</c:v>
                </c:pt>
                <c:pt idx="213">
                  <c:v>11150</c:v>
                </c:pt>
                <c:pt idx="214">
                  <c:v>11200</c:v>
                </c:pt>
                <c:pt idx="215">
                  <c:v>11250</c:v>
                </c:pt>
                <c:pt idx="216">
                  <c:v>11300</c:v>
                </c:pt>
                <c:pt idx="217">
                  <c:v>11350</c:v>
                </c:pt>
                <c:pt idx="218">
                  <c:v>11400</c:v>
                </c:pt>
                <c:pt idx="219">
                  <c:v>11450</c:v>
                </c:pt>
                <c:pt idx="220">
                  <c:v>11500</c:v>
                </c:pt>
                <c:pt idx="221">
                  <c:v>11550</c:v>
                </c:pt>
                <c:pt idx="222">
                  <c:v>11600</c:v>
                </c:pt>
                <c:pt idx="223">
                  <c:v>11650</c:v>
                </c:pt>
                <c:pt idx="224">
                  <c:v>11700</c:v>
                </c:pt>
                <c:pt idx="225">
                  <c:v>11750</c:v>
                </c:pt>
                <c:pt idx="226">
                  <c:v>11800</c:v>
                </c:pt>
                <c:pt idx="227">
                  <c:v>11850</c:v>
                </c:pt>
                <c:pt idx="228">
                  <c:v>11900</c:v>
                </c:pt>
                <c:pt idx="229">
                  <c:v>11950</c:v>
                </c:pt>
                <c:pt idx="230">
                  <c:v>12000</c:v>
                </c:pt>
                <c:pt idx="231">
                  <c:v>12050</c:v>
                </c:pt>
                <c:pt idx="232">
                  <c:v>12100</c:v>
                </c:pt>
                <c:pt idx="233">
                  <c:v>12150</c:v>
                </c:pt>
                <c:pt idx="234">
                  <c:v>12200</c:v>
                </c:pt>
                <c:pt idx="235">
                  <c:v>12250</c:v>
                </c:pt>
                <c:pt idx="236">
                  <c:v>12300</c:v>
                </c:pt>
                <c:pt idx="237">
                  <c:v>12350</c:v>
                </c:pt>
                <c:pt idx="238">
                  <c:v>12400</c:v>
                </c:pt>
                <c:pt idx="239">
                  <c:v>12450</c:v>
                </c:pt>
                <c:pt idx="240">
                  <c:v>12500</c:v>
                </c:pt>
                <c:pt idx="241">
                  <c:v>12550</c:v>
                </c:pt>
                <c:pt idx="242">
                  <c:v>12600</c:v>
                </c:pt>
                <c:pt idx="243">
                  <c:v>12650</c:v>
                </c:pt>
                <c:pt idx="244">
                  <c:v>12700</c:v>
                </c:pt>
                <c:pt idx="245">
                  <c:v>12750</c:v>
                </c:pt>
                <c:pt idx="246">
                  <c:v>12800</c:v>
                </c:pt>
                <c:pt idx="247">
                  <c:v>12850</c:v>
                </c:pt>
                <c:pt idx="248">
                  <c:v>12900</c:v>
                </c:pt>
                <c:pt idx="249">
                  <c:v>12950</c:v>
                </c:pt>
                <c:pt idx="250">
                  <c:v>13000</c:v>
                </c:pt>
                <c:pt idx="251">
                  <c:v>13050</c:v>
                </c:pt>
                <c:pt idx="252">
                  <c:v>13100</c:v>
                </c:pt>
                <c:pt idx="253">
                  <c:v>13150</c:v>
                </c:pt>
                <c:pt idx="254">
                  <c:v>13200</c:v>
                </c:pt>
                <c:pt idx="255">
                  <c:v>13250</c:v>
                </c:pt>
                <c:pt idx="256">
                  <c:v>13300</c:v>
                </c:pt>
                <c:pt idx="257">
                  <c:v>13350</c:v>
                </c:pt>
                <c:pt idx="258">
                  <c:v>13400</c:v>
                </c:pt>
                <c:pt idx="259">
                  <c:v>13450</c:v>
                </c:pt>
                <c:pt idx="260">
                  <c:v>13500</c:v>
                </c:pt>
                <c:pt idx="261">
                  <c:v>13550</c:v>
                </c:pt>
                <c:pt idx="262">
                  <c:v>13600</c:v>
                </c:pt>
                <c:pt idx="263">
                  <c:v>13650</c:v>
                </c:pt>
                <c:pt idx="264">
                  <c:v>13700</c:v>
                </c:pt>
                <c:pt idx="265">
                  <c:v>13750</c:v>
                </c:pt>
                <c:pt idx="266">
                  <c:v>13800</c:v>
                </c:pt>
                <c:pt idx="267">
                  <c:v>13850</c:v>
                </c:pt>
                <c:pt idx="268">
                  <c:v>13900</c:v>
                </c:pt>
                <c:pt idx="269">
                  <c:v>13950</c:v>
                </c:pt>
                <c:pt idx="270">
                  <c:v>14000</c:v>
                </c:pt>
                <c:pt idx="271">
                  <c:v>14050</c:v>
                </c:pt>
                <c:pt idx="272">
                  <c:v>14100</c:v>
                </c:pt>
                <c:pt idx="273">
                  <c:v>14150</c:v>
                </c:pt>
                <c:pt idx="274">
                  <c:v>14200</c:v>
                </c:pt>
                <c:pt idx="275">
                  <c:v>14250</c:v>
                </c:pt>
                <c:pt idx="276">
                  <c:v>14300</c:v>
                </c:pt>
                <c:pt idx="277">
                  <c:v>14350</c:v>
                </c:pt>
                <c:pt idx="278">
                  <c:v>14400</c:v>
                </c:pt>
                <c:pt idx="279">
                  <c:v>14450</c:v>
                </c:pt>
                <c:pt idx="280">
                  <c:v>14500</c:v>
                </c:pt>
                <c:pt idx="281">
                  <c:v>14550</c:v>
                </c:pt>
                <c:pt idx="282">
                  <c:v>14600</c:v>
                </c:pt>
                <c:pt idx="283">
                  <c:v>14650</c:v>
                </c:pt>
                <c:pt idx="284">
                  <c:v>14700</c:v>
                </c:pt>
                <c:pt idx="285">
                  <c:v>14750</c:v>
                </c:pt>
                <c:pt idx="286">
                  <c:v>14800</c:v>
                </c:pt>
                <c:pt idx="287">
                  <c:v>14850</c:v>
                </c:pt>
                <c:pt idx="288">
                  <c:v>14900</c:v>
                </c:pt>
                <c:pt idx="289">
                  <c:v>14950</c:v>
                </c:pt>
                <c:pt idx="290">
                  <c:v>15000</c:v>
                </c:pt>
                <c:pt idx="291">
                  <c:v>15050</c:v>
                </c:pt>
                <c:pt idx="292">
                  <c:v>15100</c:v>
                </c:pt>
                <c:pt idx="293">
                  <c:v>15150</c:v>
                </c:pt>
                <c:pt idx="294">
                  <c:v>15200</c:v>
                </c:pt>
                <c:pt idx="295">
                  <c:v>15250</c:v>
                </c:pt>
                <c:pt idx="296">
                  <c:v>15300</c:v>
                </c:pt>
                <c:pt idx="297">
                  <c:v>15350</c:v>
                </c:pt>
                <c:pt idx="298">
                  <c:v>15400</c:v>
                </c:pt>
                <c:pt idx="299">
                  <c:v>15450</c:v>
                </c:pt>
                <c:pt idx="300">
                  <c:v>15500</c:v>
                </c:pt>
                <c:pt idx="301">
                  <c:v>15550</c:v>
                </c:pt>
                <c:pt idx="302">
                  <c:v>15600</c:v>
                </c:pt>
                <c:pt idx="303">
                  <c:v>15650</c:v>
                </c:pt>
                <c:pt idx="304">
                  <c:v>15700</c:v>
                </c:pt>
                <c:pt idx="305">
                  <c:v>15750</c:v>
                </c:pt>
                <c:pt idx="306">
                  <c:v>15800</c:v>
                </c:pt>
                <c:pt idx="307">
                  <c:v>15850</c:v>
                </c:pt>
                <c:pt idx="308">
                  <c:v>15900</c:v>
                </c:pt>
                <c:pt idx="309">
                  <c:v>15950</c:v>
                </c:pt>
                <c:pt idx="310">
                  <c:v>16000</c:v>
                </c:pt>
                <c:pt idx="311">
                  <c:v>16050</c:v>
                </c:pt>
                <c:pt idx="312">
                  <c:v>16100</c:v>
                </c:pt>
                <c:pt idx="313">
                  <c:v>16150</c:v>
                </c:pt>
                <c:pt idx="314">
                  <c:v>16200</c:v>
                </c:pt>
                <c:pt idx="315">
                  <c:v>16250</c:v>
                </c:pt>
                <c:pt idx="316">
                  <c:v>16300</c:v>
                </c:pt>
                <c:pt idx="317">
                  <c:v>16350</c:v>
                </c:pt>
                <c:pt idx="318">
                  <c:v>16400</c:v>
                </c:pt>
                <c:pt idx="319">
                  <c:v>16450</c:v>
                </c:pt>
                <c:pt idx="320">
                  <c:v>16500</c:v>
                </c:pt>
                <c:pt idx="321">
                  <c:v>16550</c:v>
                </c:pt>
                <c:pt idx="322">
                  <c:v>16600</c:v>
                </c:pt>
                <c:pt idx="323">
                  <c:v>16650</c:v>
                </c:pt>
                <c:pt idx="324">
                  <c:v>16700</c:v>
                </c:pt>
                <c:pt idx="325">
                  <c:v>16750</c:v>
                </c:pt>
                <c:pt idx="326">
                  <c:v>16800</c:v>
                </c:pt>
                <c:pt idx="327">
                  <c:v>16850</c:v>
                </c:pt>
                <c:pt idx="328">
                  <c:v>16900</c:v>
                </c:pt>
                <c:pt idx="329">
                  <c:v>16950</c:v>
                </c:pt>
                <c:pt idx="330">
                  <c:v>17000</c:v>
                </c:pt>
                <c:pt idx="331">
                  <c:v>17050</c:v>
                </c:pt>
                <c:pt idx="332">
                  <c:v>17100</c:v>
                </c:pt>
                <c:pt idx="333">
                  <c:v>17150</c:v>
                </c:pt>
                <c:pt idx="334">
                  <c:v>17200</c:v>
                </c:pt>
                <c:pt idx="335">
                  <c:v>17250</c:v>
                </c:pt>
                <c:pt idx="336">
                  <c:v>17300</c:v>
                </c:pt>
                <c:pt idx="337">
                  <c:v>17350</c:v>
                </c:pt>
                <c:pt idx="338">
                  <c:v>17400</c:v>
                </c:pt>
                <c:pt idx="339">
                  <c:v>17450</c:v>
                </c:pt>
                <c:pt idx="340">
                  <c:v>17500</c:v>
                </c:pt>
                <c:pt idx="341">
                  <c:v>17550</c:v>
                </c:pt>
                <c:pt idx="342">
                  <c:v>17600</c:v>
                </c:pt>
                <c:pt idx="343">
                  <c:v>17650</c:v>
                </c:pt>
                <c:pt idx="344">
                  <c:v>17700</c:v>
                </c:pt>
                <c:pt idx="345">
                  <c:v>17750</c:v>
                </c:pt>
                <c:pt idx="346">
                  <c:v>17800</c:v>
                </c:pt>
                <c:pt idx="347">
                  <c:v>17850</c:v>
                </c:pt>
                <c:pt idx="348">
                  <c:v>17900</c:v>
                </c:pt>
                <c:pt idx="349">
                  <c:v>17950</c:v>
                </c:pt>
                <c:pt idx="350">
                  <c:v>18000</c:v>
                </c:pt>
                <c:pt idx="351">
                  <c:v>18050</c:v>
                </c:pt>
                <c:pt idx="352">
                  <c:v>18100</c:v>
                </c:pt>
                <c:pt idx="353">
                  <c:v>18150</c:v>
                </c:pt>
                <c:pt idx="354">
                  <c:v>18200</c:v>
                </c:pt>
                <c:pt idx="355">
                  <c:v>18250</c:v>
                </c:pt>
                <c:pt idx="356">
                  <c:v>18300</c:v>
                </c:pt>
                <c:pt idx="357">
                  <c:v>18350</c:v>
                </c:pt>
                <c:pt idx="358">
                  <c:v>18400</c:v>
                </c:pt>
                <c:pt idx="359">
                  <c:v>18450</c:v>
                </c:pt>
                <c:pt idx="360">
                  <c:v>18500</c:v>
                </c:pt>
                <c:pt idx="361">
                  <c:v>18550</c:v>
                </c:pt>
                <c:pt idx="362">
                  <c:v>18600</c:v>
                </c:pt>
                <c:pt idx="363">
                  <c:v>18650</c:v>
                </c:pt>
                <c:pt idx="364">
                  <c:v>18700</c:v>
                </c:pt>
                <c:pt idx="365">
                  <c:v>18750</c:v>
                </c:pt>
                <c:pt idx="366">
                  <c:v>18800</c:v>
                </c:pt>
                <c:pt idx="367">
                  <c:v>18850</c:v>
                </c:pt>
                <c:pt idx="368">
                  <c:v>18900</c:v>
                </c:pt>
                <c:pt idx="369">
                  <c:v>18950</c:v>
                </c:pt>
                <c:pt idx="370">
                  <c:v>19000</c:v>
                </c:pt>
                <c:pt idx="371">
                  <c:v>19050</c:v>
                </c:pt>
                <c:pt idx="372">
                  <c:v>19100</c:v>
                </c:pt>
                <c:pt idx="373">
                  <c:v>19150</c:v>
                </c:pt>
                <c:pt idx="374">
                  <c:v>19200</c:v>
                </c:pt>
                <c:pt idx="375">
                  <c:v>19250</c:v>
                </c:pt>
                <c:pt idx="376">
                  <c:v>19300</c:v>
                </c:pt>
                <c:pt idx="377">
                  <c:v>19350</c:v>
                </c:pt>
                <c:pt idx="378">
                  <c:v>19400</c:v>
                </c:pt>
                <c:pt idx="379">
                  <c:v>19450</c:v>
                </c:pt>
                <c:pt idx="380">
                  <c:v>19500</c:v>
                </c:pt>
                <c:pt idx="381">
                  <c:v>19550</c:v>
                </c:pt>
                <c:pt idx="382">
                  <c:v>19600</c:v>
                </c:pt>
                <c:pt idx="383">
                  <c:v>19650</c:v>
                </c:pt>
                <c:pt idx="384">
                  <c:v>19700</c:v>
                </c:pt>
                <c:pt idx="385">
                  <c:v>19750</c:v>
                </c:pt>
                <c:pt idx="386">
                  <c:v>19800</c:v>
                </c:pt>
                <c:pt idx="387">
                  <c:v>19850</c:v>
                </c:pt>
                <c:pt idx="388">
                  <c:v>19900</c:v>
                </c:pt>
                <c:pt idx="389">
                  <c:v>19950</c:v>
                </c:pt>
                <c:pt idx="390">
                  <c:v>20000</c:v>
                </c:pt>
                <c:pt idx="391">
                  <c:v>20050</c:v>
                </c:pt>
                <c:pt idx="392">
                  <c:v>20100</c:v>
                </c:pt>
                <c:pt idx="393">
                  <c:v>20150</c:v>
                </c:pt>
                <c:pt idx="394">
                  <c:v>20200</c:v>
                </c:pt>
                <c:pt idx="395">
                  <c:v>20250</c:v>
                </c:pt>
                <c:pt idx="396">
                  <c:v>20300</c:v>
                </c:pt>
                <c:pt idx="397">
                  <c:v>20350</c:v>
                </c:pt>
                <c:pt idx="398">
                  <c:v>20400</c:v>
                </c:pt>
                <c:pt idx="399">
                  <c:v>20450</c:v>
                </c:pt>
                <c:pt idx="400">
                  <c:v>20500</c:v>
                </c:pt>
                <c:pt idx="401">
                  <c:v>20550</c:v>
                </c:pt>
                <c:pt idx="402">
                  <c:v>20600</c:v>
                </c:pt>
                <c:pt idx="403">
                  <c:v>20650</c:v>
                </c:pt>
                <c:pt idx="404">
                  <c:v>20700</c:v>
                </c:pt>
                <c:pt idx="405">
                  <c:v>20750</c:v>
                </c:pt>
                <c:pt idx="406">
                  <c:v>20800</c:v>
                </c:pt>
                <c:pt idx="407">
                  <c:v>20850</c:v>
                </c:pt>
                <c:pt idx="408">
                  <c:v>20900</c:v>
                </c:pt>
                <c:pt idx="409">
                  <c:v>20950</c:v>
                </c:pt>
                <c:pt idx="410">
                  <c:v>21000</c:v>
                </c:pt>
                <c:pt idx="411">
                  <c:v>21050</c:v>
                </c:pt>
                <c:pt idx="412">
                  <c:v>21100</c:v>
                </c:pt>
                <c:pt idx="413">
                  <c:v>21150</c:v>
                </c:pt>
                <c:pt idx="414">
                  <c:v>21200</c:v>
                </c:pt>
                <c:pt idx="415">
                  <c:v>21250</c:v>
                </c:pt>
                <c:pt idx="416">
                  <c:v>21300</c:v>
                </c:pt>
                <c:pt idx="417">
                  <c:v>21350</c:v>
                </c:pt>
                <c:pt idx="418">
                  <c:v>21400</c:v>
                </c:pt>
                <c:pt idx="419">
                  <c:v>21450</c:v>
                </c:pt>
                <c:pt idx="420">
                  <c:v>21500</c:v>
                </c:pt>
                <c:pt idx="421">
                  <c:v>21550</c:v>
                </c:pt>
                <c:pt idx="422">
                  <c:v>21600</c:v>
                </c:pt>
                <c:pt idx="423">
                  <c:v>21650</c:v>
                </c:pt>
                <c:pt idx="424">
                  <c:v>21700</c:v>
                </c:pt>
                <c:pt idx="425">
                  <c:v>21750</c:v>
                </c:pt>
                <c:pt idx="426">
                  <c:v>21800</c:v>
                </c:pt>
                <c:pt idx="427">
                  <c:v>21850</c:v>
                </c:pt>
                <c:pt idx="428">
                  <c:v>21900</c:v>
                </c:pt>
                <c:pt idx="429">
                  <c:v>21950</c:v>
                </c:pt>
                <c:pt idx="430">
                  <c:v>22000</c:v>
                </c:pt>
                <c:pt idx="431">
                  <c:v>22050</c:v>
                </c:pt>
                <c:pt idx="432">
                  <c:v>22100</c:v>
                </c:pt>
                <c:pt idx="433">
                  <c:v>22150</c:v>
                </c:pt>
                <c:pt idx="434">
                  <c:v>22200</c:v>
                </c:pt>
                <c:pt idx="435">
                  <c:v>22250</c:v>
                </c:pt>
                <c:pt idx="436">
                  <c:v>22300</c:v>
                </c:pt>
                <c:pt idx="437">
                  <c:v>22350</c:v>
                </c:pt>
                <c:pt idx="438">
                  <c:v>22400</c:v>
                </c:pt>
                <c:pt idx="439">
                  <c:v>22450</c:v>
                </c:pt>
                <c:pt idx="440">
                  <c:v>22500</c:v>
                </c:pt>
                <c:pt idx="441">
                  <c:v>22550</c:v>
                </c:pt>
                <c:pt idx="442">
                  <c:v>22600</c:v>
                </c:pt>
                <c:pt idx="443">
                  <c:v>22650</c:v>
                </c:pt>
                <c:pt idx="444">
                  <c:v>22700</c:v>
                </c:pt>
                <c:pt idx="445">
                  <c:v>22750</c:v>
                </c:pt>
                <c:pt idx="446">
                  <c:v>22800</c:v>
                </c:pt>
                <c:pt idx="447">
                  <c:v>22850</c:v>
                </c:pt>
                <c:pt idx="448">
                  <c:v>22900</c:v>
                </c:pt>
                <c:pt idx="449">
                  <c:v>22950</c:v>
                </c:pt>
                <c:pt idx="450">
                  <c:v>23000</c:v>
                </c:pt>
                <c:pt idx="451">
                  <c:v>23050</c:v>
                </c:pt>
                <c:pt idx="452">
                  <c:v>23100</c:v>
                </c:pt>
                <c:pt idx="453">
                  <c:v>23150</c:v>
                </c:pt>
                <c:pt idx="454">
                  <c:v>23200</c:v>
                </c:pt>
                <c:pt idx="455">
                  <c:v>23250</c:v>
                </c:pt>
                <c:pt idx="456">
                  <c:v>23300</c:v>
                </c:pt>
                <c:pt idx="457">
                  <c:v>23350</c:v>
                </c:pt>
                <c:pt idx="458">
                  <c:v>23400</c:v>
                </c:pt>
                <c:pt idx="459">
                  <c:v>23450</c:v>
                </c:pt>
                <c:pt idx="460">
                  <c:v>23500</c:v>
                </c:pt>
                <c:pt idx="461">
                  <c:v>23550</c:v>
                </c:pt>
                <c:pt idx="462">
                  <c:v>23600</c:v>
                </c:pt>
                <c:pt idx="463">
                  <c:v>23650</c:v>
                </c:pt>
                <c:pt idx="464">
                  <c:v>23700</c:v>
                </c:pt>
                <c:pt idx="465">
                  <c:v>23750</c:v>
                </c:pt>
                <c:pt idx="466">
                  <c:v>23800</c:v>
                </c:pt>
                <c:pt idx="467">
                  <c:v>23850</c:v>
                </c:pt>
                <c:pt idx="468">
                  <c:v>23900</c:v>
                </c:pt>
                <c:pt idx="469">
                  <c:v>23950</c:v>
                </c:pt>
                <c:pt idx="470">
                  <c:v>24000</c:v>
                </c:pt>
                <c:pt idx="471">
                  <c:v>24050</c:v>
                </c:pt>
                <c:pt idx="472">
                  <c:v>24100</c:v>
                </c:pt>
                <c:pt idx="473">
                  <c:v>24150</c:v>
                </c:pt>
                <c:pt idx="474">
                  <c:v>24200</c:v>
                </c:pt>
                <c:pt idx="475">
                  <c:v>24250</c:v>
                </c:pt>
                <c:pt idx="476">
                  <c:v>24300</c:v>
                </c:pt>
                <c:pt idx="477">
                  <c:v>24350</c:v>
                </c:pt>
                <c:pt idx="478">
                  <c:v>24400</c:v>
                </c:pt>
                <c:pt idx="479">
                  <c:v>24450</c:v>
                </c:pt>
                <c:pt idx="480">
                  <c:v>24500</c:v>
                </c:pt>
                <c:pt idx="481">
                  <c:v>24550</c:v>
                </c:pt>
                <c:pt idx="482">
                  <c:v>24600</c:v>
                </c:pt>
                <c:pt idx="483">
                  <c:v>24650</c:v>
                </c:pt>
                <c:pt idx="484">
                  <c:v>24700</c:v>
                </c:pt>
                <c:pt idx="485">
                  <c:v>24750</c:v>
                </c:pt>
                <c:pt idx="486">
                  <c:v>24800</c:v>
                </c:pt>
                <c:pt idx="487">
                  <c:v>24850</c:v>
                </c:pt>
                <c:pt idx="488">
                  <c:v>24900</c:v>
                </c:pt>
                <c:pt idx="489">
                  <c:v>24950</c:v>
                </c:pt>
                <c:pt idx="490">
                  <c:v>25000</c:v>
                </c:pt>
                <c:pt idx="491">
                  <c:v>25050</c:v>
                </c:pt>
                <c:pt idx="492">
                  <c:v>25100</c:v>
                </c:pt>
                <c:pt idx="493">
                  <c:v>25150</c:v>
                </c:pt>
                <c:pt idx="494">
                  <c:v>25200</c:v>
                </c:pt>
                <c:pt idx="495">
                  <c:v>25250</c:v>
                </c:pt>
                <c:pt idx="496">
                  <c:v>25300</c:v>
                </c:pt>
                <c:pt idx="497">
                  <c:v>25350</c:v>
                </c:pt>
                <c:pt idx="498">
                  <c:v>25400</c:v>
                </c:pt>
                <c:pt idx="499">
                  <c:v>25450</c:v>
                </c:pt>
                <c:pt idx="500">
                  <c:v>25500</c:v>
                </c:pt>
                <c:pt idx="501">
                  <c:v>25550</c:v>
                </c:pt>
                <c:pt idx="502">
                  <c:v>25600</c:v>
                </c:pt>
                <c:pt idx="503">
                  <c:v>25650</c:v>
                </c:pt>
                <c:pt idx="504">
                  <c:v>25700</c:v>
                </c:pt>
                <c:pt idx="505">
                  <c:v>25750</c:v>
                </c:pt>
                <c:pt idx="506">
                  <c:v>25800</c:v>
                </c:pt>
                <c:pt idx="507">
                  <c:v>25850</c:v>
                </c:pt>
                <c:pt idx="508">
                  <c:v>25900</c:v>
                </c:pt>
                <c:pt idx="509">
                  <c:v>25950</c:v>
                </c:pt>
                <c:pt idx="510">
                  <c:v>26000</c:v>
                </c:pt>
                <c:pt idx="511">
                  <c:v>26050</c:v>
                </c:pt>
                <c:pt idx="512">
                  <c:v>26100</c:v>
                </c:pt>
                <c:pt idx="513">
                  <c:v>26150</c:v>
                </c:pt>
                <c:pt idx="514">
                  <c:v>26200</c:v>
                </c:pt>
                <c:pt idx="515">
                  <c:v>26250</c:v>
                </c:pt>
                <c:pt idx="516">
                  <c:v>26300</c:v>
                </c:pt>
                <c:pt idx="517">
                  <c:v>26350</c:v>
                </c:pt>
                <c:pt idx="518">
                  <c:v>26400</c:v>
                </c:pt>
                <c:pt idx="519">
                  <c:v>26450</c:v>
                </c:pt>
                <c:pt idx="520">
                  <c:v>26500</c:v>
                </c:pt>
                <c:pt idx="521">
                  <c:v>26550</c:v>
                </c:pt>
                <c:pt idx="522">
                  <c:v>26600</c:v>
                </c:pt>
                <c:pt idx="523">
                  <c:v>26650</c:v>
                </c:pt>
                <c:pt idx="524">
                  <c:v>26700</c:v>
                </c:pt>
                <c:pt idx="525">
                  <c:v>26750</c:v>
                </c:pt>
                <c:pt idx="526">
                  <c:v>26800</c:v>
                </c:pt>
                <c:pt idx="527">
                  <c:v>26850</c:v>
                </c:pt>
                <c:pt idx="528">
                  <c:v>26900</c:v>
                </c:pt>
                <c:pt idx="529">
                  <c:v>26950</c:v>
                </c:pt>
                <c:pt idx="530">
                  <c:v>27000</c:v>
                </c:pt>
                <c:pt idx="531">
                  <c:v>27050</c:v>
                </c:pt>
                <c:pt idx="532">
                  <c:v>27100</c:v>
                </c:pt>
                <c:pt idx="533">
                  <c:v>27150</c:v>
                </c:pt>
                <c:pt idx="534">
                  <c:v>27200</c:v>
                </c:pt>
                <c:pt idx="535">
                  <c:v>27250</c:v>
                </c:pt>
                <c:pt idx="536">
                  <c:v>27300</c:v>
                </c:pt>
                <c:pt idx="537">
                  <c:v>27350</c:v>
                </c:pt>
                <c:pt idx="538">
                  <c:v>27400</c:v>
                </c:pt>
                <c:pt idx="539">
                  <c:v>27450</c:v>
                </c:pt>
                <c:pt idx="540">
                  <c:v>27500</c:v>
                </c:pt>
                <c:pt idx="541">
                  <c:v>27550</c:v>
                </c:pt>
                <c:pt idx="542">
                  <c:v>27600</c:v>
                </c:pt>
                <c:pt idx="543">
                  <c:v>27650</c:v>
                </c:pt>
                <c:pt idx="544">
                  <c:v>27700</c:v>
                </c:pt>
                <c:pt idx="545">
                  <c:v>27750</c:v>
                </c:pt>
                <c:pt idx="546">
                  <c:v>27800</c:v>
                </c:pt>
                <c:pt idx="547">
                  <c:v>27850</c:v>
                </c:pt>
                <c:pt idx="548">
                  <c:v>27900</c:v>
                </c:pt>
                <c:pt idx="549">
                  <c:v>27950</c:v>
                </c:pt>
                <c:pt idx="550">
                  <c:v>28000</c:v>
                </c:pt>
                <c:pt idx="551">
                  <c:v>28050</c:v>
                </c:pt>
                <c:pt idx="552">
                  <c:v>28100</c:v>
                </c:pt>
                <c:pt idx="553">
                  <c:v>28150</c:v>
                </c:pt>
                <c:pt idx="554">
                  <c:v>28200</c:v>
                </c:pt>
                <c:pt idx="555">
                  <c:v>28250</c:v>
                </c:pt>
                <c:pt idx="556">
                  <c:v>28300</c:v>
                </c:pt>
                <c:pt idx="557">
                  <c:v>28350</c:v>
                </c:pt>
                <c:pt idx="558">
                  <c:v>28400</c:v>
                </c:pt>
                <c:pt idx="559">
                  <c:v>28450</c:v>
                </c:pt>
                <c:pt idx="560">
                  <c:v>28500</c:v>
                </c:pt>
                <c:pt idx="561">
                  <c:v>28550</c:v>
                </c:pt>
                <c:pt idx="562">
                  <c:v>28600</c:v>
                </c:pt>
                <c:pt idx="563">
                  <c:v>28650</c:v>
                </c:pt>
                <c:pt idx="564">
                  <c:v>28700</c:v>
                </c:pt>
                <c:pt idx="565">
                  <c:v>28750</c:v>
                </c:pt>
                <c:pt idx="566">
                  <c:v>28800</c:v>
                </c:pt>
                <c:pt idx="567">
                  <c:v>28850</c:v>
                </c:pt>
                <c:pt idx="568">
                  <c:v>28900</c:v>
                </c:pt>
                <c:pt idx="569">
                  <c:v>28950</c:v>
                </c:pt>
                <c:pt idx="570">
                  <c:v>29000</c:v>
                </c:pt>
                <c:pt idx="571">
                  <c:v>29050</c:v>
                </c:pt>
                <c:pt idx="572">
                  <c:v>29100</c:v>
                </c:pt>
                <c:pt idx="573">
                  <c:v>29150</c:v>
                </c:pt>
                <c:pt idx="574">
                  <c:v>29200</c:v>
                </c:pt>
                <c:pt idx="575">
                  <c:v>29250</c:v>
                </c:pt>
                <c:pt idx="576">
                  <c:v>29300</c:v>
                </c:pt>
                <c:pt idx="577">
                  <c:v>29350</c:v>
                </c:pt>
                <c:pt idx="578">
                  <c:v>29400</c:v>
                </c:pt>
                <c:pt idx="579">
                  <c:v>29450</c:v>
                </c:pt>
                <c:pt idx="580">
                  <c:v>29500</c:v>
                </c:pt>
                <c:pt idx="581">
                  <c:v>29550</c:v>
                </c:pt>
                <c:pt idx="582">
                  <c:v>29600</c:v>
                </c:pt>
                <c:pt idx="583">
                  <c:v>29650</c:v>
                </c:pt>
                <c:pt idx="584">
                  <c:v>29700</c:v>
                </c:pt>
                <c:pt idx="585">
                  <c:v>29750</c:v>
                </c:pt>
                <c:pt idx="586">
                  <c:v>29800</c:v>
                </c:pt>
                <c:pt idx="587">
                  <c:v>29850</c:v>
                </c:pt>
                <c:pt idx="588">
                  <c:v>29900</c:v>
                </c:pt>
                <c:pt idx="589">
                  <c:v>29950</c:v>
                </c:pt>
                <c:pt idx="590">
                  <c:v>30000</c:v>
                </c:pt>
                <c:pt idx="591">
                  <c:v>30050</c:v>
                </c:pt>
                <c:pt idx="592">
                  <c:v>30100</c:v>
                </c:pt>
                <c:pt idx="593">
                  <c:v>30150</c:v>
                </c:pt>
                <c:pt idx="594">
                  <c:v>30200</c:v>
                </c:pt>
                <c:pt idx="595">
                  <c:v>30250</c:v>
                </c:pt>
                <c:pt idx="596">
                  <c:v>30300</c:v>
                </c:pt>
                <c:pt idx="597">
                  <c:v>30350</c:v>
                </c:pt>
                <c:pt idx="598">
                  <c:v>30400</c:v>
                </c:pt>
                <c:pt idx="599">
                  <c:v>30450</c:v>
                </c:pt>
                <c:pt idx="600">
                  <c:v>30500</c:v>
                </c:pt>
                <c:pt idx="601">
                  <c:v>30550</c:v>
                </c:pt>
                <c:pt idx="602">
                  <c:v>30600</c:v>
                </c:pt>
                <c:pt idx="603">
                  <c:v>30650</c:v>
                </c:pt>
                <c:pt idx="604">
                  <c:v>30700</c:v>
                </c:pt>
                <c:pt idx="605">
                  <c:v>30750</c:v>
                </c:pt>
                <c:pt idx="606">
                  <c:v>30800</c:v>
                </c:pt>
                <c:pt idx="607">
                  <c:v>30850</c:v>
                </c:pt>
                <c:pt idx="608">
                  <c:v>30900</c:v>
                </c:pt>
                <c:pt idx="609">
                  <c:v>30950</c:v>
                </c:pt>
                <c:pt idx="610">
                  <c:v>31000</c:v>
                </c:pt>
                <c:pt idx="611">
                  <c:v>31050</c:v>
                </c:pt>
                <c:pt idx="612">
                  <c:v>31100</c:v>
                </c:pt>
                <c:pt idx="613">
                  <c:v>31150</c:v>
                </c:pt>
                <c:pt idx="614">
                  <c:v>31200</c:v>
                </c:pt>
                <c:pt idx="615">
                  <c:v>31250</c:v>
                </c:pt>
                <c:pt idx="616">
                  <c:v>31300</c:v>
                </c:pt>
                <c:pt idx="617">
                  <c:v>31350</c:v>
                </c:pt>
                <c:pt idx="618">
                  <c:v>31400</c:v>
                </c:pt>
                <c:pt idx="619">
                  <c:v>31450</c:v>
                </c:pt>
                <c:pt idx="620">
                  <c:v>31500</c:v>
                </c:pt>
                <c:pt idx="621">
                  <c:v>31550</c:v>
                </c:pt>
                <c:pt idx="622">
                  <c:v>31600</c:v>
                </c:pt>
                <c:pt idx="623">
                  <c:v>31650</c:v>
                </c:pt>
                <c:pt idx="624">
                  <c:v>31700</c:v>
                </c:pt>
                <c:pt idx="625">
                  <c:v>31750</c:v>
                </c:pt>
                <c:pt idx="626">
                  <c:v>31800</c:v>
                </c:pt>
                <c:pt idx="627">
                  <c:v>31850</c:v>
                </c:pt>
                <c:pt idx="628">
                  <c:v>31900</c:v>
                </c:pt>
                <c:pt idx="629">
                  <c:v>31950</c:v>
                </c:pt>
                <c:pt idx="630">
                  <c:v>32000</c:v>
                </c:pt>
                <c:pt idx="631">
                  <c:v>32050</c:v>
                </c:pt>
                <c:pt idx="632">
                  <c:v>32100</c:v>
                </c:pt>
                <c:pt idx="633">
                  <c:v>32150</c:v>
                </c:pt>
                <c:pt idx="634">
                  <c:v>32200</c:v>
                </c:pt>
                <c:pt idx="635">
                  <c:v>32250</c:v>
                </c:pt>
                <c:pt idx="636">
                  <c:v>32300</c:v>
                </c:pt>
                <c:pt idx="637">
                  <c:v>32350</c:v>
                </c:pt>
                <c:pt idx="638">
                  <c:v>32400</c:v>
                </c:pt>
                <c:pt idx="639">
                  <c:v>32450</c:v>
                </c:pt>
                <c:pt idx="640">
                  <c:v>32500</c:v>
                </c:pt>
                <c:pt idx="641">
                  <c:v>32550</c:v>
                </c:pt>
                <c:pt idx="642">
                  <c:v>32600</c:v>
                </c:pt>
                <c:pt idx="643">
                  <c:v>32650</c:v>
                </c:pt>
                <c:pt idx="644">
                  <c:v>32700</c:v>
                </c:pt>
                <c:pt idx="645">
                  <c:v>32750</c:v>
                </c:pt>
                <c:pt idx="646">
                  <c:v>32800</c:v>
                </c:pt>
                <c:pt idx="647">
                  <c:v>32850</c:v>
                </c:pt>
                <c:pt idx="648">
                  <c:v>32900</c:v>
                </c:pt>
                <c:pt idx="649">
                  <c:v>32950</c:v>
                </c:pt>
                <c:pt idx="650">
                  <c:v>33000</c:v>
                </c:pt>
              </c:numCache>
            </c:numRef>
          </c:xVal>
          <c:yVal>
            <c:numRef>
              <c:f>'example file'!$U$2:$U$854</c:f>
              <c:numCache>
                <c:formatCode>General</c:formatCode>
                <c:ptCount val="853"/>
                <c:pt idx="0">
                  <c:v>0</c:v>
                </c:pt>
                <c:pt idx="1">
                  <c:v>5.8687718993004068E-2</c:v>
                </c:pt>
                <c:pt idx="2">
                  <c:v>0.1183115139918699</c:v>
                </c:pt>
                <c:pt idx="3">
                  <c:v>0.16981930031353853</c:v>
                </c:pt>
                <c:pt idx="4">
                  <c:v>0.21482145505256367</c:v>
                </c:pt>
                <c:pt idx="5">
                  <c:v>0.25452197685866407</c:v>
                </c:pt>
                <c:pt idx="6">
                  <c:v>0.28984019214595991</c:v>
                </c:pt>
                <c:pt idx="7">
                  <c:v>0.32149095396168448</c:v>
                </c:pt>
                <c:pt idx="8">
                  <c:v>0.35003902133030984</c:v>
                </c:pt>
                <c:pt idx="9">
                  <c:v>0.37593685997748061</c:v>
                </c:pt>
                <c:pt idx="10">
                  <c:v>0.39955149911237575</c:v>
                </c:pt>
                <c:pt idx="11">
                  <c:v>0.42118398549692171</c:v>
                </c:pt>
                <c:pt idx="12">
                  <c:v>0.44108372056643996</c:v>
                </c:pt>
                <c:pt idx="13">
                  <c:v>0.45945919145807923</c:v>
                </c:pt>
                <c:pt idx="14">
                  <c:v>0.4764861160720264</c:v>
                </c:pt>
                <c:pt idx="15">
                  <c:v>0.49231370428063259</c:v>
                </c:pt>
                <c:pt idx="16">
                  <c:v>0.5070695269906309</c:v>
                </c:pt>
                <c:pt idx="17">
                  <c:v>0.52086334289572889</c:v>
                </c:pt>
                <c:pt idx="18">
                  <c:v>0.53379013544409948</c:v>
                </c:pt>
                <c:pt idx="19">
                  <c:v>0.5459325447355744</c:v>
                </c:pt>
                <c:pt idx="20">
                  <c:v>0.55736283112347484</c:v>
                </c:pt>
                <c:pt idx="21">
                  <c:v>0.56814447294843329</c:v>
                </c:pt>
                <c:pt idx="22">
                  <c:v>0.5783334759168175</c:v>
                </c:pt>
                <c:pt idx="23">
                  <c:v>0.5879794533556959</c:v>
                </c:pt>
                <c:pt idx="24">
                  <c:v>0.59712652301948355</c:v>
                </c:pt>
                <c:pt idx="25">
                  <c:v>0.6058140559692895</c:v>
                </c:pt>
                <c:pt idx="26">
                  <c:v>0.61407730536944016</c:v>
                </c:pt>
                <c:pt idx="27">
                  <c:v>0.62194793719134278</c:v>
                </c:pt>
                <c:pt idx="28">
                  <c:v>0.62945448031351137</c:v>
                </c:pt>
                <c:pt idx="29">
                  <c:v>0.63662271001877579</c:v>
                </c:pt>
                <c:pt idx="30">
                  <c:v>0.64347597616749308</c:v>
                </c:pt>
                <c:pt idx="31">
                  <c:v>0.6500354851863297</c:v>
                </c:pt>
                <c:pt idx="32">
                  <c:v>0.65632054332007839</c:v>
                </c:pt>
                <c:pt idx="33">
                  <c:v>0.66234876724731961</c:v>
                </c:pt>
                <c:pt idx="34">
                  <c:v>0.66813626708272844</c:v>
                </c:pt>
                <c:pt idx="35">
                  <c:v>0.67369780592108763</c:v>
                </c:pt>
                <c:pt idx="36">
                  <c:v>0.67904693937588889</c:v>
                </c:pt>
                <c:pt idx="37">
                  <c:v>0.68419613799433399</c:v>
                </c:pt>
                <c:pt idx="38">
                  <c:v>0.68915689496389243</c:v>
                </c:pt>
                <c:pt idx="39">
                  <c:v>0.69393982114247765</c:v>
                </c:pt>
                <c:pt idx="40">
                  <c:v>0.6985547291284453</c:v>
                </c:pt>
                <c:pt idx="41">
                  <c:v>0.703010707825096</c:v>
                </c:pt>
                <c:pt idx="42">
                  <c:v>0.70731618873697255</c:v>
                </c:pt>
                <c:pt idx="43">
                  <c:v>0.71147900505382866</c:v>
                </c:pt>
                <c:pt idx="44">
                  <c:v>0.71550644442621236</c:v>
                </c:pt>
                <c:pt idx="45">
                  <c:v>0.71940529620890326</c:v>
                </c:pt>
                <c:pt idx="46">
                  <c:v>0.72318189384074194</c:v>
                </c:pt>
                <c:pt idx="47">
                  <c:v>0.7268421529382677</c:v>
                </c:pt>
                <c:pt idx="48">
                  <c:v>0.73039160560323013</c:v>
                </c:pt>
                <c:pt idx="49">
                  <c:v>0.73383543137820162</c:v>
                </c:pt>
                <c:pt idx="50">
                  <c:v>0.73717848522829033</c:v>
                </c:pt>
                <c:pt idx="51">
                  <c:v>0.74042532287881802</c:v>
                </c:pt>
                <c:pt idx="52">
                  <c:v>0.74358022379749777</c:v>
                </c:pt>
                <c:pt idx="53">
                  <c:v>0.74664721207407325</c:v>
                </c:pt>
                <c:pt idx="54">
                  <c:v>0.7496300754196763</c:v>
                </c:pt>
                <c:pt idx="55">
                  <c:v>0.75253238248160403</c:v>
                </c:pt>
                <c:pt idx="56">
                  <c:v>0.75535749864618573</c:v>
                </c:pt>
                <c:pt idx="57">
                  <c:v>0.75810860048239215</c:v>
                </c:pt>
                <c:pt idx="58">
                  <c:v>0.76078868896140672</c:v>
                </c:pt>
                <c:pt idx="59">
                  <c:v>0.76340060157215661</c:v>
                </c:pt>
                <c:pt idx="60">
                  <c:v>0.76594702343949039</c:v>
                </c:pt>
                <c:pt idx="61">
                  <c:v>0.76843049754001858</c:v>
                </c:pt>
                <c:pt idx="62">
                  <c:v>0.77085343410038509</c:v>
                </c:pt>
                <c:pt idx="63">
                  <c:v>0.7732181192537213</c:v>
                </c:pt>
                <c:pt idx="64">
                  <c:v>0.77552672302208403</c:v>
                </c:pt>
                <c:pt idx="65">
                  <c:v>0.77778130668565992</c:v>
                </c:pt>
                <c:pt idx="66">
                  <c:v>0.77998382959330792</c:v>
                </c:pt>
                <c:pt idx="67">
                  <c:v>0.78213615546350923</c:v>
                </c:pt>
                <c:pt idx="68">
                  <c:v>0.78424005821990739</c:v>
                </c:pt>
                <c:pt idx="69">
                  <c:v>0.78629722740128194</c:v>
                </c:pt>
                <c:pt idx="70">
                  <c:v>0.78830927318192967</c:v>
                </c:pt>
                <c:pt idx="71">
                  <c:v>0.79027773103497934</c:v>
                </c:pt>
                <c:pt idx="72">
                  <c:v>0.79220406606808746</c:v>
                </c:pt>
                <c:pt idx="73">
                  <c:v>0.79408967705820699</c:v>
                </c:pt>
                <c:pt idx="74">
                  <c:v>0.79593590020965477</c:v>
                </c:pt>
                <c:pt idx="75">
                  <c:v>0.79774401265748929</c:v>
                </c:pt>
                <c:pt idx="76">
                  <c:v>0.79951523573622585</c:v>
                </c:pt>
                <c:pt idx="77">
                  <c:v>0.80125073803212565</c:v>
                </c:pt>
                <c:pt idx="78">
                  <c:v>0.80295163823569027</c:v>
                </c:pt>
                <c:pt idx="79">
                  <c:v>0.80461900780953965</c:v>
                </c:pt>
                <c:pt idx="80">
                  <c:v>0.80625387348554345</c:v>
                </c:pt>
                <c:pt idx="81">
                  <c:v>0.80785721960389245</c:v>
                </c:pt>
                <c:pt idx="82">
                  <c:v>0.80942999030572649</c:v>
                </c:pt>
                <c:pt idx="83">
                  <c:v>0.81097309158996489</c:v>
                </c:pt>
                <c:pt idx="84">
                  <c:v>0.81248739324410835</c:v>
                </c:pt>
                <c:pt idx="85">
                  <c:v>0.81397373065797796</c:v>
                </c:pt>
                <c:pt idx="86">
                  <c:v>0.81543290652864087</c:v>
                </c:pt>
                <c:pt idx="87">
                  <c:v>0.8168656924641019</c:v>
                </c:pt>
                <c:pt idx="88">
                  <c:v>0.81827283049274813</c:v>
                </c:pt>
                <c:pt idx="89">
                  <c:v>0.81965503448498034</c:v>
                </c:pt>
                <c:pt idx="90">
                  <c:v>0.82101299149297002</c:v>
                </c:pt>
                <c:pt idx="91">
                  <c:v>0.82234736301402012</c:v>
                </c:pt>
                <c:pt idx="92">
                  <c:v>0.82365878618259503</c:v>
                </c:pt>
                <c:pt idx="93">
                  <c:v>0.82494787489569954</c:v>
                </c:pt>
                <c:pt idx="94">
                  <c:v>0.82621522087594035</c:v>
                </c:pt>
                <c:pt idx="95">
                  <c:v>0.82746139467628244</c:v>
                </c:pt>
                <c:pt idx="96">
                  <c:v>0.82868694663021758</c:v>
                </c:pt>
                <c:pt idx="97">
                  <c:v>0.82989240775079554</c:v>
                </c:pt>
                <c:pt idx="98">
                  <c:v>0.83107829058171567</c:v>
                </c:pt>
                <c:pt idx="99">
                  <c:v>0.83224509000345592</c:v>
                </c:pt>
                <c:pt idx="100">
                  <c:v>0.8333932839971987</c:v>
                </c:pt>
                <c:pt idx="101">
                  <c:v>0.83452333436912629</c:v>
                </c:pt>
                <c:pt idx="102">
                  <c:v>0.83563568743747552</c:v>
                </c:pt>
                <c:pt idx="103">
                  <c:v>0.83673077468458223</c:v>
                </c:pt>
                <c:pt idx="104">
                  <c:v>0.83780901337598701</c:v>
                </c:pt>
                <c:pt idx="105">
                  <c:v>0.83887080714854401</c:v>
                </c:pt>
                <c:pt idx="106">
                  <c:v>0.83991654656933279</c:v>
                </c:pt>
                <c:pt idx="107">
                  <c:v>0.84094660966706647</c:v>
                </c:pt>
                <c:pt idx="108">
                  <c:v>0.84196136243756459</c:v>
                </c:pt>
                <c:pt idx="109">
                  <c:v>0.84296115932477078</c:v>
                </c:pt>
                <c:pt idx="110">
                  <c:v>0.84394634367868759</c:v>
                </c:pt>
                <c:pt idx="111">
                  <c:v>0.8449172481915197</c:v>
                </c:pt>
                <c:pt idx="112">
                  <c:v>0.84587419531323371</c:v>
                </c:pt>
                <c:pt idx="113">
                  <c:v>0.84681749764766379</c:v>
                </c:pt>
                <c:pt idx="114">
                  <c:v>0.84774745833022491</c:v>
                </c:pt>
                <c:pt idx="115">
                  <c:v>0.84866437138822759</c:v>
                </c:pt>
                <c:pt idx="116">
                  <c:v>0.84956852208472744</c:v>
                </c:pt>
                <c:pt idx="117">
                  <c:v>0.85046018724678596</c:v>
                </c:pt>
                <c:pt idx="118">
                  <c:v>0.85133963557896519</c:v>
                </c:pt>
                <c:pt idx="119">
                  <c:v>0.85220712796283116</c:v>
                </c:pt>
                <c:pt idx="120">
                  <c:v>0.85306291774319143</c:v>
                </c:pt>
                <c:pt idx="121">
                  <c:v>0.85390725100175291</c:v>
                </c:pt>
                <c:pt idx="122">
                  <c:v>0.85474036681884391</c:v>
                </c:pt>
                <c:pt idx="123">
                  <c:v>0.85556249752380542</c:v>
                </c:pt>
                <c:pt idx="124">
                  <c:v>0.85637386893462464</c:v>
                </c:pt>
                <c:pt idx="125">
                  <c:v>0.85717470058734946</c:v>
                </c:pt>
                <c:pt idx="126">
                  <c:v>0.85796520595578951</c:v>
                </c:pt>
                <c:pt idx="127">
                  <c:v>0.85874559266198625</c:v>
                </c:pt>
                <c:pt idx="128">
                  <c:v>0.85951606267790115</c:v>
                </c:pt>
                <c:pt idx="129">
                  <c:v>0.86027681251875032</c:v>
                </c:pt>
                <c:pt idx="130">
                  <c:v>0.86102803342838996</c:v>
                </c:pt>
                <c:pt idx="131">
                  <c:v>0.86176991155712979</c:v>
                </c:pt>
                <c:pt idx="132">
                  <c:v>0.8625026281323408</c:v>
                </c:pt>
                <c:pt idx="133">
                  <c:v>0.86322635962219096</c:v>
                </c:pt>
                <c:pt idx="134">
                  <c:v>0.86394127789283781</c:v>
                </c:pt>
                <c:pt idx="135">
                  <c:v>0.86464755035937779</c:v>
                </c:pt>
                <c:pt idx="136">
                  <c:v>0.86534534013084508</c:v>
                </c:pt>
                <c:pt idx="137">
                  <c:v>0.86603480614953043</c:v>
                </c:pt>
                <c:pt idx="138">
                  <c:v>0.86671610332488236</c:v>
                </c:pt>
                <c:pt idx="139">
                  <c:v>0.86738938266223264</c:v>
                </c:pt>
                <c:pt idx="140">
                  <c:v>0.86805479138658426</c:v>
                </c:pt>
                <c:pt idx="141">
                  <c:v>0.86871247306167765</c:v>
                </c:pt>
                <c:pt idx="142">
                  <c:v>0.86936256770454856</c:v>
                </c:pt>
                <c:pt idx="143">
                  <c:v>0.87000521189577518</c:v>
                </c:pt>
                <c:pt idx="144">
                  <c:v>0.870640538885605</c:v>
                </c:pt>
                <c:pt idx="145">
                  <c:v>0.87126867869613855</c:v>
                </c:pt>
                <c:pt idx="146">
                  <c:v>0.87188975821974357</c:v>
                </c:pt>
                <c:pt idx="147">
                  <c:v>0.87250390131386102</c:v>
                </c:pt>
                <c:pt idx="148">
                  <c:v>0.87311122889235526</c:v>
                </c:pt>
                <c:pt idx="149">
                  <c:v>0.87371185901355886</c:v>
                </c:pt>
                <c:pt idx="150">
                  <c:v>0.87430590696514809</c:v>
                </c:pt>
                <c:pt idx="151">
                  <c:v>0.87489348534598499</c:v>
                </c:pt>
                <c:pt idx="152">
                  <c:v>0.87547470414505035</c:v>
                </c:pt>
                <c:pt idx="153">
                  <c:v>0.87604967081758955</c:v>
                </c:pt>
                <c:pt idx="154">
                  <c:v>0.87661849035858563</c:v>
                </c:pt>
                <c:pt idx="155">
                  <c:v>0.87718126537366925</c:v>
                </c:pt>
                <c:pt idx="156">
                  <c:v>0.87773809614756915</c:v>
                </c:pt>
                <c:pt idx="157">
                  <c:v>0.87828908071020362</c:v>
                </c:pt>
                <c:pt idx="158">
                  <c:v>0.87883431490050767</c:v>
                </c:pt>
                <c:pt idx="159">
                  <c:v>0.87937389242808572</c:v>
                </c:pt>
                <c:pt idx="160">
                  <c:v>0.87990790493277637</c:v>
                </c:pt>
                <c:pt idx="161">
                  <c:v>0.8804364420422135</c:v>
                </c:pt>
                <c:pt idx="162">
                  <c:v>0.88095959142745939</c:v>
                </c:pt>
                <c:pt idx="163">
                  <c:v>0.88147743885678753</c:v>
                </c:pt>
                <c:pt idx="164">
                  <c:v>0.88199006824768633</c:v>
                </c:pt>
                <c:pt idx="165">
                  <c:v>0.88249756171715232</c:v>
                </c:pt>
                <c:pt idx="166">
                  <c:v>0.88299999963033771</c:v>
                </c:pt>
                <c:pt idx="167">
                  <c:v>0.88349746064761725</c:v>
                </c:pt>
                <c:pt idx="168">
                  <c:v>0.88399002177013142</c:v>
                </c:pt>
                <c:pt idx="169">
                  <c:v>0.88447775838386722</c:v>
                </c:pt>
                <c:pt idx="170">
                  <c:v>0.88496074430232674</c:v>
                </c:pt>
                <c:pt idx="171">
                  <c:v>0.88543905180784155</c:v>
                </c:pt>
                <c:pt idx="172">
                  <c:v>0.88591275169157824</c:v>
                </c:pt>
                <c:pt idx="173">
                  <c:v>0.88638191329228677</c:v>
                </c:pt>
                <c:pt idx="174">
                  <c:v>0.88684660453383668</c:v>
                </c:pt>
                <c:pt idx="175">
                  <c:v>0.88730689196158496</c:v>
                </c:pt>
                <c:pt idx="176">
                  <c:v>0.8877628407776188</c:v>
                </c:pt>
                <c:pt idx="177">
                  <c:v>0.88821451487491354</c:v>
                </c:pt>
                <c:pt idx="178">
                  <c:v>0.8886619768704449</c:v>
                </c:pt>
                <c:pt idx="179">
                  <c:v>0.8891052881372925</c:v>
                </c:pt>
                <c:pt idx="180">
                  <c:v>0.88954450883577119</c:v>
                </c:pt>
                <c:pt idx="181">
                  <c:v>0.88997969794362408</c:v>
                </c:pt>
                <c:pt idx="182">
                  <c:v>0.89041091328531019</c:v>
                </c:pt>
                <c:pt idx="183">
                  <c:v>0.89083821156041942</c:v>
                </c:pt>
                <c:pt idx="184">
                  <c:v>0.89126164837124355</c:v>
                </c:pt>
                <c:pt idx="185">
                  <c:v>0.89168127824953425</c:v>
                </c:pt>
                <c:pt idx="186">
                  <c:v>0.8920971546824743</c:v>
                </c:pt>
                <c:pt idx="187">
                  <c:v>0.8925093301378918</c:v>
                </c:pt>
                <c:pt idx="188">
                  <c:v>0.89291785608873897</c:v>
                </c:pt>
                <c:pt idx="189">
                  <c:v>0.89332278303686541</c:v>
                </c:pt>
                <c:pt idx="190">
                  <c:v>0.89372416053610515</c:v>
                </c:pt>
                <c:pt idx="191">
                  <c:v>0.89412203721470429</c:v>
                </c:pt>
                <c:pt idx="192">
                  <c:v>0.89451646079710845</c:v>
                </c:pt>
                <c:pt idx="193">
                  <c:v>0.89490747812513294</c:v>
                </c:pt>
                <c:pt idx="194">
                  <c:v>0.89529513517853554</c:v>
                </c:pt>
                <c:pt idx="195">
                  <c:v>0.89567947709501206</c:v>
                </c:pt>
                <c:pt idx="196">
                  <c:v>0.89606054818963254</c:v>
                </c:pt>
                <c:pt idx="197">
                  <c:v>0.89643839197373754</c:v>
                </c:pt>
                <c:pt idx="198">
                  <c:v>0.89681305117331134</c:v>
                </c:pt>
                <c:pt idx="199">
                  <c:v>0.89718456774684963</c:v>
                </c:pt>
                <c:pt idx="200">
                  <c:v>0.89755298290273666</c:v>
                </c:pt>
                <c:pt idx="201">
                  <c:v>0.8979183371161491</c:v>
                </c:pt>
                <c:pt idx="202">
                  <c:v>0.89828067014550084</c:v>
                </c:pt>
                <c:pt idx="203">
                  <c:v>0.89864002104844309</c:v>
                </c:pt>
                <c:pt idx="204">
                  <c:v>0.89899642819743497</c:v>
                </c:pt>
                <c:pt idx="205">
                  <c:v>0.89934992929489588</c:v>
                </c:pt>
                <c:pt idx="206">
                  <c:v>0.89970056138795584</c:v>
                </c:pt>
                <c:pt idx="207">
                  <c:v>0.90004836088281359</c:v>
                </c:pt>
                <c:pt idx="208">
                  <c:v>0.90039336355871535</c:v>
                </c:pt>
                <c:pt idx="209">
                  <c:v>0.90073560458156743</c:v>
                </c:pt>
                <c:pt idx="210">
                  <c:v>0.90107511851719124</c:v>
                </c:pt>
                <c:pt idx="211">
                  <c:v>0.90141193934423436</c:v>
                </c:pt>
                <c:pt idx="212">
                  <c:v>0.9017461004667463</c:v>
                </c:pt>
                <c:pt idx="213">
                  <c:v>0.90207763472642977</c:v>
                </c:pt>
                <c:pt idx="214">
                  <c:v>0.90240657441457717</c:v>
                </c:pt>
                <c:pt idx="215">
                  <c:v>0.90273295128370168</c:v>
                </c:pt>
                <c:pt idx="216">
                  <c:v>0.90305679655887261</c:v>
                </c:pt>
                <c:pt idx="217">
                  <c:v>0.90337814094876256</c:v>
                </c:pt>
                <c:pt idx="218">
                  <c:v>0.90369701465641672</c:v>
                </c:pt>
                <c:pt idx="219">
                  <c:v>0.90401344738975076</c:v>
                </c:pt>
                <c:pt idx="220">
                  <c:v>0.90432746837178568</c:v>
                </c:pt>
                <c:pt idx="221">
                  <c:v>0.90463910635062939</c:v>
                </c:pt>
                <c:pt idx="222">
                  <c:v>0.90494838960920865</c:v>
                </c:pt>
                <c:pt idx="223">
                  <c:v>0.90525534597476198</c:v>
                </c:pt>
                <c:pt idx="224">
                  <c:v>0.90556000282809834</c:v>
                </c:pt>
                <c:pt idx="225">
                  <c:v>0.90586238711262956</c:v>
                </c:pt>
                <c:pt idx="226">
                  <c:v>0.9061625253431822</c:v>
                </c:pt>
                <c:pt idx="227">
                  <c:v>0.90646044361459588</c:v>
                </c:pt>
                <c:pt idx="228">
                  <c:v>0.9067561676101128</c:v>
                </c:pt>
                <c:pt idx="229">
                  <c:v>0.90704972260956629</c:v>
                </c:pt>
                <c:pt idx="230">
                  <c:v>0.90734113349737211</c:v>
                </c:pt>
                <c:pt idx="231">
                  <c:v>0.90763042477032985</c:v>
                </c:pt>
                <c:pt idx="232">
                  <c:v>0.90791762054523772</c:v>
                </c:pt>
                <c:pt idx="233">
                  <c:v>0.9082027445663281</c:v>
                </c:pt>
                <c:pt idx="234">
                  <c:v>0.90848582021252655</c:v>
                </c:pt>
                <c:pt idx="235">
                  <c:v>0.90876687050454164</c:v>
                </c:pt>
                <c:pt idx="236">
                  <c:v>0.90904591811178759</c:v>
                </c:pt>
                <c:pt idx="237">
                  <c:v>0.9093229853591468</c:v>
                </c:pt>
                <c:pt idx="238">
                  <c:v>0.90959809423357418</c:v>
                </c:pt>
                <c:pt idx="239">
                  <c:v>0.9098712663905506</c:v>
                </c:pt>
                <c:pt idx="240">
                  <c:v>0.91014252316038546</c:v>
                </c:pt>
                <c:pt idx="241">
                  <c:v>0.91041188555437724</c:v>
                </c:pt>
                <c:pt idx="242">
                  <c:v>0.91067937427083134</c:v>
                </c:pt>
                <c:pt idx="243">
                  <c:v>0.91094500970094228</c:v>
                </c:pt>
                <c:pt idx="244">
                  <c:v>0.91120881193454173</c:v>
                </c:pt>
                <c:pt idx="245">
                  <c:v>0.91147080076571818</c:v>
                </c:pt>
                <c:pt idx="246">
                  <c:v>0.91173099569830807</c:v>
                </c:pt>
                <c:pt idx="247">
                  <c:v>0.9119894159512667</c:v>
                </c:pt>
                <c:pt idx="248">
                  <c:v>0.91224608046391698</c:v>
                </c:pt>
                <c:pt idx="249">
                  <c:v>0.91250100790108268</c:v>
                </c:pt>
                <c:pt idx="250">
                  <c:v>0.91275421665810808</c:v>
                </c:pt>
                <c:pt idx="251">
                  <c:v>0.91300572486576648</c:v>
                </c:pt>
                <c:pt idx="252">
                  <c:v>0.91325555039506134</c:v>
                </c:pt>
                <c:pt idx="253">
                  <c:v>0.91350371086192217</c:v>
                </c:pt>
                <c:pt idx="254">
                  <c:v>0.91375022363179803</c:v>
                </c:pt>
                <c:pt idx="255">
                  <c:v>0.91399510582415122</c:v>
                </c:pt>
                <c:pt idx="256">
                  <c:v>0.91423837431685406</c:v>
                </c:pt>
                <c:pt idx="257">
                  <c:v>0.91448004575049024</c:v>
                </c:pt>
                <c:pt idx="258">
                  <c:v>0.91472013653256501</c:v>
                </c:pt>
                <c:pt idx="259">
                  <c:v>0.91495866284162375</c:v>
                </c:pt>
                <c:pt idx="260">
                  <c:v>0.91519564063128422</c:v>
                </c:pt>
                <c:pt idx="261">
                  <c:v>0.91543108563418196</c:v>
                </c:pt>
                <c:pt idx="262">
                  <c:v>0.91566501336583317</c:v>
                </c:pt>
                <c:pt idx="263">
                  <c:v>0.9158974391284157</c:v>
                </c:pt>
                <c:pt idx="264">
                  <c:v>0.91612837801447056</c:v>
                </c:pt>
                <c:pt idx="265">
                  <c:v>0.9163578449105263</c:v>
                </c:pt>
                <c:pt idx="266">
                  <c:v>0.91658585450064756</c:v>
                </c:pt>
                <c:pt idx="267">
                  <c:v>0.91681242126990969</c:v>
                </c:pt>
                <c:pt idx="268">
                  <c:v>0.9170375595078023</c:v>
                </c:pt>
                <c:pt idx="269">
                  <c:v>0.91726128331156165</c:v>
                </c:pt>
                <c:pt idx="270">
                  <c:v>0.91748360658943517</c:v>
                </c:pt>
                <c:pt idx="271">
                  <c:v>0.91770454306387861</c:v>
                </c:pt>
                <c:pt idx="272">
                  <c:v>0.91792410627468835</c:v>
                </c:pt>
                <c:pt idx="273">
                  <c:v>0.91814230958206999</c:v>
                </c:pt>
                <c:pt idx="274">
                  <c:v>0.91835916616964486</c:v>
                </c:pt>
                <c:pt idx="275">
                  <c:v>0.91857468904739503</c:v>
                </c:pt>
                <c:pt idx="276">
                  <c:v>0.91878889105455042</c:v>
                </c:pt>
                <c:pt idx="277">
                  <c:v>0.91900178486241679</c:v>
                </c:pt>
                <c:pt idx="278">
                  <c:v>0.91921338297714761</c:v>
                </c:pt>
                <c:pt idx="279">
                  <c:v>0.91942369774246147</c:v>
                </c:pt>
                <c:pt idx="280">
                  <c:v>0.91963274134230422</c:v>
                </c:pt>
                <c:pt idx="281">
                  <c:v>0.91984052580345965</c:v>
                </c:pt>
                <c:pt idx="282">
                  <c:v>0.92004706299810812</c:v>
                </c:pt>
                <c:pt idx="283">
                  <c:v>0.92025236464633475</c:v>
                </c:pt>
                <c:pt idx="284">
                  <c:v>0.92045644231858958</c:v>
                </c:pt>
                <c:pt idx="285">
                  <c:v>0.92065930743809821</c:v>
                </c:pt>
                <c:pt idx="286">
                  <c:v>0.92086097128322697</c:v>
                </c:pt>
                <c:pt idx="287">
                  <c:v>0.92106144498980103</c:v>
                </c:pt>
                <c:pt idx="288">
                  <c:v>0.92126073955337928</c:v>
                </c:pt>
                <c:pt idx="289">
                  <c:v>0.92145886583148351</c:v>
                </c:pt>
                <c:pt idx="290">
                  <c:v>0.92165583454578648</c:v>
                </c:pt>
                <c:pt idx="291">
                  <c:v>0.92185165628425736</c:v>
                </c:pt>
                <c:pt idx="292">
                  <c:v>0.9220463415032667</c:v>
                </c:pt>
                <c:pt idx="293">
                  <c:v>0.92223990052965055</c:v>
                </c:pt>
                <c:pt idx="294">
                  <c:v>0.92243234356273662</c:v>
                </c:pt>
                <c:pt idx="295">
                  <c:v>0.92262368067633194</c:v>
                </c:pt>
                <c:pt idx="296">
                  <c:v>0.92281392182067223</c:v>
                </c:pt>
                <c:pt idx="297">
                  <c:v>0.92300307682433613</c:v>
                </c:pt>
                <c:pt idx="298">
                  <c:v>0.9231911553961224</c:v>
                </c:pt>
                <c:pt idx="299">
                  <c:v>0.92337816712689325</c:v>
                </c:pt>
                <c:pt idx="300">
                  <c:v>0.92356412149138234</c:v>
                </c:pt>
                <c:pt idx="301">
                  <c:v>0.92374902784997082</c:v>
                </c:pt>
                <c:pt idx="302">
                  <c:v>0.92393289545042856</c:v>
                </c:pt>
                <c:pt idx="303">
                  <c:v>0.9241157334296255</c:v>
                </c:pt>
                <c:pt idx="304">
                  <c:v>0.92429755081521003</c:v>
                </c:pt>
                <c:pt idx="305">
                  <c:v>0.92447835652725785</c:v>
                </c:pt>
                <c:pt idx="306">
                  <c:v>0.92465815937988993</c:v>
                </c:pt>
                <c:pt idx="307">
                  <c:v>0.92483696808286131</c:v>
                </c:pt>
                <c:pt idx="308">
                  <c:v>0.92501479124312203</c:v>
                </c:pt>
                <c:pt idx="309">
                  <c:v>0.92519163736634846</c:v>
                </c:pt>
                <c:pt idx="310">
                  <c:v>0.92536751485844793</c:v>
                </c:pt>
                <c:pt idx="311">
                  <c:v>0.92554243202703657</c:v>
                </c:pt>
                <c:pt idx="312">
                  <c:v>0.92571639708289055</c:v>
                </c:pt>
                <c:pt idx="313">
                  <c:v>0.9258894181413706</c:v>
                </c:pt>
                <c:pt idx="314">
                  <c:v>0.92606150322382275</c:v>
                </c:pt>
                <c:pt idx="315">
                  <c:v>0.92623266025895323</c:v>
                </c:pt>
                <c:pt idx="316">
                  <c:v>0.92640289708417922</c:v>
                </c:pt>
                <c:pt idx="317">
                  <c:v>0.92657222144695628</c:v>
                </c:pt>
                <c:pt idx="318">
                  <c:v>0.92674064100608211</c:v>
                </c:pt>
                <c:pt idx="319">
                  <c:v>0.92690816333297743</c:v>
                </c:pt>
                <c:pt idx="320">
                  <c:v>0.92707479591294495</c:v>
                </c:pt>
                <c:pt idx="321">
                  <c:v>0.92724054614640583</c:v>
                </c:pt>
                <c:pt idx="322">
                  <c:v>0.92740542135011572</c:v>
                </c:pt>
                <c:pt idx="323">
                  <c:v>0.92756942875835846</c:v>
                </c:pt>
                <c:pt idx="324">
                  <c:v>0.92773257552412014</c:v>
                </c:pt>
                <c:pt idx="325">
                  <c:v>0.92789486872024296</c:v>
                </c:pt>
                <c:pt idx="326">
                  <c:v>0.92805631534055877</c:v>
                </c:pt>
                <c:pt idx="327">
                  <c:v>0.92821692230100417</c:v>
                </c:pt>
                <c:pt idx="328">
                  <c:v>0.9283766964407153</c:v>
                </c:pt>
                <c:pt idx="329">
                  <c:v>0.92853564452310533</c:v>
                </c:pt>
                <c:pt idx="330">
                  <c:v>0.92869377323692315</c:v>
                </c:pt>
                <c:pt idx="331">
                  <c:v>0.92885108919729387</c:v>
                </c:pt>
                <c:pt idx="332">
                  <c:v>0.92900759894674301</c:v>
                </c:pt>
                <c:pt idx="333">
                  <c:v>0.92916330895620147</c:v>
                </c:pt>
                <c:pt idx="334">
                  <c:v>0.92931822562599631</c:v>
                </c:pt>
                <c:pt idx="335">
                  <c:v>0.92947235528682215</c:v>
                </c:pt>
                <c:pt idx="336">
                  <c:v>0.92962570420069912</c:v>
                </c:pt>
                <c:pt idx="337">
                  <c:v>0.92977827856191286</c:v>
                </c:pt>
                <c:pt idx="338">
                  <c:v>0.92993008449794012</c:v>
                </c:pt>
                <c:pt idx="339">
                  <c:v>0.9300811280703587</c:v>
                </c:pt>
                <c:pt idx="340">
                  <c:v>0.93023141527574249</c:v>
                </c:pt>
                <c:pt idx="341">
                  <c:v>0.93038095204654181</c:v>
                </c:pt>
                <c:pt idx="342">
                  <c:v>0.93052974425194956</c:v>
                </c:pt>
                <c:pt idx="343">
                  <c:v>0.93067779769875281</c:v>
                </c:pt>
                <c:pt idx="344">
                  <c:v>0.93082511813217084</c:v>
                </c:pt>
                <c:pt idx="345">
                  <c:v>0.93097171123668021</c:v>
                </c:pt>
                <c:pt idx="346">
                  <c:v>0.93111758263682476</c:v>
                </c:pt>
                <c:pt idx="347">
                  <c:v>0.9312627378980145</c:v>
                </c:pt>
                <c:pt idx="348">
                  <c:v>0.9314071825273107</c:v>
                </c:pt>
                <c:pt idx="349">
                  <c:v>0.93155092197419798</c:v>
                </c:pt>
                <c:pt idx="350">
                  <c:v>0.93169396163134555</c:v>
                </c:pt>
                <c:pt idx="351">
                  <c:v>0.93183630683535434</c:v>
                </c:pt>
                <c:pt idx="352">
                  <c:v>0.93197796286749379</c:v>
                </c:pt>
                <c:pt idx="353">
                  <c:v>0.93211893495442655</c:v>
                </c:pt>
                <c:pt idx="354">
                  <c:v>0.93225922826892149</c:v>
                </c:pt>
                <c:pt idx="355">
                  <c:v>0.93239884793055516</c:v>
                </c:pt>
                <c:pt idx="356">
                  <c:v>0.93253779900640354</c:v>
                </c:pt>
                <c:pt idx="357">
                  <c:v>0.9326760865117214</c:v>
                </c:pt>
                <c:pt idx="358">
                  <c:v>0.93281371541061175</c:v>
                </c:pt>
                <c:pt idx="359">
                  <c:v>0.93295069061668501</c:v>
                </c:pt>
                <c:pt idx="360">
                  <c:v>0.93308701699370789</c:v>
                </c:pt>
                <c:pt idx="361">
                  <c:v>0.93322269935624147</c:v>
                </c:pt>
                <c:pt idx="362">
                  <c:v>0.93335774247027037</c:v>
                </c:pt>
                <c:pt idx="363">
                  <c:v>0.93349215105382199</c:v>
                </c:pt>
                <c:pt idx="364">
                  <c:v>0.93362592977757553</c:v>
                </c:pt>
                <c:pt idx="365">
                  <c:v>0.93375908326546264</c:v>
                </c:pt>
                <c:pt idx="366">
                  <c:v>0.93389161609525828</c:v>
                </c:pt>
                <c:pt idx="367">
                  <c:v>0.93402353279916273</c:v>
                </c:pt>
                <c:pt idx="368">
                  <c:v>0.93415483786437448</c:v>
                </c:pt>
                <c:pt idx="369">
                  <c:v>0.93428553573365525</c:v>
                </c:pt>
                <c:pt idx="370">
                  <c:v>0.93441563080588519</c:v>
                </c:pt>
                <c:pt idx="371">
                  <c:v>0.93454512743661078</c:v>
                </c:pt>
                <c:pt idx="372">
                  <c:v>0.93467402993858417</c:v>
                </c:pt>
                <c:pt idx="373">
                  <c:v>0.93480234258229378</c:v>
                </c:pt>
                <c:pt idx="374">
                  <c:v>0.93493006959648817</c:v>
                </c:pt>
                <c:pt idx="375">
                  <c:v>0.93505721516869078</c:v>
                </c:pt>
                <c:pt idx="376">
                  <c:v>0.93518378344570818</c:v>
                </c:pt>
                <c:pt idx="377">
                  <c:v>0.93530977853412978</c:v>
                </c:pt>
                <c:pt idx="378">
                  <c:v>0.93543520450082063</c:v>
                </c:pt>
                <c:pt idx="379">
                  <c:v>0.93556006537340708</c:v>
                </c:pt>
                <c:pt idx="380">
                  <c:v>0.93568436514075459</c:v>
                </c:pt>
                <c:pt idx="381">
                  <c:v>0.93580810775343959</c:v>
                </c:pt>
                <c:pt idx="382">
                  <c:v>0.93593129712421319</c:v>
                </c:pt>
                <c:pt idx="383">
                  <c:v>0.93605393712845919</c:v>
                </c:pt>
                <c:pt idx="384">
                  <c:v>0.93617603160464435</c:v>
                </c:pt>
                <c:pt idx="385">
                  <c:v>0.9362975843547634</c:v>
                </c:pt>
                <c:pt idx="386">
                  <c:v>0.9364185991447761</c:v>
                </c:pt>
                <c:pt idx="387">
                  <c:v>0.93653907970503902</c:v>
                </c:pt>
                <c:pt idx="388">
                  <c:v>0.93665902973073101</c:v>
                </c:pt>
                <c:pt idx="389">
                  <c:v>0.93677845288227202</c:v>
                </c:pt>
                <c:pt idx="390">
                  <c:v>0.93689735278573616</c:v>
                </c:pt>
                <c:pt idx="391">
                  <c:v>0.9370157330332588</c:v>
                </c:pt>
                <c:pt idx="392">
                  <c:v>0.93713359718343825</c:v>
                </c:pt>
                <c:pt idx="393">
                  <c:v>0.93725094876173065</c:v>
                </c:pt>
                <c:pt idx="394">
                  <c:v>0.9373677912608408</c:v>
                </c:pt>
                <c:pt idx="395">
                  <c:v>0.93748412814110593</c:v>
                </c:pt>
                <c:pt idx="396">
                  <c:v>0.93759996283087466</c:v>
                </c:pt>
                <c:pt idx="397">
                  <c:v>0.93771529872688097</c:v>
                </c:pt>
                <c:pt idx="398">
                  <c:v>0.93783013919461256</c:v>
                </c:pt>
                <c:pt idx="399">
                  <c:v>0.93794448756867321</c:v>
                </c:pt>
                <c:pt idx="400">
                  <c:v>0.93805834715314207</c:v>
                </c:pt>
                <c:pt idx="401">
                  <c:v>0.9381717212219256</c:v>
                </c:pt>
                <c:pt idx="402">
                  <c:v>0.93828461301910648</c:v>
                </c:pt>
                <c:pt idx="403">
                  <c:v>0.93839702575928607</c:v>
                </c:pt>
                <c:pt idx="404">
                  <c:v>0.93850896262792394</c:v>
                </c:pt>
                <c:pt idx="405">
                  <c:v>0.93862042678167068</c:v>
                </c:pt>
                <c:pt idx="406">
                  <c:v>0.93873142134869769</c:v>
                </c:pt>
                <c:pt idx="407">
                  <c:v>0.93884194942902144</c:v>
                </c:pt>
                <c:pt idx="408">
                  <c:v>0.93895201409482409</c:v>
                </c:pt>
                <c:pt idx="409">
                  <c:v>0.93906161839076896</c:v>
                </c:pt>
                <c:pt idx="410">
                  <c:v>0.93917076533431187</c:v>
                </c:pt>
                <c:pt idx="411">
                  <c:v>0.93927945791600864</c:v>
                </c:pt>
                <c:pt idx="412">
                  <c:v>0.93938769909981779</c:v>
                </c:pt>
                <c:pt idx="413">
                  <c:v>0.93949549182339986</c:v>
                </c:pt>
                <c:pt idx="414">
                  <c:v>0.93960283899841179</c:v>
                </c:pt>
                <c:pt idx="415">
                  <c:v>0.93970974351079795</c:v>
                </c:pt>
                <c:pt idx="416">
                  <c:v>0.93981620822107703</c:v>
                </c:pt>
                <c:pt idx="417">
                  <c:v>0.93992223596462487</c:v>
                </c:pt>
                <c:pt idx="418">
                  <c:v>0.94002782955195441</c:v>
                </c:pt>
                <c:pt idx="419">
                  <c:v>0.94013299176899034</c:v>
                </c:pt>
                <c:pt idx="420">
                  <c:v>0.94023772537734107</c:v>
                </c:pt>
                <c:pt idx="421">
                  <c:v>0.94034203311456754</c:v>
                </c:pt>
                <c:pt idx="422">
                  <c:v>0.94044591769444708</c:v>
                </c:pt>
                <c:pt idx="423">
                  <c:v>0.94054938180723469</c:v>
                </c:pt>
                <c:pt idx="424">
                  <c:v>0.94065242811992111</c:v>
                </c:pt>
                <c:pt idx="425">
                  <c:v>0.9407550592764865</c:v>
                </c:pt>
                <c:pt idx="426">
                  <c:v>0.94085727789815132</c:v>
                </c:pt>
                <c:pt idx="427">
                  <c:v>0.94095908658362448</c:v>
                </c:pt>
                <c:pt idx="428">
                  <c:v>0.94106048790934693</c:v>
                </c:pt>
                <c:pt idx="429">
                  <c:v>0.94116148442973324</c:v>
                </c:pt>
                <c:pt idx="430">
                  <c:v>0.9412620786774093</c:v>
                </c:pt>
                <c:pt idx="431">
                  <c:v>0.94136227316344723</c:v>
                </c:pt>
                <c:pt idx="432">
                  <c:v>0.94146207037759755</c:v>
                </c:pt>
                <c:pt idx="433">
                  <c:v>0.94156147278851721</c:v>
                </c:pt>
                <c:pt idx="434">
                  <c:v>0.94166048284399595</c:v>
                </c:pt>
                <c:pt idx="435">
                  <c:v>0.94175910297117926</c:v>
                </c:pt>
                <c:pt idx="436">
                  <c:v>0.94185733557678808</c:v>
                </c:pt>
                <c:pt idx="437">
                  <c:v>0.94195518304733616</c:v>
                </c:pt>
                <c:pt idx="438">
                  <c:v>0.94205264774934439</c:v>
                </c:pt>
                <c:pt idx="439">
                  <c:v>0.94214973202955243</c:v>
                </c:pt>
                <c:pt idx="440">
                  <c:v>0.9422464382151281</c:v>
                </c:pt>
                <c:pt idx="441">
                  <c:v>0.94234276861387267</c:v>
                </c:pt>
                <c:pt idx="442">
                  <c:v>0.94243872551442576</c:v>
                </c:pt>
                <c:pt idx="443">
                  <c:v>0.94253431118646547</c:v>
                </c:pt>
                <c:pt idx="444">
                  <c:v>0.94262952788090726</c:v>
                </c:pt>
                <c:pt idx="445">
                  <c:v>0.94272437783009988</c:v>
                </c:pt>
                <c:pt idx="446">
                  <c:v>0.942818863248019</c:v>
                </c:pt>
                <c:pt idx="447">
                  <c:v>0.94291298633045839</c:v>
                </c:pt>
                <c:pt idx="448">
                  <c:v>0.94300674925521821</c:v>
                </c:pt>
                <c:pt idx="449">
                  <c:v>0.94310015418229187</c:v>
                </c:pt>
                <c:pt idx="450">
                  <c:v>0.94319320325404987</c:v>
                </c:pt>
                <c:pt idx="451">
                  <c:v>0.943285898595421</c:v>
                </c:pt>
                <c:pt idx="452">
                  <c:v>0.94337824231407275</c:v>
                </c:pt>
                <c:pt idx="453">
                  <c:v>0.94347023650058759</c:v>
                </c:pt>
                <c:pt idx="454">
                  <c:v>0.94356188322863865</c:v>
                </c:pt>
                <c:pt idx="455">
                  <c:v>0.94365318455516212</c:v>
                </c:pt>
                <c:pt idx="456">
                  <c:v>0.94374414252052841</c:v>
                </c:pt>
                <c:pt idx="457">
                  <c:v>0.94383475914871029</c:v>
                </c:pt>
                <c:pt idx="458">
                  <c:v>0.94392503644744974</c:v>
                </c:pt>
                <c:pt idx="459">
                  <c:v>0.94401497640842247</c:v>
                </c:pt>
                <c:pt idx="460">
                  <c:v>0.94410458100740025</c:v>
                </c:pt>
                <c:pt idx="461">
                  <c:v>0.94419385220441132</c:v>
                </c:pt>
                <c:pt idx="462">
                  <c:v>0.9442827919438993</c:v>
                </c:pt>
                <c:pt idx="463">
                  <c:v>0.94437140215487947</c:v>
                </c:pt>
                <c:pt idx="464">
                  <c:v>0.94445968475109354</c:v>
                </c:pt>
                <c:pt idx="465">
                  <c:v>0.94454764163116289</c:v>
                </c:pt>
                <c:pt idx="466">
                  <c:v>0.94463527467873876</c:v>
                </c:pt>
                <c:pt idx="467">
                  <c:v>0.94472258576265222</c:v>
                </c:pt>
                <c:pt idx="468">
                  <c:v>0.94480957673706112</c:v>
                </c:pt>
                <c:pt idx="469">
                  <c:v>0.94489624944159578</c:v>
                </c:pt>
                <c:pt idx="470">
                  <c:v>0.94498260570150283</c:v>
                </c:pt>
                <c:pt idx="471">
                  <c:v>0.94506864732778739</c:v>
                </c:pt>
                <c:pt idx="472">
                  <c:v>0.94515437611735365</c:v>
                </c:pt>
                <c:pt idx="473">
                  <c:v>0.94523979385314338</c:v>
                </c:pt>
                <c:pt idx="474">
                  <c:v>0.94532490230427313</c:v>
                </c:pt>
                <c:pt idx="475">
                  <c:v>0.9454097032261698</c:v>
                </c:pt>
                <c:pt idx="476">
                  <c:v>0.94549419836070459</c:v>
                </c:pt>
                <c:pt idx="477">
                  <c:v>0.945578389436325</c:v>
                </c:pt>
                <c:pt idx="478">
                  <c:v>0.94566227816818593</c:v>
                </c:pt>
                <c:pt idx="479">
                  <c:v>0.94574586625827883</c:v>
                </c:pt>
                <c:pt idx="480">
                  <c:v>0.94582915539555912</c:v>
                </c:pt>
                <c:pt idx="481">
                  <c:v>0.94591214725607276</c:v>
                </c:pt>
                <c:pt idx="482">
                  <c:v>0.9459948435030805</c:v>
                </c:pt>
                <c:pt idx="483">
                  <c:v>0.946077245787182</c:v>
                </c:pt>
                <c:pt idx="484">
                  <c:v>0.94615935574643639</c:v>
                </c:pt>
                <c:pt idx="485">
                  <c:v>0.94624117500648397</c:v>
                </c:pt>
                <c:pt idx="486">
                  <c:v>0.94632270518066419</c:v>
                </c:pt>
                <c:pt idx="487">
                  <c:v>0.94640394787013415</c:v>
                </c:pt>
                <c:pt idx="488">
                  <c:v>0.94648490466398416</c:v>
                </c:pt>
                <c:pt idx="489">
                  <c:v>0.94656557713935319</c:v>
                </c:pt>
                <c:pt idx="490">
                  <c:v>0.94664596686154212</c:v>
                </c:pt>
                <c:pt idx="491">
                  <c:v>0.94672607538412645</c:v>
                </c:pt>
                <c:pt idx="492">
                  <c:v>0.94680590424906685</c:v>
                </c:pt>
                <c:pt idx="493">
                  <c:v>0.94688545498681931</c:v>
                </c:pt>
                <c:pt idx="494">
                  <c:v>0.94696472911644358</c:v>
                </c:pt>
                <c:pt idx="495">
                  <c:v>0.94704372814571003</c:v>
                </c:pt>
                <c:pt idx="496">
                  <c:v>0.94712245357120628</c:v>
                </c:pt>
                <c:pt idx="497">
                  <c:v>0.94720090687844172</c:v>
                </c:pt>
                <c:pt idx="498">
                  <c:v>0.94727908954195128</c:v>
                </c:pt>
                <c:pt idx="499">
                  <c:v>0.9473570030253976</c:v>
                </c:pt>
                <c:pt idx="500">
                  <c:v>0.94743464878167305</c:v>
                </c:pt>
                <c:pt idx="501">
                  <c:v>0.94751202825299907</c:v>
                </c:pt>
                <c:pt idx="502">
                  <c:v>0.94758914287102569</c:v>
                </c:pt>
                <c:pt idx="503">
                  <c:v>0.94766599405692975</c:v>
                </c:pt>
                <c:pt idx="504">
                  <c:v>0.94774258322151117</c:v>
                </c:pt>
                <c:pt idx="505">
                  <c:v>0.94781891176528887</c:v>
                </c:pt>
                <c:pt idx="506">
                  <c:v>0.94789498107859593</c:v>
                </c:pt>
                <c:pt idx="507">
                  <c:v>0.94797079254167271</c:v>
                </c:pt>
                <c:pt idx="508">
                  <c:v>0.94804634752475958</c:v>
                </c:pt>
                <c:pt idx="509">
                  <c:v>0.94812164738818872</c:v>
                </c:pt>
                <c:pt idx="510">
                  <c:v>0.94819669348247426</c:v>
                </c:pt>
                <c:pt idx="511">
                  <c:v>0.94827148714840259</c:v>
                </c:pt>
                <c:pt idx="512">
                  <c:v>0.94834602971712012</c:v>
                </c:pt>
                <c:pt idx="513">
                  <c:v>0.94842032251022124</c:v>
                </c:pt>
                <c:pt idx="514">
                  <c:v>0.94849436683983523</c:v>
                </c:pt>
                <c:pt idx="515">
                  <c:v>0.94856816400871147</c:v>
                </c:pt>
                <c:pt idx="516">
                  <c:v>0.9486417153103045</c:v>
                </c:pt>
                <c:pt idx="517">
                  <c:v>0.94871502202885793</c:v>
                </c:pt>
                <c:pt idx="518">
                  <c:v>0.94878808543948689</c:v>
                </c:pt>
                <c:pt idx="519">
                  <c:v>0.94886090680826052</c:v>
                </c:pt>
                <c:pt idx="520">
                  <c:v>0.94893348739228323</c:v>
                </c:pt>
                <c:pt idx="521">
                  <c:v>0.9490058284397741</c:v>
                </c:pt>
                <c:pt idx="522">
                  <c:v>0.94907793119014738</c:v>
                </c:pt>
                <c:pt idx="523">
                  <c:v>0.94914979687409007</c:v>
                </c:pt>
                <c:pt idx="524">
                  <c:v>0.94922142671364018</c:v>
                </c:pt>
                <c:pt idx="525">
                  <c:v>0.94929282192226339</c:v>
                </c:pt>
                <c:pt idx="526">
                  <c:v>0.94936398370492892</c:v>
                </c:pt>
                <c:pt idx="527">
                  <c:v>0.94943491325818508</c:v>
                </c:pt>
                <c:pt idx="528">
                  <c:v>0.94950561177023318</c:v>
                </c:pt>
                <c:pt idx="529">
                  <c:v>0.94957608042100172</c:v>
                </c:pt>
                <c:pt idx="530">
                  <c:v>0.94964632038221874</c:v>
                </c:pt>
                <c:pt idx="531">
                  <c:v>0.94971633281748391</c:v>
                </c:pt>
                <c:pt idx="532">
                  <c:v>0.94978611888234032</c:v>
                </c:pt>
                <c:pt idx="533">
                  <c:v>0.94985567972434426</c:v>
                </c:pt>
                <c:pt idx="534">
                  <c:v>0.94992501648313543</c:v>
                </c:pt>
                <c:pt idx="535">
                  <c:v>0.94999413029050606</c:v>
                </c:pt>
                <c:pt idx="536">
                  <c:v>0.95006302227046902</c:v>
                </c:pt>
                <c:pt idx="537">
                  <c:v>0.95013169353932536</c:v>
                </c:pt>
                <c:pt idx="538">
                  <c:v>0.95020014520573148</c:v>
                </c:pt>
                <c:pt idx="539">
                  <c:v>0.95026837837076517</c:v>
                </c:pt>
                <c:pt idx="540">
                  <c:v>0.95033639412799076</c:v>
                </c:pt>
                <c:pt idx="541">
                  <c:v>0.95040419356352479</c:v>
                </c:pt>
                <c:pt idx="542">
                  <c:v>0.95047177775609915</c:v>
                </c:pt>
                <c:pt idx="543">
                  <c:v>0.95053914777712523</c:v>
                </c:pt>
                <c:pt idx="544">
                  <c:v>0.95060630469075658</c:v>
                </c:pt>
                <c:pt idx="545">
                  <c:v>0.95067324955395083</c:v>
                </c:pt>
                <c:pt idx="546">
                  <c:v>0.95073998341653143</c:v>
                </c:pt>
                <c:pt idx="547">
                  <c:v>0.9508065073212485</c:v>
                </c:pt>
                <c:pt idx="548">
                  <c:v>0.95087282230383896</c:v>
                </c:pt>
                <c:pt idx="549">
                  <c:v>0.95093892939308655</c:v>
                </c:pt>
                <c:pt idx="550">
                  <c:v>0.95100482961088018</c:v>
                </c:pt>
                <c:pt idx="551">
                  <c:v>0.95107052397227299</c:v>
                </c:pt>
                <c:pt idx="552">
                  <c:v>0.95113601348553967</c:v>
                </c:pt>
                <c:pt idx="553">
                  <c:v>0.95120129915223417</c:v>
                </c:pt>
                <c:pt idx="554">
                  <c:v>0.95126638196724589</c:v>
                </c:pt>
                <c:pt idx="555">
                  <c:v>0.95133126291885595</c:v>
                </c:pt>
                <c:pt idx="556">
                  <c:v>0.95139594298879271</c:v>
                </c:pt>
                <c:pt idx="557">
                  <c:v>0.95146042315228674</c:v>
                </c:pt>
                <c:pt idx="558">
                  <c:v>0.95152470437812497</c:v>
                </c:pt>
                <c:pt idx="559">
                  <c:v>0.95158878762870469</c:v>
                </c:pt>
                <c:pt idx="560">
                  <c:v>0.95165267386008701</c:v>
                </c:pt>
                <c:pt idx="561">
                  <c:v>0.95171636402204907</c:v>
                </c:pt>
                <c:pt idx="562">
                  <c:v>0.95177985905813678</c:v>
                </c:pt>
                <c:pt idx="563">
                  <c:v>0.95184315990571611</c:v>
                </c:pt>
                <c:pt idx="564">
                  <c:v>0.95190626749602492</c:v>
                </c:pt>
                <c:pt idx="565">
                  <c:v>0.95196918275422271</c:v>
                </c:pt>
                <c:pt idx="566">
                  <c:v>0.95203190659944126</c:v>
                </c:pt>
                <c:pt idx="567">
                  <c:v>0.95209443994483456</c:v>
                </c:pt>
                <c:pt idx="568">
                  <c:v>0.95215678369762746</c:v>
                </c:pt>
                <c:pt idx="569">
                  <c:v>0.95221893875916441</c:v>
                </c:pt>
                <c:pt idx="570">
                  <c:v>0.95228090602495807</c:v>
                </c:pt>
                <c:pt idx="571">
                  <c:v>0.95234268638473663</c:v>
                </c:pt>
                <c:pt idx="572">
                  <c:v>0.95240428072249084</c:v>
                </c:pt>
                <c:pt idx="573">
                  <c:v>0.9524656899165217</c:v>
                </c:pt>
                <c:pt idx="574">
                  <c:v>0.95252691483948548</c:v>
                </c:pt>
                <c:pt idx="575">
                  <c:v>0.95258795635844096</c:v>
                </c:pt>
                <c:pt idx="576">
                  <c:v>0.95264881533489354</c:v>
                </c:pt>
                <c:pt idx="577">
                  <c:v>0.95270949262484128</c:v>
                </c:pt>
                <c:pt idx="578">
                  <c:v>0.95276998907881849</c:v>
                </c:pt>
                <c:pt idx="579">
                  <c:v>0.9528303055419407</c:v>
                </c:pt>
                <c:pt idx="580">
                  <c:v>0.95289044285394753</c:v>
                </c:pt>
                <c:pt idx="581">
                  <c:v>0.95295040184924651</c:v>
                </c:pt>
                <c:pt idx="582">
                  <c:v>0.95301018335695575</c:v>
                </c:pt>
                <c:pt idx="583">
                  <c:v>0.9530697882009459</c:v>
                </c:pt>
                <c:pt idx="584">
                  <c:v>0.95312921719988275</c:v>
                </c:pt>
                <c:pt idx="585">
                  <c:v>0.95318847116726857</c:v>
                </c:pt>
                <c:pt idx="586">
                  <c:v>0.95324755091148305</c:v>
                </c:pt>
                <c:pt idx="587">
                  <c:v>0.95330645723582452</c:v>
                </c:pt>
                <c:pt idx="588">
                  <c:v>0.95336519093854988</c:v>
                </c:pt>
                <c:pt idx="589">
                  <c:v>0.95342375281291514</c:v>
                </c:pt>
                <c:pt idx="590">
                  <c:v>0.95348214364721451</c:v>
                </c:pt>
                <c:pt idx="591">
                  <c:v>0.95354036422481991</c:v>
                </c:pt>
                <c:pt idx="592">
                  <c:v>0.95359841532421985</c:v>
                </c:pt>
                <c:pt idx="593">
                  <c:v>0.9536562977190578</c:v>
                </c:pt>
                <c:pt idx="594">
                  <c:v>0.95371401217817031</c:v>
                </c:pt>
                <c:pt idx="595">
                  <c:v>0.95377155946562509</c:v>
                </c:pt>
                <c:pt idx="596">
                  <c:v>0.95382894034075794</c:v>
                </c:pt>
                <c:pt idx="597">
                  <c:v>0.95388615555820999</c:v>
                </c:pt>
                <c:pt idx="598">
                  <c:v>0.95394320586796466</c:v>
                </c:pt>
                <c:pt idx="599">
                  <c:v>0.95400009201538349</c:v>
                </c:pt>
                <c:pt idx="600">
                  <c:v>0.95405681474124293</c:v>
                </c:pt>
                <c:pt idx="601">
                  <c:v>0.95411337478176894</c:v>
                </c:pt>
                <c:pt idx="602">
                  <c:v>0.95416977286867344</c:v>
                </c:pt>
                <c:pt idx="603">
                  <c:v>0.95422600972918836</c:v>
                </c:pt>
                <c:pt idx="604">
                  <c:v>0.95428208608610099</c:v>
                </c:pt>
                <c:pt idx="605">
                  <c:v>0.95433800265778823</c:v>
                </c:pt>
                <c:pt idx="606">
                  <c:v>0.95439376015825006</c:v>
                </c:pt>
                <c:pt idx="607">
                  <c:v>0.95444935929714414</c:v>
                </c:pt>
                <c:pt idx="608">
                  <c:v>0.95450480077981836</c:v>
                </c:pt>
                <c:pt idx="609">
                  <c:v>0.9545600853073446</c:v>
                </c:pt>
                <c:pt idx="610">
                  <c:v>0.95461521357655099</c:v>
                </c:pt>
                <c:pt idx="611">
                  <c:v>0.95467018628005484</c:v>
                </c:pt>
                <c:pt idx="612">
                  <c:v>0.95472500410629446</c:v>
                </c:pt>
                <c:pt idx="613">
                  <c:v>0.95477966773956136</c:v>
                </c:pt>
                <c:pt idx="614">
                  <c:v>0.95483417786003144</c:v>
                </c:pt>
                <c:pt idx="615">
                  <c:v>0.95488853514379668</c:v>
                </c:pt>
                <c:pt idx="616">
                  <c:v>0.95494274026289583</c:v>
                </c:pt>
                <c:pt idx="617">
                  <c:v>0.95499679388534553</c:v>
                </c:pt>
                <c:pt idx="618">
                  <c:v>0.95505069667517017</c:v>
                </c:pt>
                <c:pt idx="619">
                  <c:v>0.95510444929243266</c:v>
                </c:pt>
                <c:pt idx="620">
                  <c:v>0.95515805239326401</c:v>
                </c:pt>
                <c:pt idx="621">
                  <c:v>0.95521150662989296</c:v>
                </c:pt>
                <c:pt idx="622">
                  <c:v>0.9552648126506752</c:v>
                </c:pt>
                <c:pt idx="623">
                  <c:v>0.95531797110012295</c:v>
                </c:pt>
                <c:pt idx="624">
                  <c:v>0.95537098261893294</c:v>
                </c:pt>
                <c:pt idx="625">
                  <c:v>0.95542384784401602</c:v>
                </c:pt>
                <c:pt idx="626">
                  <c:v>0.95547656740852449</c:v>
                </c:pt>
                <c:pt idx="627">
                  <c:v>0.95552914194188066</c:v>
                </c:pt>
                <c:pt idx="628">
                  <c:v>0.95558157206980454</c:v>
                </c:pt>
                <c:pt idx="629">
                  <c:v>0.95563385841434145</c:v>
                </c:pt>
                <c:pt idx="630">
                  <c:v>0.95568600159388895</c:v>
                </c:pt>
                <c:pt idx="631">
                  <c:v>0.95573800222322447</c:v>
                </c:pt>
                <c:pt idx="632">
                  <c:v>0.95578986091353157</c:v>
                </c:pt>
                <c:pt idx="633">
                  <c:v>0.95584157827242699</c:v>
                </c:pt>
                <c:pt idx="634">
                  <c:v>0.95589315490398641</c:v>
                </c:pt>
                <c:pt idx="635">
                  <c:v>0.95594459140877108</c:v>
                </c:pt>
                <c:pt idx="636">
                  <c:v>0.95599588838385341</c:v>
                </c:pt>
                <c:pt idx="637">
                  <c:v>0.95604704642284244</c:v>
                </c:pt>
                <c:pt idx="638">
                  <c:v>0.95609806611590986</c:v>
                </c:pt>
                <c:pt idx="639">
                  <c:v>0.95614894804981432</c:v>
                </c:pt>
                <c:pt idx="640">
                  <c:v>0.95619969280792716</c:v>
                </c:pt>
                <c:pt idx="641">
                  <c:v>0.95625030097025654</c:v>
                </c:pt>
                <c:pt idx="642">
                  <c:v>0.95630077311347261</c:v>
                </c:pt>
                <c:pt idx="643">
                  <c:v>0.95635110981093097</c:v>
                </c:pt>
                <c:pt idx="644">
                  <c:v>0.9564013116326977</c:v>
                </c:pt>
                <c:pt idx="645">
                  <c:v>0.95645137914557232</c:v>
                </c:pt>
                <c:pt idx="646">
                  <c:v>0.95650131291311202</c:v>
                </c:pt>
                <c:pt idx="647">
                  <c:v>0.95655111349565514</c:v>
                </c:pt>
                <c:pt idx="648">
                  <c:v>0.95660078145034411</c:v>
                </c:pt>
                <c:pt idx="649">
                  <c:v>0.95665031733114869</c:v>
                </c:pt>
                <c:pt idx="650">
                  <c:v>0.95669972168888884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5B-4DA9-B42B-21857E58C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957184"/>
        <c:axId val="1014683808"/>
      </c:scatterChart>
      <c:valAx>
        <c:axId val="1409957184"/>
        <c:scaling>
          <c:orientation val="minMax"/>
          <c:max val="1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($k)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83808"/>
        <c:crosses val="autoZero"/>
        <c:crossBetween val="midCat"/>
      </c:valAx>
      <c:valAx>
        <c:axId val="1014683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1F77371A-C5DB-4E33-AD8C-0175EF07CD52}">
          <cx:tx>
            <cx:txData>
              <cx:f>_xlchart.v1.0</cx:f>
              <cx:v>salary (k)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482600</xdr:colOff>
      <xdr:row>1</xdr:row>
      <xdr:rowOff>57150</xdr:rowOff>
    </xdr:from>
    <xdr:to>
      <xdr:col>32</xdr:col>
      <xdr:colOff>622300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7D31B0-7816-3E42-ABEA-87616EC9D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317500</xdr:colOff>
      <xdr:row>1</xdr:row>
      <xdr:rowOff>184150</xdr:rowOff>
    </xdr:from>
    <xdr:to>
      <xdr:col>33</xdr:col>
      <xdr:colOff>482600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AD2B8-A621-4F45-A576-4EA707E6E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304471</xdr:colOff>
      <xdr:row>8</xdr:row>
      <xdr:rowOff>36621</xdr:rowOff>
    </xdr:from>
    <xdr:to>
      <xdr:col>8</xdr:col>
      <xdr:colOff>758222</xdr:colOff>
      <xdr:row>22</xdr:row>
      <xdr:rowOff>112821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EAF272-BD3C-4281-ABB4-044FD50F7F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471" y="1776521"/>
              <a:ext cx="607985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260623</xdr:colOff>
      <xdr:row>16</xdr:row>
      <xdr:rowOff>51566</xdr:rowOff>
    </xdr:from>
    <xdr:to>
      <xdr:col>13</xdr:col>
      <xdr:colOff>513309</xdr:colOff>
      <xdr:row>30</xdr:row>
      <xdr:rowOff>134116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DF8AB-85FA-4D28-89F4-F8F0D57C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B1B6-A79E-47A2-B3C0-84DA2D40B403}">
  <dimension ref="A1:U273"/>
  <sheetViews>
    <sheetView topLeftCell="I1" workbookViewId="0">
      <selection activeCell="S2" sqref="S2"/>
    </sheetView>
  </sheetViews>
  <sheetFormatPr baseColWidth="10" defaultColWidth="8.83203125" defaultRowHeight="15" x14ac:dyDescent="0.2"/>
  <cols>
    <col min="7" max="7" width="10.6640625" customWidth="1"/>
    <col min="8" max="8" width="14.6640625" bestFit="1" customWidth="1"/>
  </cols>
  <sheetData>
    <row r="1" spans="1:21" ht="32" x14ac:dyDescent="0.2">
      <c r="B1" t="s">
        <v>906</v>
      </c>
      <c r="C1" t="s">
        <v>907</v>
      </c>
      <c r="D1" s="3" t="s">
        <v>910</v>
      </c>
      <c r="E1" s="3" t="s">
        <v>911</v>
      </c>
      <c r="F1" s="3"/>
      <c r="G1" s="3" t="s">
        <v>916</v>
      </c>
      <c r="H1" t="s">
        <v>915</v>
      </c>
      <c r="K1" t="s">
        <v>912</v>
      </c>
      <c r="L1" t="s">
        <v>908</v>
      </c>
      <c r="M1">
        <f>MIN(B:B)</f>
        <v>1.6</v>
      </c>
      <c r="Q1" t="s">
        <v>917</v>
      </c>
      <c r="R1" t="s">
        <v>902</v>
      </c>
      <c r="S1" t="s">
        <v>918</v>
      </c>
      <c r="T1" t="s">
        <v>903</v>
      </c>
      <c r="U1" t="s">
        <v>913</v>
      </c>
    </row>
    <row r="2" spans="1:21" x14ac:dyDescent="0.2">
      <c r="A2">
        <v>1</v>
      </c>
      <c r="B2">
        <v>3.6</v>
      </c>
      <c r="C2">
        <v>79</v>
      </c>
      <c r="D2">
        <f>LN(1/($M$2-$M$1))</f>
        <v>-1.2527629684953678</v>
      </c>
      <c r="E2">
        <f>LN(_xlfn.NORM.DIST(B2,$M$5,$M$6,FALSE))</f>
        <v>-1.0541789664154437</v>
      </c>
      <c r="F2">
        <f>_xlfn.NORM.DIST(B2,$M$5,$M$6,FALSE)</f>
        <v>0.34847842237261567</v>
      </c>
      <c r="G2">
        <f>IF(AND($M$9&lt;=B2,B2&lt;$M$11),2*($M$11-B2)/(($M$11-$M$9)*($M$10)-$M$9),2*(B2-$M$11)/(($M$10-$M$11)*($M$10-$M$9)))</f>
        <v>0.21632402867700451</v>
      </c>
      <c r="H2">
        <f>LN(G2)</f>
        <v>-1.5309778626091828</v>
      </c>
      <c r="L2" t="s">
        <v>909</v>
      </c>
      <c r="M2">
        <f>MAX(B:B)</f>
        <v>5.0999999999999996</v>
      </c>
      <c r="Q2" s="1">
        <v>1.6</v>
      </c>
      <c r="R2">
        <f>COUNTIF(B:B,"&lt;="&amp;Q2)/COUNT(B:B)</f>
        <v>3.6764705882352941E-3</v>
      </c>
      <c r="S2">
        <f>(Q2-$M$1) / ($M$2-$M$1)</f>
        <v>0</v>
      </c>
      <c r="T2">
        <f>_xlfn.NORM.DIST(Q2,$M$5,$M$6,TRUE)</f>
        <v>4.875903838768704E-2</v>
      </c>
      <c r="U2">
        <f>IF(AND($M$9&lt;=Q2,Q2&lt;$M$11),(($M$11-$M$9)^2-($M$11-Q2)^2)/(($M$11-$M$9)*($M$10-$M$9)),((Q2-$M$11)^2+($M$10-$M$11)*($M$11-$M$9))/(($M$10-$M$11)*($M$10-$M$9)))</f>
        <v>0</v>
      </c>
    </row>
    <row r="3" spans="1:21" x14ac:dyDescent="0.2">
      <c r="A3">
        <v>2</v>
      </c>
      <c r="B3">
        <v>1.8</v>
      </c>
      <c r="C3">
        <v>54</v>
      </c>
      <c r="D3">
        <f>LN(1/($M$2-$M$1))</f>
        <v>-1.2527629684953678</v>
      </c>
      <c r="E3">
        <f>LN(_xlfn.NORM.DIST(B3,$M$5,$M$6,FALSE))</f>
        <v>-2.1466840012950912</v>
      </c>
      <c r="F3">
        <f t="shared" ref="F3:F66" si="0">_xlfn.NORM.DIST(B3,$M$5,$M$6,FALSE)</f>
        <v>0.11687106021929423</v>
      </c>
      <c r="G3">
        <f t="shared" ref="G3:G66" si="1">IF(AND($M$9&lt;=B3,B3&lt;$M$11),2*($M$11-B3)/(($M$11-$M$9)*($M$10)-$M$9),2*(B3-$M$11)/(($M$10-$M$11)*($M$10-$M$9)))</f>
        <v>0.44988931979109065</v>
      </c>
      <c r="H3">
        <f t="shared" ref="H3:H66" si="2">LN(G3)</f>
        <v>-0.79875368248971257</v>
      </c>
      <c r="L3" t="s">
        <v>892</v>
      </c>
      <c r="M3">
        <f>SUM(D:D)</f>
        <v>-340.75152743073903</v>
      </c>
      <c r="Q3" s="1">
        <f>Q2+0.025</f>
        <v>1.625</v>
      </c>
      <c r="R3">
        <f t="shared" ref="R3:R66" si="3">COUNTIF(B:B,"&lt;="&amp;Q3)/COUNT(B:B)</f>
        <v>3.6764705882352941E-3</v>
      </c>
      <c r="S3">
        <f t="shared" ref="S3:S66" si="4">(Q3-$M$1) / ($M$2-$M$1)</f>
        <v>7.1428571428571183E-3</v>
      </c>
      <c r="T3">
        <f t="shared" ref="T3:T66" si="5">_xlfn.NORM.DIST(Q3,$M$5,$M$6,TRUE)</f>
        <v>5.1017912982132985E-2</v>
      </c>
      <c r="U3">
        <f t="shared" ref="U3:U66" si="6">IF(AND($M$9&lt;=Q3,Q3&lt;$M$11),(($M$11-$M$9)^2-($M$11-Q3)^2)/(($M$11-$M$9)*($M$10-$M$9)),((Q3-$M$11)^2+($M$10-$M$11)*($M$11-$M$9))/(($M$10-$M$11)*($M$10-$M$9)))</f>
        <v>1.4121317766692777E-2</v>
      </c>
    </row>
    <row r="4" spans="1:21" x14ac:dyDescent="0.2">
      <c r="A4">
        <v>3</v>
      </c>
      <c r="B4">
        <v>3.3330000000000002</v>
      </c>
      <c r="C4">
        <v>74</v>
      </c>
      <c r="D4">
        <f>LN(1/($M$2-$M$1))</f>
        <v>-1.2527629684953678</v>
      </c>
      <c r="E4">
        <f>LN(_xlfn.NORM.DIST(B4,$M$5,$M$6,FALSE))</f>
        <v>-1.0585567356802226</v>
      </c>
      <c r="F4">
        <f t="shared" si="0"/>
        <v>0.34695619864893018</v>
      </c>
      <c r="G4">
        <f t="shared" si="1"/>
        <v>0.15311542006722556</v>
      </c>
      <c r="H4">
        <f t="shared" si="2"/>
        <v>-1.8765632624665629</v>
      </c>
      <c r="Q4" s="1">
        <f t="shared" ref="Q4:Q67" si="7">Q3+0.025</f>
        <v>1.65</v>
      </c>
      <c r="R4">
        <f t="shared" si="3"/>
        <v>3.6764705882352941E-3</v>
      </c>
      <c r="S4">
        <f t="shared" si="4"/>
        <v>1.4285714285714237E-2</v>
      </c>
      <c r="T4">
        <f t="shared" si="5"/>
        <v>5.3359303165796151E-2</v>
      </c>
      <c r="U4">
        <f t="shared" si="6"/>
        <v>2.7913842495342487E-2</v>
      </c>
    </row>
    <row r="5" spans="1:21" x14ac:dyDescent="0.2">
      <c r="A5">
        <v>4</v>
      </c>
      <c r="B5">
        <v>2.2829999999999999</v>
      </c>
      <c r="C5">
        <v>62</v>
      </c>
      <c r="D5">
        <f>LN(1/($M$2-$M$1))</f>
        <v>-1.2527629684953678</v>
      </c>
      <c r="E5">
        <f>LN(_xlfn.NORM.DIST(B5,$M$5,$M$6,FALSE))</f>
        <v>-1.6084821352238725</v>
      </c>
      <c r="F5">
        <f t="shared" si="0"/>
        <v>0.20019124682216383</v>
      </c>
      <c r="G5">
        <f t="shared" si="1"/>
        <v>0.2046955931679986</v>
      </c>
      <c r="H5">
        <f t="shared" si="2"/>
        <v>-1.58623131479285</v>
      </c>
      <c r="K5" t="s">
        <v>894</v>
      </c>
      <c r="L5" t="s">
        <v>890</v>
      </c>
      <c r="M5" s="1">
        <v>3.4877812082409037</v>
      </c>
      <c r="Q5" s="1">
        <f t="shared" si="7"/>
        <v>1.6749999999999998</v>
      </c>
      <c r="R5">
        <f t="shared" si="3"/>
        <v>7.3529411764705881E-3</v>
      </c>
      <c r="S5">
        <f t="shared" si="4"/>
        <v>2.1428571428571356E-2</v>
      </c>
      <c r="T5">
        <f t="shared" si="5"/>
        <v>5.578505488100724E-2</v>
      </c>
      <c r="U5">
        <f t="shared" si="6"/>
        <v>4.1377574185949187E-2</v>
      </c>
    </row>
    <row r="6" spans="1:21" x14ac:dyDescent="0.2">
      <c r="A6">
        <v>5</v>
      </c>
      <c r="B6">
        <v>4.5330000000000004</v>
      </c>
      <c r="C6">
        <v>85</v>
      </c>
      <c r="D6">
        <f>LN(1/($M$2-$M$1))</f>
        <v>-1.2527629684953678</v>
      </c>
      <c r="E6">
        <f>LN(_xlfn.NORM.DIST(B6,$M$5,$M$6,FALSE))</f>
        <v>-1.470180137822529</v>
      </c>
      <c r="F6">
        <f t="shared" si="0"/>
        <v>0.22988407064075342</v>
      </c>
      <c r="G6">
        <f t="shared" si="1"/>
        <v>0.43719905426847933</v>
      </c>
      <c r="H6">
        <f t="shared" si="2"/>
        <v>-0.82736668583744699</v>
      </c>
      <c r="L6" t="s">
        <v>891</v>
      </c>
      <c r="M6" s="1">
        <v>1.1392717734526161</v>
      </c>
      <c r="Q6" s="1">
        <f t="shared" si="7"/>
        <v>1.6999999999999997</v>
      </c>
      <c r="R6">
        <f t="shared" si="3"/>
        <v>1.1029411764705883E-2</v>
      </c>
      <c r="S6">
        <f t="shared" si="4"/>
        <v>2.8571428571428473E-2</v>
      </c>
      <c r="T6">
        <f t="shared" si="5"/>
        <v>5.8296997894356543E-2</v>
      </c>
      <c r="U6">
        <f t="shared" si="6"/>
        <v>5.4512512838512849E-2</v>
      </c>
    </row>
    <row r="7" spans="1:21" x14ac:dyDescent="0.2">
      <c r="A7">
        <v>6</v>
      </c>
      <c r="B7">
        <v>2.883</v>
      </c>
      <c r="C7">
        <v>55</v>
      </c>
      <c r="D7">
        <f>LN(1/($M$2-$M$1))</f>
        <v>-1.2527629684953678</v>
      </c>
      <c r="E7">
        <f>LN(_xlfn.NORM.DIST(B7,$M$5,$M$6,FALSE))</f>
        <v>-1.1902280924654247</v>
      </c>
      <c r="F7">
        <f t="shared" si="0"/>
        <v>0.30415188140168081</v>
      </c>
      <c r="G7">
        <f t="shared" si="1"/>
        <v>4.6584057241755385E-2</v>
      </c>
      <c r="H7">
        <f t="shared" si="2"/>
        <v>-3.0664969156623232</v>
      </c>
      <c r="L7" t="s">
        <v>892</v>
      </c>
      <c r="M7">
        <f>SUM(E:E)</f>
        <v>-421.41702611802896</v>
      </c>
      <c r="Q7" s="1">
        <f t="shared" si="7"/>
        <v>1.7249999999999996</v>
      </c>
      <c r="R7">
        <f t="shared" si="3"/>
        <v>1.1029411764705883E-2</v>
      </c>
      <c r="S7">
        <f t="shared" si="4"/>
        <v>3.5714285714285594E-2</v>
      </c>
      <c r="T7">
        <f t="shared" si="5"/>
        <v>6.0896942528560406E-2</v>
      </c>
      <c r="U7">
        <f t="shared" si="6"/>
        <v>6.7318658453033531E-2</v>
      </c>
    </row>
    <row r="8" spans="1:21" x14ac:dyDescent="0.2">
      <c r="A8">
        <v>7</v>
      </c>
      <c r="B8">
        <v>4.7</v>
      </c>
      <c r="C8">
        <v>88</v>
      </c>
      <c r="D8">
        <f>LN(1/($M$2-$M$1))</f>
        <v>-1.2527629684953678</v>
      </c>
      <c r="E8">
        <f>LN(_xlfn.NORM.DIST(B8,$M$5,$M$6,FALSE))</f>
        <v>-1.6154071999250588</v>
      </c>
      <c r="F8">
        <f t="shared" si="0"/>
        <v>0.19880969866169126</v>
      </c>
      <c r="G8">
        <f t="shared" si="1"/>
        <v>0.4767340266948204</v>
      </c>
      <c r="H8">
        <f>LN(G8)</f>
        <v>-0.7407965396359032</v>
      </c>
      <c r="Q8" s="1">
        <f t="shared" si="7"/>
        <v>1.7499999999999996</v>
      </c>
      <c r="R8">
        <f t="shared" si="3"/>
        <v>3.6764705882352942E-2</v>
      </c>
      <c r="S8">
        <f t="shared" si="4"/>
        <v>4.2857142857142712E-2</v>
      </c>
      <c r="T8">
        <f t="shared" si="5"/>
        <v>6.3586676316321769E-2</v>
      </c>
      <c r="U8">
        <f t="shared" si="6"/>
        <v>7.9796011029511199E-2</v>
      </c>
    </row>
    <row r="9" spans="1:21" x14ac:dyDescent="0.2">
      <c r="A9">
        <v>8</v>
      </c>
      <c r="B9">
        <v>3.6</v>
      </c>
      <c r="C9">
        <v>85</v>
      </c>
      <c r="D9">
        <f>LN(1/($M$2-$M$1))</f>
        <v>-1.2527629684953678</v>
      </c>
      <c r="E9">
        <f>LN(_xlfn.NORM.DIST(B9,$M$5,$M$6,FALSE))</f>
        <v>-1.0541789664154437</v>
      </c>
      <c r="F9">
        <f t="shared" si="0"/>
        <v>0.34847842237261567</v>
      </c>
      <c r="G9">
        <f t="shared" si="1"/>
        <v>0.21632402867700451</v>
      </c>
      <c r="H9">
        <f t="shared" si="2"/>
        <v>-1.5309778626091828</v>
      </c>
      <c r="K9" t="s">
        <v>913</v>
      </c>
      <c r="L9" t="s">
        <v>908</v>
      </c>
      <c r="M9">
        <f>MIN(B:B)</f>
        <v>1.6</v>
      </c>
      <c r="Q9" s="1">
        <f t="shared" si="7"/>
        <v>1.7749999999999995</v>
      </c>
      <c r="R9">
        <f t="shared" si="3"/>
        <v>3.6764705882352942E-2</v>
      </c>
      <c r="S9">
        <f t="shared" si="4"/>
        <v>4.9999999999999829E-2</v>
      </c>
      <c r="T9">
        <f t="shared" si="5"/>
        <v>6.6367960581626084E-2</v>
      </c>
      <c r="U9">
        <f t="shared" si="6"/>
        <v>9.1944570567945832E-2</v>
      </c>
    </row>
    <row r="10" spans="1:21" x14ac:dyDescent="0.2">
      <c r="A10">
        <v>9</v>
      </c>
      <c r="B10">
        <v>1.95</v>
      </c>
      <c r="C10">
        <v>51</v>
      </c>
      <c r="D10">
        <f>LN(1/($M$2-$M$1))</f>
        <v>-1.2527629684953678</v>
      </c>
      <c r="E10">
        <f>LN(_xlfn.NORM.DIST(B10,$M$5,$M$6,FALSE))</f>
        <v>-1.9602985375255981</v>
      </c>
      <c r="F10">
        <f t="shared" si="0"/>
        <v>0.14081637567295799</v>
      </c>
      <c r="G10">
        <f t="shared" si="1"/>
        <v>0.37374219972180744</v>
      </c>
      <c r="H10">
        <f t="shared" si="2"/>
        <v>-0.98418902480457415</v>
      </c>
      <c r="L10" t="s">
        <v>909</v>
      </c>
      <c r="M10">
        <f>MAX(B:B)</f>
        <v>5.0999999999999996</v>
      </c>
      <c r="Q10" s="1">
        <f t="shared" si="7"/>
        <v>1.7999999999999994</v>
      </c>
      <c r="R10">
        <f t="shared" si="3"/>
        <v>5.8823529411764705E-2</v>
      </c>
      <c r="S10">
        <f t="shared" si="4"/>
        <v>5.7142857142856947E-2</v>
      </c>
      <c r="T10">
        <f t="shared" si="5"/>
        <v>6.9242526954319386E-2</v>
      </c>
      <c r="U10">
        <f t="shared" si="6"/>
        <v>0.10376433706833746</v>
      </c>
    </row>
    <row r="11" spans="1:21" x14ac:dyDescent="0.2">
      <c r="A11">
        <v>10</v>
      </c>
      <c r="B11">
        <v>4.3499999999999996</v>
      </c>
      <c r="C11">
        <v>85</v>
      </c>
      <c r="D11">
        <f>LN(1/($M$2-$M$1))</f>
        <v>-1.2527629684953678</v>
      </c>
      <c r="E11">
        <f>LN(_xlfn.NORM.DIST(B11,$M$5,$M$6,FALSE))</f>
        <v>-1.3357128161255361</v>
      </c>
      <c r="F11">
        <f t="shared" si="0"/>
        <v>0.26297065890534743</v>
      </c>
      <c r="G11">
        <f t="shared" si="1"/>
        <v>0.39387630005278795</v>
      </c>
      <c r="H11">
        <f t="shared" si="2"/>
        <v>-0.93171837823661219</v>
      </c>
      <c r="L11" t="s">
        <v>914</v>
      </c>
      <c r="M11">
        <v>2.68622390324497</v>
      </c>
      <c r="Q11" s="1">
        <f t="shared" si="7"/>
        <v>1.8249999999999993</v>
      </c>
      <c r="R11">
        <f t="shared" si="3"/>
        <v>6.985294117647059E-2</v>
      </c>
      <c r="S11">
        <f t="shared" si="4"/>
        <v>6.4285714285714071E-2</v>
      </c>
      <c r="T11">
        <f t="shared" si="5"/>
        <v>7.2212073824211145E-2</v>
      </c>
      <c r="U11">
        <f t="shared" si="6"/>
        <v>0.11525531053068609</v>
      </c>
    </row>
    <row r="12" spans="1:21" x14ac:dyDescent="0.2">
      <c r="A12">
        <v>11</v>
      </c>
      <c r="B12">
        <v>1.833</v>
      </c>
      <c r="C12">
        <v>54</v>
      </c>
      <c r="D12">
        <f>LN(1/($M$2-$M$1))</f>
        <v>-1.2527629684953678</v>
      </c>
      <c r="E12">
        <f>LN(_xlfn.NORM.DIST(B12,$M$5,$M$6,FALSE))</f>
        <v>-2.1041918425763422</v>
      </c>
      <c r="F12">
        <f t="shared" si="0"/>
        <v>0.12194418455582971</v>
      </c>
      <c r="G12">
        <f t="shared" si="1"/>
        <v>0.43313695337584834</v>
      </c>
      <c r="H12">
        <f t="shared" si="2"/>
        <v>-0.83670131143703008</v>
      </c>
      <c r="L12" t="s">
        <v>892</v>
      </c>
      <c r="M12">
        <f>SUM(H2:H273)</f>
        <v>-295.1316314119448</v>
      </c>
      <c r="Q12" s="1">
        <f t="shared" si="7"/>
        <v>1.8499999999999992</v>
      </c>
      <c r="R12">
        <f t="shared" si="3"/>
        <v>0.10294117647058823</v>
      </c>
      <c r="S12">
        <f t="shared" si="4"/>
        <v>7.1428571428571189E-2</v>
      </c>
      <c r="T12">
        <f t="shared" si="5"/>
        <v>7.5278262741336213E-2</v>
      </c>
      <c r="U12">
        <f t="shared" si="6"/>
        <v>0.12641749095499166</v>
      </c>
    </row>
    <row r="13" spans="1:21" x14ac:dyDescent="0.2">
      <c r="A13">
        <v>12</v>
      </c>
      <c r="B13">
        <v>3.9169999999999998</v>
      </c>
      <c r="C13">
        <v>84</v>
      </c>
      <c r="D13">
        <f>LN(1/($M$2-$M$1))</f>
        <v>-1.2527629684953678</v>
      </c>
      <c r="E13">
        <f>LN(_xlfn.NORM.DIST(B13,$M$5,$M$6,FALSE))</f>
        <v>-1.1202974661127891</v>
      </c>
      <c r="F13">
        <f t="shared" si="0"/>
        <v>0.32618275187503143</v>
      </c>
      <c r="G13">
        <f t="shared" si="1"/>
        <v>0.29136945537850228</v>
      </c>
      <c r="H13">
        <f t="shared" si="2"/>
        <v>-1.2331632109672819</v>
      </c>
      <c r="Q13" s="1">
        <f t="shared" si="7"/>
        <v>1.8749999999999991</v>
      </c>
      <c r="R13">
        <f t="shared" si="3"/>
        <v>0.13235294117647059</v>
      </c>
      <c r="S13">
        <f t="shared" si="4"/>
        <v>7.8571428571428306E-2</v>
      </c>
      <c r="T13">
        <f t="shared" si="5"/>
        <v>7.8442714769389951E-2</v>
      </c>
      <c r="U13">
        <f t="shared" si="6"/>
        <v>0.13725087834125427</v>
      </c>
    </row>
    <row r="14" spans="1:21" x14ac:dyDescent="0.2">
      <c r="A14">
        <v>13</v>
      </c>
      <c r="B14">
        <v>4.2</v>
      </c>
      <c r="C14">
        <v>78</v>
      </c>
      <c r="D14">
        <f>LN(1/($M$2-$M$1))</f>
        <v>-1.2527629684953678</v>
      </c>
      <c r="E14">
        <f>LN(_xlfn.NORM.DIST(B14,$M$5,$M$6,FALSE))</f>
        <v>-1.2447357270818733</v>
      </c>
      <c r="F14">
        <f t="shared" si="0"/>
        <v>0.28801701317061762</v>
      </c>
      <c r="G14">
        <f t="shared" si="1"/>
        <v>0.35836584577763136</v>
      </c>
      <c r="H14">
        <f t="shared" si="2"/>
        <v>-1.0262008988017268</v>
      </c>
      <c r="Q14" s="1">
        <f t="shared" si="7"/>
        <v>1.899999999999999</v>
      </c>
      <c r="R14">
        <f t="shared" si="3"/>
        <v>0.14705882352941177</v>
      </c>
      <c r="S14">
        <f t="shared" si="4"/>
        <v>8.5714285714285424E-2</v>
      </c>
      <c r="T14">
        <f t="shared" si="5"/>
        <v>8.170700679971872E-2</v>
      </c>
      <c r="U14">
        <f t="shared" si="6"/>
        <v>0.14775547268947387</v>
      </c>
    </row>
    <row r="15" spans="1:21" x14ac:dyDescent="0.2">
      <c r="A15">
        <v>14</v>
      </c>
      <c r="B15">
        <v>1.75</v>
      </c>
      <c r="C15">
        <v>47</v>
      </c>
      <c r="D15">
        <f>LN(1/($M$2-$M$1))</f>
        <v>-1.2527629684953678</v>
      </c>
      <c r="E15">
        <f>LN(_xlfn.NORM.DIST(B15,$M$5,$M$6,FALSE))</f>
        <v>-2.2126647468962162</v>
      </c>
      <c r="F15">
        <f t="shared" si="0"/>
        <v>0.10940871319248943</v>
      </c>
      <c r="G15">
        <f t="shared" si="1"/>
        <v>0.47527169314751844</v>
      </c>
      <c r="H15">
        <f t="shared" si="2"/>
        <v>-0.74386865289516946</v>
      </c>
      <c r="Q15" s="1">
        <f t="shared" si="7"/>
        <v>1.9249999999999989</v>
      </c>
      <c r="R15">
        <f t="shared" si="3"/>
        <v>0.15441176470588236</v>
      </c>
      <c r="S15">
        <f t="shared" si="4"/>
        <v>9.2857142857142541E-2</v>
      </c>
      <c r="T15">
        <f t="shared" si="5"/>
        <v>8.5072667833607271E-2</v>
      </c>
      <c r="U15">
        <f t="shared" si="6"/>
        <v>0.1579312739996504</v>
      </c>
    </row>
    <row r="16" spans="1:21" x14ac:dyDescent="0.2">
      <c r="A16">
        <v>15</v>
      </c>
      <c r="B16">
        <v>4.7</v>
      </c>
      <c r="C16">
        <v>83</v>
      </c>
      <c r="D16">
        <f>LN(1/($M$2-$M$1))</f>
        <v>-1.2527629684953678</v>
      </c>
      <c r="E16">
        <f>LN(_xlfn.NORM.DIST(B16,$M$5,$M$6,FALSE))</f>
        <v>-1.6154071999250588</v>
      </c>
      <c r="F16">
        <f t="shared" si="0"/>
        <v>0.19880969866169126</v>
      </c>
      <c r="G16">
        <f t="shared" si="1"/>
        <v>0.4767340266948204</v>
      </c>
      <c r="H16">
        <f t="shared" si="2"/>
        <v>-0.7407965396359032</v>
      </c>
      <c r="Q16" s="1">
        <f t="shared" si="7"/>
        <v>1.9499999999999988</v>
      </c>
      <c r="R16">
        <f t="shared" si="3"/>
        <v>0.16544117647058823</v>
      </c>
      <c r="S16">
        <f t="shared" si="4"/>
        <v>9.9999999999999659E-2</v>
      </c>
      <c r="T16">
        <f t="shared" si="5"/>
        <v>8.8541175240940351E-2</v>
      </c>
      <c r="U16">
        <f t="shared" si="6"/>
        <v>0.16777828227178396</v>
      </c>
    </row>
    <row r="17" spans="1:21" x14ac:dyDescent="0.2">
      <c r="A17">
        <v>16</v>
      </c>
      <c r="B17">
        <v>2.1669999999999998</v>
      </c>
      <c r="C17">
        <v>52</v>
      </c>
      <c r="D17">
        <f>LN(1/($M$2-$M$1))</f>
        <v>-1.2527629684953678</v>
      </c>
      <c r="E17">
        <f>LN(_xlfn.NORM.DIST(B17,$M$5,$M$6,FALSE))</f>
        <v>-1.7213398948605747</v>
      </c>
      <c r="F17">
        <f t="shared" si="0"/>
        <v>0.17882637876879653</v>
      </c>
      <c r="G17">
        <f t="shared" si="1"/>
        <v>0.26358269935491102</v>
      </c>
      <c r="H17">
        <f t="shared" si="2"/>
        <v>-1.3333881106969314</v>
      </c>
      <c r="Q17" s="1">
        <f t="shared" si="7"/>
        <v>1.9749999999999988</v>
      </c>
      <c r="R17">
        <f t="shared" si="3"/>
        <v>0.17647058823529413</v>
      </c>
      <c r="S17">
        <f t="shared" si="4"/>
        <v>0.10714285714285678</v>
      </c>
      <c r="T17">
        <f t="shared" si="5"/>
        <v>9.2113951003645569E-2</v>
      </c>
      <c r="U17">
        <f t="shared" si="6"/>
        <v>0.17729649750587451</v>
      </c>
    </row>
    <row r="18" spans="1:21" x14ac:dyDescent="0.2">
      <c r="A18">
        <v>17</v>
      </c>
      <c r="B18">
        <v>1.75</v>
      </c>
      <c r="C18">
        <v>62</v>
      </c>
      <c r="D18">
        <f>LN(1/($M$2-$M$1))</f>
        <v>-1.2527629684953678</v>
      </c>
      <c r="E18">
        <f>LN(_xlfn.NORM.DIST(B18,$M$5,$M$6,FALSE))</f>
        <v>-2.2126647468962162</v>
      </c>
      <c r="F18">
        <f t="shared" si="0"/>
        <v>0.10940871319248943</v>
      </c>
      <c r="G18">
        <f t="shared" si="1"/>
        <v>0.47527169314751844</v>
      </c>
      <c r="H18">
        <f t="shared" si="2"/>
        <v>-0.74386865289516946</v>
      </c>
      <c r="Q18" s="1">
        <f t="shared" si="7"/>
        <v>1.9999999999999987</v>
      </c>
      <c r="R18">
        <f t="shared" si="3"/>
        <v>0.20220588235294118</v>
      </c>
      <c r="S18">
        <f t="shared" si="4"/>
        <v>0.11428571428571389</v>
      </c>
      <c r="T18">
        <f t="shared" si="5"/>
        <v>9.5792357952625126E-2</v>
      </c>
      <c r="U18">
        <f t="shared" si="6"/>
        <v>0.18648591970192202</v>
      </c>
    </row>
    <row r="19" spans="1:21" x14ac:dyDescent="0.2">
      <c r="A19">
        <v>18</v>
      </c>
      <c r="B19">
        <v>4.8</v>
      </c>
      <c r="C19">
        <v>84</v>
      </c>
      <c r="D19">
        <f>LN(1/($M$2-$M$1))</f>
        <v>-1.2527629684953678</v>
      </c>
      <c r="E19">
        <f>LN(_xlfn.NORM.DIST(B19,$M$5,$M$6,FALSE))</f>
        <v>-1.7126550405614587</v>
      </c>
      <c r="F19">
        <f t="shared" si="0"/>
        <v>0.18038622352096087</v>
      </c>
      <c r="G19">
        <f t="shared" si="1"/>
        <v>0.50040766287825811</v>
      </c>
      <c r="H19">
        <f t="shared" si="2"/>
        <v>-0.69233218700091981</v>
      </c>
      <c r="Q19" s="1">
        <f t="shared" si="7"/>
        <v>2.0249999999999986</v>
      </c>
      <c r="R19">
        <f t="shared" si="3"/>
        <v>0.21323529411764705</v>
      </c>
      <c r="S19">
        <f t="shared" si="4"/>
        <v>0.12142857142857101</v>
      </c>
      <c r="T19">
        <f t="shared" si="5"/>
        <v>9.9577696007173547E-2</v>
      </c>
      <c r="U19">
        <f t="shared" si="6"/>
        <v>0.19534654885992653</v>
      </c>
    </row>
    <row r="20" spans="1:21" x14ac:dyDescent="0.2">
      <c r="A20">
        <v>19</v>
      </c>
      <c r="B20">
        <v>1.6</v>
      </c>
      <c r="C20">
        <v>52</v>
      </c>
      <c r="D20">
        <f>LN(1/($M$2-$M$1))</f>
        <v>-1.2527629684953678</v>
      </c>
      <c r="E20">
        <f>LN(_xlfn.NORM.DIST(B20,$M$5,$M$6,FALSE))</f>
        <v>-2.4221637567334717</v>
      </c>
      <c r="F20">
        <f t="shared" si="0"/>
        <v>8.8729420719338842E-2</v>
      </c>
      <c r="G20">
        <f t="shared" si="1"/>
        <v>0.55141881321680164</v>
      </c>
      <c r="H20">
        <f t="shared" si="2"/>
        <v>-0.59526066197411487</v>
      </c>
      <c r="Q20" s="1">
        <f t="shared" si="7"/>
        <v>2.0499999999999985</v>
      </c>
      <c r="R20">
        <f t="shared" si="3"/>
        <v>0.22058823529411764</v>
      </c>
      <c r="S20">
        <f t="shared" si="4"/>
        <v>0.12857142857142814</v>
      </c>
      <c r="T20">
        <f t="shared" si="5"/>
        <v>0.10347119842613796</v>
      </c>
      <c r="U20">
        <f t="shared" si="6"/>
        <v>0.203878384979888</v>
      </c>
    </row>
    <row r="21" spans="1:21" x14ac:dyDescent="0.2">
      <c r="A21">
        <v>20</v>
      </c>
      <c r="B21">
        <v>4.25</v>
      </c>
      <c r="C21">
        <v>79</v>
      </c>
      <c r="D21">
        <f>LN(1/($M$2-$M$1))</f>
        <v>-1.2527629684953678</v>
      </c>
      <c r="E21">
        <f>LN(_xlfn.NORM.DIST(B21,$M$5,$M$6,FALSE))</f>
        <v>-1.2731352945907808</v>
      </c>
      <c r="F21">
        <f t="shared" si="0"/>
        <v>0.27995251076983629</v>
      </c>
      <c r="G21">
        <f t="shared" si="1"/>
        <v>0.37020266386935025</v>
      </c>
      <c r="H21">
        <f t="shared" si="2"/>
        <v>-0.9937046831113352</v>
      </c>
      <c r="Q21" s="1">
        <f t="shared" si="7"/>
        <v>2.0749999999999984</v>
      </c>
      <c r="R21">
        <f t="shared" si="3"/>
        <v>0.22426470588235295</v>
      </c>
      <c r="S21">
        <f t="shared" si="4"/>
        <v>0.13571428571428526</v>
      </c>
      <c r="T21">
        <f t="shared" si="5"/>
        <v>0.10747402808031883</v>
      </c>
      <c r="U21">
        <f t="shared" si="6"/>
        <v>0.21208142806180647</v>
      </c>
    </row>
    <row r="22" spans="1:21" x14ac:dyDescent="0.2">
      <c r="A22">
        <v>21</v>
      </c>
      <c r="B22">
        <v>1.8</v>
      </c>
      <c r="C22">
        <v>51</v>
      </c>
      <c r="D22">
        <f>LN(1/($M$2-$M$1))</f>
        <v>-1.2527629684953678</v>
      </c>
      <c r="E22">
        <f>LN(_xlfn.NORM.DIST(B22,$M$5,$M$6,FALSE))</f>
        <v>-2.1466840012950912</v>
      </c>
      <c r="F22">
        <f t="shared" si="0"/>
        <v>0.11687106021929423</v>
      </c>
      <c r="G22">
        <f t="shared" si="1"/>
        <v>0.44988931979109065</v>
      </c>
      <c r="H22">
        <f t="shared" si="2"/>
        <v>-0.79875368248971257</v>
      </c>
      <c r="Q22" s="1">
        <f t="shared" si="7"/>
        <v>2.0999999999999983</v>
      </c>
      <c r="R22">
        <f t="shared" si="3"/>
        <v>0.24264705882352941</v>
      </c>
      <c r="S22">
        <f t="shared" si="4"/>
        <v>0.14285714285714238</v>
      </c>
      <c r="T22">
        <f t="shared" si="5"/>
        <v>0.11158727375582331</v>
      </c>
      <c r="U22">
        <f t="shared" si="6"/>
        <v>0.21995567810568192</v>
      </c>
    </row>
    <row r="23" spans="1:21" x14ac:dyDescent="0.2">
      <c r="A23">
        <v>22</v>
      </c>
      <c r="B23">
        <v>1.75</v>
      </c>
      <c r="C23">
        <v>47</v>
      </c>
      <c r="D23">
        <f>LN(1/($M$2-$M$1))</f>
        <v>-1.2527629684953678</v>
      </c>
      <c r="E23">
        <f>LN(_xlfn.NORM.DIST(B23,$M$5,$M$6,FALSE))</f>
        <v>-2.2126647468962162</v>
      </c>
      <c r="F23">
        <f t="shared" si="0"/>
        <v>0.10940871319248943</v>
      </c>
      <c r="G23">
        <f t="shared" si="1"/>
        <v>0.47527169314751844</v>
      </c>
      <c r="H23">
        <f t="shared" si="2"/>
        <v>-0.74386865289516946</v>
      </c>
      <c r="Q23" s="1">
        <f t="shared" si="7"/>
        <v>2.1249999999999982</v>
      </c>
      <c r="R23">
        <f t="shared" si="3"/>
        <v>0.24264705882352941</v>
      </c>
      <c r="S23">
        <f t="shared" si="4"/>
        <v>0.14999999999999949</v>
      </c>
      <c r="T23">
        <f t="shared" si="5"/>
        <v>0.11581194649826697</v>
      </c>
      <c r="U23">
        <f t="shared" si="6"/>
        <v>0.2275011351115144</v>
      </c>
    </row>
    <row r="24" spans="1:21" x14ac:dyDescent="0.2">
      <c r="A24">
        <v>23</v>
      </c>
      <c r="B24">
        <v>3.45</v>
      </c>
      <c r="C24">
        <v>78</v>
      </c>
      <c r="D24">
        <f>LN(1/($M$2-$M$1))</f>
        <v>-1.2527629684953678</v>
      </c>
      <c r="E24">
        <f>LN(_xlfn.NORM.DIST(B24,$M$5,$M$6,FALSE))</f>
        <v>-1.049877675125892</v>
      </c>
      <c r="F24">
        <f t="shared" si="0"/>
        <v>0.34998055782049264</v>
      </c>
      <c r="G24">
        <f t="shared" si="1"/>
        <v>0.18081357440184781</v>
      </c>
      <c r="H24">
        <f t="shared" si="2"/>
        <v>-1.7102887541861593</v>
      </c>
      <c r="Q24" s="1">
        <f t="shared" si="7"/>
        <v>2.1499999999999981</v>
      </c>
      <c r="R24">
        <f t="shared" si="3"/>
        <v>0.25</v>
      </c>
      <c r="S24">
        <f t="shared" si="4"/>
        <v>0.15714285714285661</v>
      </c>
      <c r="T24">
        <f t="shared" si="5"/>
        <v>0.12014897600788282</v>
      </c>
      <c r="U24">
        <f t="shared" si="6"/>
        <v>0.23471779907930382</v>
      </c>
    </row>
    <row r="25" spans="1:21" x14ac:dyDescent="0.2">
      <c r="A25">
        <v>24</v>
      </c>
      <c r="B25">
        <v>3.0670000000000002</v>
      </c>
      <c r="C25">
        <v>69</v>
      </c>
      <c r="D25">
        <f>LN(1/($M$2-$M$1))</f>
        <v>-1.2527629684953678</v>
      </c>
      <c r="E25">
        <f>LN(_xlfn.NORM.DIST(B25,$M$5,$M$6,FALSE))</f>
        <v>-1.1175346477120212</v>
      </c>
      <c r="F25">
        <f t="shared" si="0"/>
        <v>0.32708518163466466</v>
      </c>
      <c r="G25">
        <f t="shared" si="1"/>
        <v>9.0143547819280995E-2</v>
      </c>
      <c r="H25">
        <f t="shared" si="2"/>
        <v>-2.4063519035050405</v>
      </c>
      <c r="Q25" s="1">
        <f t="shared" si="7"/>
        <v>2.174999999999998</v>
      </c>
      <c r="R25">
        <f t="shared" si="3"/>
        <v>0.25735294117647056</v>
      </c>
      <c r="S25">
        <f t="shared" si="4"/>
        <v>0.16428571428571373</v>
      </c>
      <c r="T25">
        <f t="shared" si="5"/>
        <v>0.12459920709571967</v>
      </c>
      <c r="U25">
        <f t="shared" si="6"/>
        <v>0.24160567000905023</v>
      </c>
    </row>
    <row r="26" spans="1:21" x14ac:dyDescent="0.2">
      <c r="A26">
        <v>25</v>
      </c>
      <c r="B26">
        <v>4.5330000000000004</v>
      </c>
      <c r="C26">
        <v>74</v>
      </c>
      <c r="D26">
        <f>LN(1/($M$2-$M$1))</f>
        <v>-1.2527629684953678</v>
      </c>
      <c r="E26">
        <f>LN(_xlfn.NORM.DIST(B26,$M$5,$M$6,FALSE))</f>
        <v>-1.470180137822529</v>
      </c>
      <c r="F26">
        <f t="shared" si="0"/>
        <v>0.22988407064075342</v>
      </c>
      <c r="G26">
        <f t="shared" si="1"/>
        <v>0.43719905426847933</v>
      </c>
      <c r="H26">
        <f t="shared" si="2"/>
        <v>-0.82736668583744699</v>
      </c>
      <c r="Q26" s="1">
        <f t="shared" si="7"/>
        <v>2.199999999999998</v>
      </c>
      <c r="R26">
        <f t="shared" si="3"/>
        <v>0.27205882352941174</v>
      </c>
      <c r="S26">
        <f t="shared" si="4"/>
        <v>0.17142857142857085</v>
      </c>
      <c r="T26">
        <f t="shared" si="5"/>
        <v>0.12916339621121331</v>
      </c>
      <c r="U26">
        <f t="shared" si="6"/>
        <v>0.24816474790075366</v>
      </c>
    </row>
    <row r="27" spans="1:21" x14ac:dyDescent="0.2">
      <c r="A27">
        <v>26</v>
      </c>
      <c r="B27">
        <v>3.6</v>
      </c>
      <c r="C27">
        <v>83</v>
      </c>
      <c r="D27">
        <f>LN(1/($M$2-$M$1))</f>
        <v>-1.2527629684953678</v>
      </c>
      <c r="E27">
        <f>LN(_xlfn.NORM.DIST(B27,$M$5,$M$6,FALSE))</f>
        <v>-1.0541789664154437</v>
      </c>
      <c r="F27">
        <f t="shared" si="0"/>
        <v>0.34847842237261567</v>
      </c>
      <c r="G27">
        <f t="shared" si="1"/>
        <v>0.21632402867700451</v>
      </c>
      <c r="H27">
        <f t="shared" si="2"/>
        <v>-1.5309778626091828</v>
      </c>
      <c r="Q27" s="1">
        <f t="shared" si="7"/>
        <v>2.2249999999999979</v>
      </c>
      <c r="R27">
        <f t="shared" si="3"/>
        <v>0.27573529411764708</v>
      </c>
      <c r="S27">
        <f t="shared" si="4"/>
        <v>0.17857142857142796</v>
      </c>
      <c r="T27">
        <f t="shared" si="5"/>
        <v>0.13384220805147534</v>
      </c>
      <c r="U27">
        <f t="shared" si="6"/>
        <v>0.254395032754414</v>
      </c>
    </row>
    <row r="28" spans="1:21" x14ac:dyDescent="0.2">
      <c r="A28">
        <v>27</v>
      </c>
      <c r="B28">
        <v>1.9670000000000001</v>
      </c>
      <c r="C28">
        <v>55</v>
      </c>
      <c r="D28">
        <f>LN(1/($M$2-$M$1))</f>
        <v>-1.2527629684953678</v>
      </c>
      <c r="E28">
        <f>LN(_xlfn.NORM.DIST(B28,$M$5,$M$6,FALSE))</f>
        <v>-1.9402685075864952</v>
      </c>
      <c r="F28">
        <f t="shared" si="0"/>
        <v>0.14366536935677793</v>
      </c>
      <c r="G28">
        <f t="shared" si="1"/>
        <v>0.3651121927806219</v>
      </c>
      <c r="H28">
        <f t="shared" si="2"/>
        <v>-1.0075505951492694</v>
      </c>
      <c r="Q28" s="1">
        <f t="shared" si="7"/>
        <v>2.2499999999999978</v>
      </c>
      <c r="R28">
        <f t="shared" si="3"/>
        <v>0.29044117647058826</v>
      </c>
      <c r="S28">
        <f t="shared" si="4"/>
        <v>0.18571428571428508</v>
      </c>
      <c r="T28">
        <f t="shared" si="5"/>
        <v>0.13863621226267792</v>
      </c>
      <c r="U28">
        <f t="shared" si="6"/>
        <v>0.26029652457003144</v>
      </c>
    </row>
    <row r="29" spans="1:21" x14ac:dyDescent="0.2">
      <c r="A29">
        <v>28</v>
      </c>
      <c r="B29">
        <v>4.0830000000000002</v>
      </c>
      <c r="C29">
        <v>76</v>
      </c>
      <c r="D29">
        <f>LN(1/($M$2-$M$1))</f>
        <v>-1.2527629684953678</v>
      </c>
      <c r="E29">
        <f>LN(_xlfn.NORM.DIST(B29,$M$5,$M$6,FALSE))</f>
        <v>-1.1858076653879972</v>
      </c>
      <c r="F29">
        <f t="shared" si="0"/>
        <v>0.30549933858786665</v>
      </c>
      <c r="G29">
        <f t="shared" si="1"/>
        <v>0.33066769144300912</v>
      </c>
      <c r="H29">
        <f t="shared" si="2"/>
        <v>-1.1066413612481729</v>
      </c>
      <c r="Q29" s="1">
        <f t="shared" si="7"/>
        <v>2.2749999999999977</v>
      </c>
      <c r="R29">
        <f t="shared" si="3"/>
        <v>0.29411764705882354</v>
      </c>
      <c r="S29">
        <f t="shared" si="4"/>
        <v>0.1928571428571422</v>
      </c>
      <c r="T29">
        <f t="shared" si="5"/>
        <v>0.14354588024390624</v>
      </c>
      <c r="U29">
        <f t="shared" si="6"/>
        <v>0.26586922334760582</v>
      </c>
    </row>
    <row r="30" spans="1:21" x14ac:dyDescent="0.2">
      <c r="A30">
        <v>29</v>
      </c>
      <c r="B30">
        <v>3.85</v>
      </c>
      <c r="C30">
        <v>78</v>
      </c>
      <c r="D30">
        <f>LN(1/($M$2-$M$1))</f>
        <v>-1.2527629684953678</v>
      </c>
      <c r="E30">
        <f>LN(_xlfn.NORM.DIST(B30,$M$5,$M$6,FALSE))</f>
        <v>-1.0998703620109684</v>
      </c>
      <c r="F30">
        <f t="shared" si="0"/>
        <v>0.33291423923321489</v>
      </c>
      <c r="G30">
        <f t="shared" si="1"/>
        <v>0.27550811913559903</v>
      </c>
      <c r="H30">
        <f t="shared" si="2"/>
        <v>-1.289138180276777</v>
      </c>
      <c r="Q30" s="1">
        <f t="shared" si="7"/>
        <v>2.2999999999999976</v>
      </c>
      <c r="R30">
        <f t="shared" si="3"/>
        <v>0.3014705882352941</v>
      </c>
      <c r="S30">
        <f t="shared" si="4"/>
        <v>0.19999999999999932</v>
      </c>
      <c r="T30">
        <f t="shared" si="5"/>
        <v>0.14857158206381532</v>
      </c>
      <c r="U30">
        <f t="shared" si="6"/>
        <v>0.27111312908713714</v>
      </c>
    </row>
    <row r="31" spans="1:21" x14ac:dyDescent="0.2">
      <c r="A31">
        <v>30</v>
      </c>
      <c r="B31">
        <v>4.4329999999999998</v>
      </c>
      <c r="C31">
        <v>79</v>
      </c>
      <c r="D31">
        <f>LN(1/($M$2-$M$1))</f>
        <v>-1.2527629684953678</v>
      </c>
      <c r="E31">
        <f>LN(_xlfn.NORM.DIST(B31,$M$5,$M$6,FALSE))</f>
        <v>-1.3935033531864376</v>
      </c>
      <c r="F31">
        <f t="shared" si="0"/>
        <v>0.24820423259694199</v>
      </c>
      <c r="G31">
        <f t="shared" si="1"/>
        <v>0.4135254180850414</v>
      </c>
      <c r="H31">
        <f t="shared" si="2"/>
        <v>-0.88303629582711851</v>
      </c>
      <c r="Q31" s="1">
        <f t="shared" si="7"/>
        <v>2.3249999999999975</v>
      </c>
      <c r="R31">
        <f t="shared" si="3"/>
        <v>0.30514705882352944</v>
      </c>
      <c r="S31">
        <f t="shared" si="4"/>
        <v>0.20714285714285643</v>
      </c>
      <c r="T31">
        <f t="shared" si="5"/>
        <v>0.15371358350034783</v>
      </c>
      <c r="U31">
        <f t="shared" si="6"/>
        <v>0.27602824178862545</v>
      </c>
    </row>
    <row r="32" spans="1:21" x14ac:dyDescent="0.2">
      <c r="A32">
        <v>31</v>
      </c>
      <c r="B32">
        <v>4.3</v>
      </c>
      <c r="C32">
        <v>73</v>
      </c>
      <c r="D32">
        <f>LN(1/($M$2-$M$1))</f>
        <v>-1.2527629684953678</v>
      </c>
      <c r="E32">
        <f>LN(_xlfn.NORM.DIST(B32,$M$5,$M$6,FALSE))</f>
        <v>-1.3034609909386681</v>
      </c>
      <c r="F32">
        <f t="shared" si="0"/>
        <v>0.27159019334173351</v>
      </c>
      <c r="G32">
        <f t="shared" si="1"/>
        <v>0.38203948196106913</v>
      </c>
      <c r="H32">
        <f t="shared" si="2"/>
        <v>-0.96223131979738774</v>
      </c>
      <c r="Q32" s="1">
        <f t="shared" si="7"/>
        <v>2.3499999999999974</v>
      </c>
      <c r="R32">
        <f t="shared" si="3"/>
        <v>0.3125</v>
      </c>
      <c r="S32">
        <f t="shared" si="4"/>
        <v>0.21428571428571355</v>
      </c>
      <c r="T32">
        <f t="shared" si="5"/>
        <v>0.15897204321366065</v>
      </c>
      <c r="U32">
        <f t="shared" si="6"/>
        <v>0.28061456145207075</v>
      </c>
    </row>
    <row r="33" spans="1:21" x14ac:dyDescent="0.2">
      <c r="A33">
        <v>32</v>
      </c>
      <c r="B33">
        <v>4.4669999999999996</v>
      </c>
      <c r="C33">
        <v>77</v>
      </c>
      <c r="D33">
        <f>LN(1/($M$2-$M$1))</f>
        <v>-1.2527629684953678</v>
      </c>
      <c r="E33">
        <f>LN(_xlfn.NORM.DIST(B33,$M$5,$M$6,FALSE))</f>
        <v>-1.4187090133397739</v>
      </c>
      <c r="F33">
        <f t="shared" si="0"/>
        <v>0.24202626798106455</v>
      </c>
      <c r="G33">
        <f t="shared" si="1"/>
        <v>0.4215744543874102</v>
      </c>
      <c r="H33">
        <f t="shared" si="2"/>
        <v>-0.86375887565097997</v>
      </c>
      <c r="Q33" s="1">
        <f t="shared" si="7"/>
        <v>2.3749999999999973</v>
      </c>
      <c r="R33">
        <f t="shared" si="3"/>
        <v>0.31617647058823528</v>
      </c>
      <c r="S33">
        <f t="shared" si="4"/>
        <v>0.22142857142857067</v>
      </c>
      <c r="T33">
        <f t="shared" si="5"/>
        <v>0.16434701006225813</v>
      </c>
      <c r="U33">
        <f t="shared" si="6"/>
        <v>0.28487208807747305</v>
      </c>
    </row>
    <row r="34" spans="1:21" x14ac:dyDescent="0.2">
      <c r="A34">
        <v>33</v>
      </c>
      <c r="B34">
        <v>3.367</v>
      </c>
      <c r="C34">
        <v>66</v>
      </c>
      <c r="D34">
        <f>LN(1/($M$2-$M$1))</f>
        <v>-1.2527629684953678</v>
      </c>
      <c r="E34">
        <f>LN(_xlfn.NORM.DIST(B34,$M$5,$M$6,FALSE))</f>
        <v>-1.0549475084024145</v>
      </c>
      <c r="F34">
        <f t="shared" si="0"/>
        <v>0.34821070496268153</v>
      </c>
      <c r="G34">
        <f t="shared" si="1"/>
        <v>0.16116445636959439</v>
      </c>
      <c r="H34">
        <f t="shared" si="2"/>
        <v>-1.8253299672071281</v>
      </c>
      <c r="Q34" s="1">
        <f t="shared" si="7"/>
        <v>2.3999999999999972</v>
      </c>
      <c r="R34">
        <f t="shared" si="3"/>
        <v>0.32720588235294118</v>
      </c>
      <c r="S34">
        <f t="shared" si="4"/>
        <v>0.22857142857142779</v>
      </c>
      <c r="T34">
        <f t="shared" si="5"/>
        <v>0.16983842057214146</v>
      </c>
      <c r="U34">
        <f t="shared" si="6"/>
        <v>0.2888008216648324</v>
      </c>
    </row>
    <row r="35" spans="1:21" x14ac:dyDescent="0.2">
      <c r="A35">
        <v>34</v>
      </c>
      <c r="B35">
        <v>4.0330000000000004</v>
      </c>
      <c r="C35">
        <v>80</v>
      </c>
      <c r="D35">
        <f>LN(1/($M$2-$M$1))</f>
        <v>-1.2527629684953678</v>
      </c>
      <c r="E35">
        <f>LN(_xlfn.NORM.DIST(B35,$M$5,$M$6,FALSE))</f>
        <v>-1.1638413682012838</v>
      </c>
      <c r="F35">
        <f t="shared" si="0"/>
        <v>0.31228427499530342</v>
      </c>
      <c r="G35">
        <f t="shared" si="1"/>
        <v>0.31883087335129029</v>
      </c>
      <c r="H35">
        <f t="shared" si="2"/>
        <v>-1.1430944943732841</v>
      </c>
      <c r="Q35" s="1">
        <f t="shared" si="7"/>
        <v>2.4249999999999972</v>
      </c>
      <c r="R35">
        <f t="shared" si="3"/>
        <v>0.33455882352941174</v>
      </c>
      <c r="S35">
        <f t="shared" si="4"/>
        <v>0.2357142857142849</v>
      </c>
      <c r="T35">
        <f t="shared" si="5"/>
        <v>0.17544609656855997</v>
      </c>
      <c r="U35">
        <f t="shared" si="6"/>
        <v>0.29240076221414868</v>
      </c>
    </row>
    <row r="36" spans="1:21" x14ac:dyDescent="0.2">
      <c r="A36">
        <v>35</v>
      </c>
      <c r="B36">
        <v>3.8330000000000002</v>
      </c>
      <c r="C36">
        <v>74</v>
      </c>
      <c r="D36">
        <f>LN(1/($M$2-$M$1))</f>
        <v>-1.2527629684953678</v>
      </c>
      <c r="E36">
        <f>LN(_xlfn.NORM.DIST(B36,$M$5,$M$6,FALSE))</f>
        <v>-1.0952374678442327</v>
      </c>
      <c r="F36">
        <f t="shared" si="0"/>
        <v>0.33446017398109612</v>
      </c>
      <c r="G36">
        <f t="shared" si="1"/>
        <v>0.2714836009844146</v>
      </c>
      <c r="H36">
        <f t="shared" si="2"/>
        <v>-1.3038535429630942</v>
      </c>
      <c r="Q36" s="1">
        <f t="shared" si="7"/>
        <v>2.4499999999999971</v>
      </c>
      <c r="R36">
        <f t="shared" si="3"/>
        <v>0.33455882352941174</v>
      </c>
      <c r="S36">
        <f t="shared" si="4"/>
        <v>0.24285714285714202</v>
      </c>
      <c r="T36">
        <f t="shared" si="5"/>
        <v>0.18116974297968852</v>
      </c>
      <c r="U36">
        <f t="shared" si="6"/>
        <v>0.2956719097254219</v>
      </c>
    </row>
    <row r="37" spans="1:21" x14ac:dyDescent="0.2">
      <c r="A37">
        <v>36</v>
      </c>
      <c r="B37">
        <v>2.0169999999999999</v>
      </c>
      <c r="C37">
        <v>52</v>
      </c>
      <c r="D37">
        <f>LN(1/($M$2-$M$1))</f>
        <v>-1.2527629684953678</v>
      </c>
      <c r="E37">
        <f>LN(_xlfn.NORM.DIST(B37,$M$5,$M$6,FALSE))</f>
        <v>-1.8826471611465452</v>
      </c>
      <c r="F37">
        <f t="shared" si="0"/>
        <v>0.15218670932082853</v>
      </c>
      <c r="G37">
        <f t="shared" si="1"/>
        <v>0.33972981942419428</v>
      </c>
      <c r="H37">
        <f t="shared" si="2"/>
        <v>-1.0796046260249841</v>
      </c>
      <c r="Q37" s="1">
        <f t="shared" si="7"/>
        <v>2.474999999999997</v>
      </c>
      <c r="R37">
        <f t="shared" si="3"/>
        <v>0.33455882352941174</v>
      </c>
      <c r="S37">
        <f t="shared" si="4"/>
        <v>0.24999999999999914</v>
      </c>
      <c r="T37">
        <f t="shared" si="5"/>
        <v>0.18700894582125305</v>
      </c>
      <c r="U37">
        <f t="shared" si="6"/>
        <v>0.29861426419865222</v>
      </c>
    </row>
    <row r="38" spans="1:21" x14ac:dyDescent="0.2">
      <c r="A38">
        <v>37</v>
      </c>
      <c r="B38">
        <v>1.867</v>
      </c>
      <c r="C38">
        <v>48</v>
      </c>
      <c r="D38">
        <f>LN(1/($M$2-$M$1))</f>
        <v>-1.2527629684953678</v>
      </c>
      <c r="E38">
        <f>LN(_xlfn.NORM.DIST(B38,$M$5,$M$6,FALSE))</f>
        <v>-2.061289586983337</v>
      </c>
      <c r="F38">
        <f t="shared" si="0"/>
        <v>0.12728971284890767</v>
      </c>
      <c r="G38">
        <f t="shared" si="1"/>
        <v>0.41587693949347748</v>
      </c>
      <c r="H38">
        <f t="shared" si="2"/>
        <v>-0.87736588100909907</v>
      </c>
      <c r="Q38" s="1">
        <f t="shared" si="7"/>
        <v>2.4999999999999969</v>
      </c>
      <c r="R38">
        <f t="shared" si="3"/>
        <v>0.33823529411764708</v>
      </c>
      <c r="S38">
        <f t="shared" si="4"/>
        <v>0.25714285714285628</v>
      </c>
      <c r="T38">
        <f t="shared" si="5"/>
        <v>0.19296317037079172</v>
      </c>
      <c r="U38">
        <f t="shared" si="6"/>
        <v>0.30122782563383943</v>
      </c>
    </row>
    <row r="39" spans="1:21" x14ac:dyDescent="0.2">
      <c r="A39">
        <v>38</v>
      </c>
      <c r="B39">
        <v>4.8330000000000002</v>
      </c>
      <c r="C39">
        <v>80</v>
      </c>
      <c r="D39">
        <f>LN(1/($M$2-$M$1))</f>
        <v>-1.2527629684953678</v>
      </c>
      <c r="E39">
        <f>LN(_xlfn.NORM.DIST(B39,$M$5,$M$6,FALSE))</f>
        <v>-1.7464375838663277</v>
      </c>
      <c r="F39">
        <f t="shared" si="0"/>
        <v>0.17439410252669429</v>
      </c>
      <c r="G39">
        <f t="shared" si="1"/>
        <v>0.50821996281879267</v>
      </c>
      <c r="H39">
        <f t="shared" si="2"/>
        <v>-0.67684092744530788</v>
      </c>
      <c r="Q39" s="1">
        <f t="shared" si="7"/>
        <v>2.5249999999999968</v>
      </c>
      <c r="R39">
        <f t="shared" si="3"/>
        <v>0.33823529411764708</v>
      </c>
      <c r="S39">
        <f t="shared" si="4"/>
        <v>0.2642857142857134</v>
      </c>
      <c r="T39">
        <f t="shared" si="5"/>
        <v>0.19903175953986404</v>
      </c>
      <c r="U39">
        <f t="shared" si="6"/>
        <v>0.30351259403098363</v>
      </c>
    </row>
    <row r="40" spans="1:21" x14ac:dyDescent="0.2">
      <c r="A40">
        <v>39</v>
      </c>
      <c r="B40">
        <v>1.833</v>
      </c>
      <c r="C40">
        <v>59</v>
      </c>
      <c r="D40">
        <f>LN(1/($M$2-$M$1))</f>
        <v>-1.2527629684953678</v>
      </c>
      <c r="E40">
        <f>LN(_xlfn.NORM.DIST(B40,$M$5,$M$6,FALSE))</f>
        <v>-2.1041918425763422</v>
      </c>
      <c r="F40">
        <f t="shared" si="0"/>
        <v>0.12194418455582971</v>
      </c>
      <c r="G40">
        <f t="shared" si="1"/>
        <v>0.43313695337584834</v>
      </c>
      <c r="H40">
        <f t="shared" si="2"/>
        <v>-0.83670131143703008</v>
      </c>
      <c r="Q40" s="1">
        <f t="shared" si="7"/>
        <v>2.5499999999999967</v>
      </c>
      <c r="R40">
        <f t="shared" si="3"/>
        <v>0.33823529411764708</v>
      </c>
      <c r="S40">
        <f t="shared" si="4"/>
        <v>0.27142857142857052</v>
      </c>
      <c r="T40">
        <f t="shared" si="5"/>
        <v>0.20521393245211161</v>
      </c>
      <c r="U40">
        <f t="shared" si="6"/>
        <v>0.30546856939008482</v>
      </c>
    </row>
    <row r="41" spans="1:21" x14ac:dyDescent="0.2">
      <c r="A41">
        <v>40</v>
      </c>
      <c r="B41">
        <v>4.7830000000000004</v>
      </c>
      <c r="C41">
        <v>90</v>
      </c>
      <c r="D41">
        <f>LN(1/($M$2-$M$1))</f>
        <v>-1.2527629684953678</v>
      </c>
      <c r="E41">
        <f>LN(_xlfn.NORM.DIST(B41,$M$5,$M$6,FALSE))</f>
        <v>-1.6955793540949109</v>
      </c>
      <c r="F41">
        <f t="shared" si="0"/>
        <v>0.18349289086925633</v>
      </c>
      <c r="G41">
        <f t="shared" si="1"/>
        <v>0.49638314472707384</v>
      </c>
      <c r="H41">
        <f t="shared" si="2"/>
        <v>-0.70040718125018053</v>
      </c>
      <c r="Q41" s="1">
        <f t="shared" si="7"/>
        <v>2.5749999999999966</v>
      </c>
      <c r="R41">
        <f t="shared" si="3"/>
        <v>0.33823529411764708</v>
      </c>
      <c r="S41">
        <f t="shared" si="4"/>
        <v>0.27857142857142764</v>
      </c>
      <c r="T41">
        <f t="shared" si="5"/>
        <v>0.21150878323462807</v>
      </c>
      <c r="U41">
        <f t="shared" si="6"/>
        <v>0.30709575171114306</v>
      </c>
    </row>
    <row r="42" spans="1:21" x14ac:dyDescent="0.2">
      <c r="A42">
        <v>41</v>
      </c>
      <c r="B42">
        <v>4.3499999999999996</v>
      </c>
      <c r="C42">
        <v>80</v>
      </c>
      <c r="D42">
        <f>LN(1/($M$2-$M$1))</f>
        <v>-1.2527629684953678</v>
      </c>
      <c r="E42">
        <f>LN(_xlfn.NORM.DIST(B42,$M$5,$M$6,FALSE))</f>
        <v>-1.3357128161255361</v>
      </c>
      <c r="F42">
        <f t="shared" si="0"/>
        <v>0.26297065890534743</v>
      </c>
      <c r="G42">
        <f t="shared" si="1"/>
        <v>0.39387630005278795</v>
      </c>
      <c r="H42">
        <f t="shared" si="2"/>
        <v>-0.93171837823661219</v>
      </c>
      <c r="Q42" s="1">
        <f t="shared" si="7"/>
        <v>2.5999999999999965</v>
      </c>
      <c r="R42">
        <f t="shared" si="3"/>
        <v>0.33823529411764708</v>
      </c>
      <c r="S42">
        <f t="shared" si="4"/>
        <v>0.28571428571428475</v>
      </c>
      <c r="T42">
        <f t="shared" si="5"/>
        <v>0.21791528002961927</v>
      </c>
      <c r="U42">
        <f t="shared" si="6"/>
        <v>0.30839414099415824</v>
      </c>
    </row>
    <row r="43" spans="1:21" x14ac:dyDescent="0.2">
      <c r="A43">
        <v>42</v>
      </c>
      <c r="B43">
        <v>1.883</v>
      </c>
      <c r="C43">
        <v>58</v>
      </c>
      <c r="D43">
        <f>LN(1/($M$2-$M$1))</f>
        <v>-1.2527629684953678</v>
      </c>
      <c r="E43">
        <f>LN(_xlfn.NORM.DIST(B43,$M$5,$M$6,FALSE))</f>
        <v>-2.0414084708479248</v>
      </c>
      <c r="F43">
        <f t="shared" si="0"/>
        <v>0.12984569814406591</v>
      </c>
      <c r="G43">
        <f t="shared" si="1"/>
        <v>0.40775458001942061</v>
      </c>
      <c r="H43">
        <f t="shared" si="2"/>
        <v>-0.89708980512369085</v>
      </c>
      <c r="Q43" s="1">
        <f t="shared" si="7"/>
        <v>2.6249999999999964</v>
      </c>
      <c r="R43">
        <f t="shared" si="3"/>
        <v>0.34191176470588236</v>
      </c>
      <c r="S43">
        <f t="shared" si="4"/>
        <v>0.29285714285714187</v>
      </c>
      <c r="T43">
        <f t="shared" si="5"/>
        <v>0.2244322642328225</v>
      </c>
      <c r="U43">
        <f t="shared" si="6"/>
        <v>0.30936373723913041</v>
      </c>
    </row>
    <row r="44" spans="1:21" x14ac:dyDescent="0.2">
      <c r="A44">
        <v>43</v>
      </c>
      <c r="B44">
        <v>4.5670000000000002</v>
      </c>
      <c r="C44">
        <v>84</v>
      </c>
      <c r="D44">
        <f>LN(1/($M$2-$M$1))</f>
        <v>-1.2527629684953678</v>
      </c>
      <c r="E44">
        <f>LN(_xlfn.NORM.DIST(B44,$M$5,$M$6,FALSE))</f>
        <v>-1.4980053331968786</v>
      </c>
      <c r="F44">
        <f t="shared" si="0"/>
        <v>0.2235756746504329</v>
      </c>
      <c r="G44">
        <f t="shared" si="1"/>
        <v>0.44524809057084813</v>
      </c>
      <c r="H44">
        <f t="shared" si="2"/>
        <v>-0.80912364526435054</v>
      </c>
      <c r="Q44" s="1">
        <f t="shared" si="7"/>
        <v>2.6499999999999964</v>
      </c>
      <c r="R44">
        <f t="shared" si="3"/>
        <v>0.34558823529411764</v>
      </c>
      <c r="S44">
        <f t="shared" si="4"/>
        <v>0.29999999999999899</v>
      </c>
      <c r="T44">
        <f t="shared" si="5"/>
        <v>0.23105844996460886</v>
      </c>
      <c r="U44">
        <f t="shared" si="6"/>
        <v>0.31000454044605957</v>
      </c>
    </row>
    <row r="45" spans="1:21" x14ac:dyDescent="0.2">
      <c r="A45">
        <v>44</v>
      </c>
      <c r="B45">
        <v>1.75</v>
      </c>
      <c r="C45">
        <v>58</v>
      </c>
      <c r="D45">
        <f>LN(1/($M$2-$M$1))</f>
        <v>-1.2527629684953678</v>
      </c>
      <c r="E45">
        <f>LN(_xlfn.NORM.DIST(B45,$M$5,$M$6,FALSE))</f>
        <v>-2.2126647468962162</v>
      </c>
      <c r="F45">
        <f t="shared" si="0"/>
        <v>0.10940871319248943</v>
      </c>
      <c r="G45">
        <f t="shared" si="1"/>
        <v>0.47527169314751844</v>
      </c>
      <c r="H45">
        <f t="shared" si="2"/>
        <v>-0.74386865289516946</v>
      </c>
      <c r="Q45" s="1">
        <f t="shared" si="7"/>
        <v>2.6749999999999963</v>
      </c>
      <c r="R45">
        <f t="shared" si="3"/>
        <v>0.34558823529411764</v>
      </c>
      <c r="S45">
        <f t="shared" si="4"/>
        <v>0.30714285714285611</v>
      </c>
      <c r="T45">
        <f t="shared" si="5"/>
        <v>0.23779242377912366</v>
      </c>
      <c r="U45">
        <f t="shared" si="6"/>
        <v>0.31031655061494562</v>
      </c>
    </row>
    <row r="46" spans="1:21" x14ac:dyDescent="0.2">
      <c r="A46">
        <v>45</v>
      </c>
      <c r="B46">
        <v>4.5330000000000004</v>
      </c>
      <c r="C46">
        <v>73</v>
      </c>
      <c r="D46">
        <f>LN(1/($M$2-$M$1))</f>
        <v>-1.2527629684953678</v>
      </c>
      <c r="E46">
        <f>LN(_xlfn.NORM.DIST(B46,$M$5,$M$6,FALSE))</f>
        <v>-1.470180137822529</v>
      </c>
      <c r="F46">
        <f t="shared" si="0"/>
        <v>0.22988407064075342</v>
      </c>
      <c r="G46">
        <f t="shared" si="1"/>
        <v>0.43719905426847933</v>
      </c>
      <c r="H46">
        <f t="shared" si="2"/>
        <v>-0.82736668583744699</v>
      </c>
      <c r="Q46" s="1">
        <f t="shared" si="7"/>
        <v>2.6999999999999962</v>
      </c>
      <c r="R46">
        <f t="shared" si="3"/>
        <v>0.34558823529411764</v>
      </c>
      <c r="S46">
        <f t="shared" si="4"/>
        <v>0.31428571428571322</v>
      </c>
      <c r="T46">
        <f t="shared" si="5"/>
        <v>0.24463264461621553</v>
      </c>
      <c r="U46">
        <f t="shared" si="6"/>
        <v>0.3103721506544373</v>
      </c>
    </row>
    <row r="47" spans="1:21" x14ac:dyDescent="0.2">
      <c r="A47">
        <v>46</v>
      </c>
      <c r="B47">
        <v>3.3170000000000002</v>
      </c>
      <c r="C47">
        <v>83</v>
      </c>
      <c r="D47">
        <f>LN(1/($M$2-$M$1))</f>
        <v>-1.2527629684953678</v>
      </c>
      <c r="E47">
        <f>LN(_xlfn.NORM.DIST(B47,$M$5,$M$6,FALSE))</f>
        <v>-1.0605633761898983</v>
      </c>
      <c r="F47">
        <f t="shared" si="0"/>
        <v>0.34626068034661994</v>
      </c>
      <c r="G47">
        <f t="shared" si="1"/>
        <v>0.14932763827787551</v>
      </c>
      <c r="H47">
        <f t="shared" si="2"/>
        <v>-1.9016124724945613</v>
      </c>
      <c r="Q47" s="1">
        <f t="shared" si="7"/>
        <v>2.7249999999999961</v>
      </c>
      <c r="R47">
        <f t="shared" si="3"/>
        <v>0.34558823529411764</v>
      </c>
      <c r="S47">
        <f t="shared" si="4"/>
        <v>0.32142857142857034</v>
      </c>
      <c r="T47">
        <f t="shared" si="5"/>
        <v>0.25157744400027976</v>
      </c>
      <c r="U47">
        <f t="shared" si="6"/>
        <v>0.31052766334316212</v>
      </c>
    </row>
    <row r="48" spans="1:21" x14ac:dyDescent="0.2">
      <c r="A48">
        <v>47</v>
      </c>
      <c r="B48">
        <v>3.8330000000000002</v>
      </c>
      <c r="C48">
        <v>64</v>
      </c>
      <c r="D48">
        <f>LN(1/($M$2-$M$1))</f>
        <v>-1.2527629684953678</v>
      </c>
      <c r="E48">
        <f>LN(_xlfn.NORM.DIST(B48,$M$5,$M$6,FALSE))</f>
        <v>-1.0952374678442327</v>
      </c>
      <c r="F48">
        <f t="shared" si="0"/>
        <v>0.33446017398109612</v>
      </c>
      <c r="G48">
        <f t="shared" si="1"/>
        <v>0.2714836009844146</v>
      </c>
      <c r="H48">
        <f t="shared" si="2"/>
        <v>-1.3038535429630942</v>
      </c>
      <c r="Q48" s="1">
        <f t="shared" si="7"/>
        <v>2.749999999999996</v>
      </c>
      <c r="R48">
        <f t="shared" si="3"/>
        <v>0.34558823529411764</v>
      </c>
      <c r="S48">
        <f t="shared" si="4"/>
        <v>0.32857142857142746</v>
      </c>
      <c r="T48">
        <f t="shared" si="5"/>
        <v>0.25862502648948804</v>
      </c>
      <c r="U48">
        <f t="shared" si="6"/>
        <v>0.31083113625803344</v>
      </c>
    </row>
    <row r="49" spans="1:21" x14ac:dyDescent="0.2">
      <c r="A49">
        <v>48</v>
      </c>
      <c r="B49">
        <v>2.1</v>
      </c>
      <c r="C49">
        <v>53</v>
      </c>
      <c r="D49">
        <f>LN(1/($M$2-$M$1))</f>
        <v>-1.2527629684953678</v>
      </c>
      <c r="E49">
        <f>LN(_xlfn.NORM.DIST(B49,$M$5,$M$6,FALSE))</f>
        <v>-1.7912482333069273</v>
      </c>
      <c r="F49">
        <f t="shared" si="0"/>
        <v>0.16675189443741395</v>
      </c>
      <c r="G49">
        <f t="shared" si="1"/>
        <v>0.29759507965252407</v>
      </c>
      <c r="H49">
        <f t="shared" si="2"/>
        <v>-1.2120215095855371</v>
      </c>
      <c r="Q49" s="1">
        <f t="shared" si="7"/>
        <v>2.7749999999999959</v>
      </c>
      <c r="R49">
        <f t="shared" si="3"/>
        <v>0.34558823529411764</v>
      </c>
      <c r="S49">
        <f t="shared" si="4"/>
        <v>0.33571428571428458</v>
      </c>
      <c r="T49">
        <f t="shared" si="5"/>
        <v>0.26577347037820465</v>
      </c>
      <c r="U49">
        <f t="shared" si="6"/>
        <v>0.31128256939905125</v>
      </c>
    </row>
    <row r="50" spans="1:21" x14ac:dyDescent="0.2">
      <c r="A50">
        <v>49</v>
      </c>
      <c r="B50">
        <v>4.633</v>
      </c>
      <c r="C50">
        <v>82</v>
      </c>
      <c r="D50">
        <f>LN(1/($M$2-$M$1))</f>
        <v>-1.2527629684953678</v>
      </c>
      <c r="E50">
        <f>LN(_xlfn.NORM.DIST(B50,$M$5,$M$6,FALSE))</f>
        <v>-1.5545614378145405</v>
      </c>
      <c r="F50">
        <f t="shared" si="0"/>
        <v>0.21128202263088139</v>
      </c>
      <c r="G50">
        <f t="shared" si="1"/>
        <v>0.46087269045191703</v>
      </c>
      <c r="H50">
        <f t="shared" si="2"/>
        <v>-0.77463343366486637</v>
      </c>
      <c r="Q50" s="1">
        <f t="shared" si="7"/>
        <v>2.7999999999999958</v>
      </c>
      <c r="R50">
        <f t="shared" si="3"/>
        <v>0.34926470588235292</v>
      </c>
      <c r="S50">
        <f t="shared" si="4"/>
        <v>0.34285714285714169</v>
      </c>
      <c r="T50">
        <f t="shared" si="5"/>
        <v>0.27302072865469351</v>
      </c>
      <c r="U50">
        <f t="shared" si="6"/>
        <v>0.31188196276621549</v>
      </c>
    </row>
    <row r="51" spans="1:21" x14ac:dyDescent="0.2">
      <c r="A51">
        <v>50</v>
      </c>
      <c r="B51">
        <v>2</v>
      </c>
      <c r="C51">
        <v>59</v>
      </c>
      <c r="D51">
        <f>LN(1/($M$2-$M$1))</f>
        <v>-1.2527629684953678</v>
      </c>
      <c r="E51">
        <f>LN(_xlfn.NORM.DIST(B51,$M$5,$M$6,FALSE))</f>
        <v>-1.9020223072803943</v>
      </c>
      <c r="F51">
        <f t="shared" si="0"/>
        <v>0.14926645115638479</v>
      </c>
      <c r="G51">
        <f t="shared" si="1"/>
        <v>0.34835982636537965</v>
      </c>
      <c r="H51">
        <f t="shared" si="2"/>
        <v>-1.054519349592159</v>
      </c>
      <c r="Q51" s="1">
        <f t="shared" si="7"/>
        <v>2.8249999999999957</v>
      </c>
      <c r="R51">
        <f t="shared" si="3"/>
        <v>0.34926470588235292</v>
      </c>
      <c r="S51">
        <f t="shared" si="4"/>
        <v>0.34999999999999881</v>
      </c>
      <c r="T51">
        <f t="shared" si="5"/>
        <v>0.28036463021550995</v>
      </c>
      <c r="U51">
        <f t="shared" si="6"/>
        <v>0.31262931635952629</v>
      </c>
    </row>
    <row r="52" spans="1:21" x14ac:dyDescent="0.2">
      <c r="A52">
        <v>51</v>
      </c>
      <c r="B52">
        <v>4.8</v>
      </c>
      <c r="C52">
        <v>75</v>
      </c>
      <c r="D52">
        <f>LN(1/($M$2-$M$1))</f>
        <v>-1.2527629684953678</v>
      </c>
      <c r="E52">
        <f>LN(_xlfn.NORM.DIST(B52,$M$5,$M$6,FALSE))</f>
        <v>-1.7126550405614587</v>
      </c>
      <c r="F52">
        <f t="shared" si="0"/>
        <v>0.18038622352096087</v>
      </c>
      <c r="G52">
        <f t="shared" si="1"/>
        <v>0.50040766287825811</v>
      </c>
      <c r="H52">
        <f t="shared" si="2"/>
        <v>-0.69233218700091981</v>
      </c>
      <c r="Q52" s="1">
        <f t="shared" si="7"/>
        <v>2.8499999999999956</v>
      </c>
      <c r="R52">
        <f t="shared" si="3"/>
        <v>0.34926470588235292</v>
      </c>
      <c r="S52">
        <f t="shared" si="4"/>
        <v>0.35714285714285593</v>
      </c>
      <c r="T52">
        <f t="shared" si="5"/>
        <v>0.28780288133724519</v>
      </c>
      <c r="U52">
        <f t="shared" si="6"/>
        <v>0.31352463017898352</v>
      </c>
    </row>
    <row r="53" spans="1:21" x14ac:dyDescent="0.2">
      <c r="A53">
        <v>52</v>
      </c>
      <c r="B53">
        <v>4.7160000000000002</v>
      </c>
      <c r="C53">
        <v>90</v>
      </c>
      <c r="D53">
        <f>LN(1/($M$2-$M$1))</f>
        <v>-1.2527629684953678</v>
      </c>
      <c r="E53">
        <f>LN(_xlfn.NORM.DIST(B53,$M$5,$M$6,FALSE))</f>
        <v>-1.630449110994965</v>
      </c>
      <c r="F53">
        <f t="shared" si="0"/>
        <v>0.19584159975753712</v>
      </c>
      <c r="G53">
        <f t="shared" si="1"/>
        <v>0.48052180848417048</v>
      </c>
      <c r="H53">
        <f t="shared" si="2"/>
        <v>-0.73288266453792117</v>
      </c>
      <c r="Q53" s="1">
        <f t="shared" si="7"/>
        <v>2.8749999999999956</v>
      </c>
      <c r="R53">
        <f t="shared" si="3"/>
        <v>0.34926470588235292</v>
      </c>
      <c r="S53">
        <f t="shared" si="4"/>
        <v>0.36428571428571305</v>
      </c>
      <c r="T53">
        <f t="shared" si="5"/>
        <v>0.29533306740555032</v>
      </c>
      <c r="U53">
        <f t="shared" si="6"/>
        <v>0.31456790422458725</v>
      </c>
    </row>
    <row r="54" spans="1:21" x14ac:dyDescent="0.2">
      <c r="A54">
        <v>53</v>
      </c>
      <c r="B54">
        <v>1.833</v>
      </c>
      <c r="C54">
        <v>54</v>
      </c>
      <c r="D54">
        <f>LN(1/($M$2-$M$1))</f>
        <v>-1.2527629684953678</v>
      </c>
      <c r="E54">
        <f>LN(_xlfn.NORM.DIST(B54,$M$5,$M$6,FALSE))</f>
        <v>-2.1041918425763422</v>
      </c>
      <c r="F54">
        <f t="shared" si="0"/>
        <v>0.12194418455582971</v>
      </c>
      <c r="G54">
        <f t="shared" si="1"/>
        <v>0.43313695337584834</v>
      </c>
      <c r="H54">
        <f t="shared" si="2"/>
        <v>-0.83670131143703008</v>
      </c>
      <c r="Q54" s="1">
        <f t="shared" si="7"/>
        <v>2.8999999999999955</v>
      </c>
      <c r="R54">
        <f t="shared" si="3"/>
        <v>0.35661764705882354</v>
      </c>
      <c r="S54">
        <f t="shared" si="4"/>
        <v>0.37142857142857016</v>
      </c>
      <c r="T54">
        <f t="shared" si="5"/>
        <v>0.30295265490062045</v>
      </c>
      <c r="U54">
        <f t="shared" si="6"/>
        <v>0.31575913849633747</v>
      </c>
    </row>
    <row r="55" spans="1:21" x14ac:dyDescent="0.2">
      <c r="A55">
        <v>54</v>
      </c>
      <c r="B55">
        <v>4.8330000000000002</v>
      </c>
      <c r="C55">
        <v>80</v>
      </c>
      <c r="D55">
        <f>LN(1/($M$2-$M$1))</f>
        <v>-1.2527629684953678</v>
      </c>
      <c r="E55">
        <f>LN(_xlfn.NORM.DIST(B55,$M$5,$M$6,FALSE))</f>
        <v>-1.7464375838663277</v>
      </c>
      <c r="F55">
        <f t="shared" si="0"/>
        <v>0.17439410252669429</v>
      </c>
      <c r="G55">
        <f t="shared" si="1"/>
        <v>0.50821996281879267</v>
      </c>
      <c r="H55">
        <f t="shared" si="2"/>
        <v>-0.67684092744530788</v>
      </c>
      <c r="Q55" s="1">
        <f t="shared" si="7"/>
        <v>2.9249999999999954</v>
      </c>
      <c r="R55">
        <f t="shared" si="3"/>
        <v>0.35661764705882354</v>
      </c>
      <c r="S55">
        <f t="shared" si="4"/>
        <v>0.37857142857142728</v>
      </c>
      <c r="T55">
        <f t="shared" si="5"/>
        <v>0.31065899363756194</v>
      </c>
      <c r="U55">
        <f t="shared" si="6"/>
        <v>0.31709833299423418</v>
      </c>
    </row>
    <row r="56" spans="1:21" x14ac:dyDescent="0.2">
      <c r="A56">
        <v>55</v>
      </c>
      <c r="B56">
        <v>1.7330000000000001</v>
      </c>
      <c r="C56">
        <v>54</v>
      </c>
      <c r="D56">
        <f>LN(1/($M$2-$M$1))</f>
        <v>-1.2527629684953678</v>
      </c>
      <c r="E56">
        <f>LN(_xlfn.NORM.DIST(B56,$M$5,$M$6,FALSE))</f>
        <v>-2.2355369725501184</v>
      </c>
      <c r="F56">
        <f t="shared" si="0"/>
        <v>0.10693469343857374</v>
      </c>
      <c r="G56">
        <f t="shared" si="1"/>
        <v>0.48390170008870381</v>
      </c>
      <c r="H56">
        <f t="shared" si="2"/>
        <v>-0.72587349188317962</v>
      </c>
      <c r="Q56" s="1">
        <f t="shared" si="7"/>
        <v>2.9499999999999953</v>
      </c>
      <c r="R56">
        <f t="shared" si="3"/>
        <v>0.35661764705882354</v>
      </c>
      <c r="S56">
        <f t="shared" si="4"/>
        <v>0.3857142857142844</v>
      </c>
      <c r="T56">
        <f t="shared" si="5"/>
        <v>0.31844931925930597</v>
      </c>
      <c r="U56">
        <f t="shared" si="6"/>
        <v>0.31858548771827738</v>
      </c>
    </row>
    <row r="57" spans="1:21" x14ac:dyDescent="0.2">
      <c r="A57">
        <v>56</v>
      </c>
      <c r="B57">
        <v>4.883</v>
      </c>
      <c r="C57">
        <v>83</v>
      </c>
      <c r="D57">
        <f>LN(1/($M$2-$M$1))</f>
        <v>-1.2527629684953678</v>
      </c>
      <c r="E57">
        <f>LN(_xlfn.NORM.DIST(B57,$M$5,$M$6,FALSE))</f>
        <v>-1.7992219424767251</v>
      </c>
      <c r="F57">
        <f t="shared" si="0"/>
        <v>0.16542755031191927</v>
      </c>
      <c r="G57">
        <f t="shared" si="1"/>
        <v>0.52005678091051155</v>
      </c>
      <c r="H57">
        <f t="shared" si="2"/>
        <v>-0.65381727930922517</v>
      </c>
      <c r="Q57" s="1">
        <f t="shared" si="7"/>
        <v>2.9749999999999952</v>
      </c>
      <c r="R57">
        <f t="shared" si="3"/>
        <v>0.35661764705882354</v>
      </c>
      <c r="S57">
        <f t="shared" si="4"/>
        <v>0.39285714285714152</v>
      </c>
      <c r="T57">
        <f t="shared" si="5"/>
        <v>0.32632075597897114</v>
      </c>
      <c r="U57">
        <f t="shared" si="6"/>
        <v>0.32022060266846702</v>
      </c>
    </row>
    <row r="58" spans="1:21" x14ac:dyDescent="0.2">
      <c r="A58">
        <v>57</v>
      </c>
      <c r="B58">
        <v>3.7170000000000001</v>
      </c>
      <c r="C58">
        <v>71</v>
      </c>
      <c r="D58">
        <f>LN(1/($M$2-$M$1))</f>
        <v>-1.2527629684953678</v>
      </c>
      <c r="E58">
        <f>LN(_xlfn.NORM.DIST(B58,$M$5,$M$6,FALSE))</f>
        <v>-1.069568041381475</v>
      </c>
      <c r="F58">
        <f t="shared" si="0"/>
        <v>0.34315671490932048</v>
      </c>
      <c r="G58">
        <f t="shared" si="1"/>
        <v>0.24402218301162673</v>
      </c>
      <c r="H58">
        <f t="shared" si="2"/>
        <v>-1.410496143839284</v>
      </c>
      <c r="Q58" s="1">
        <f t="shared" si="7"/>
        <v>2.9999999999999951</v>
      </c>
      <c r="R58">
        <f t="shared" si="3"/>
        <v>0.35661764705882354</v>
      </c>
      <c r="S58">
        <f t="shared" si="4"/>
        <v>0.39999999999999863</v>
      </c>
      <c r="T58">
        <f t="shared" si="5"/>
        <v>0.33427031956781805</v>
      </c>
      <c r="U58">
        <f t="shared" si="6"/>
        <v>0.32200367784480322</v>
      </c>
    </row>
    <row r="59" spans="1:21" x14ac:dyDescent="0.2">
      <c r="A59">
        <v>58</v>
      </c>
      <c r="B59">
        <v>1.667</v>
      </c>
      <c r="C59">
        <v>64</v>
      </c>
      <c r="D59">
        <f>LN(1/($M$2-$M$1))</f>
        <v>-1.2527629684953678</v>
      </c>
      <c r="E59">
        <f>LN(_xlfn.NORM.DIST(B59,$M$5,$M$6,FALSE))</f>
        <v>-2.326445291844784</v>
      </c>
      <c r="F59">
        <f t="shared" si="0"/>
        <v>9.7642220516302627E-2</v>
      </c>
      <c r="G59">
        <f t="shared" si="1"/>
        <v>0.51740643291918842</v>
      </c>
      <c r="H59">
        <f>LN(G59)</f>
        <v>-0.65892657614323891</v>
      </c>
      <c r="Q59" s="1">
        <f t="shared" si="7"/>
        <v>3.024999999999995</v>
      </c>
      <c r="R59">
        <f t="shared" si="3"/>
        <v>0.35661764705882354</v>
      </c>
      <c r="S59">
        <f t="shared" si="4"/>
        <v>0.40714285714285575</v>
      </c>
      <c r="T59">
        <f t="shared" si="5"/>
        <v>0.34229492058418198</v>
      </c>
      <c r="U59">
        <f t="shared" si="6"/>
        <v>0.32393471324728584</v>
      </c>
    </row>
    <row r="60" spans="1:21" x14ac:dyDescent="0.2">
      <c r="A60">
        <v>59</v>
      </c>
      <c r="B60">
        <v>4.5670000000000002</v>
      </c>
      <c r="C60">
        <v>77</v>
      </c>
      <c r="D60">
        <f>LN(1/($M$2-$M$1))</f>
        <v>-1.2527629684953678</v>
      </c>
      <c r="E60">
        <f>LN(_xlfn.NORM.DIST(B60,$M$5,$M$6,FALSE))</f>
        <v>-1.4980053331968786</v>
      </c>
      <c r="F60">
        <f t="shared" si="0"/>
        <v>0.2235756746504329</v>
      </c>
      <c r="G60">
        <f t="shared" si="1"/>
        <v>0.44524809057084813</v>
      </c>
      <c r="H60">
        <f t="shared" si="2"/>
        <v>-0.80912364526435054</v>
      </c>
      <c r="Q60" s="1">
        <f t="shared" si="7"/>
        <v>3.0499999999999949</v>
      </c>
      <c r="R60">
        <f t="shared" si="3"/>
        <v>0.35661764705882354</v>
      </c>
      <c r="S60">
        <f t="shared" si="4"/>
        <v>0.41428571428571287</v>
      </c>
      <c r="T60">
        <f t="shared" si="5"/>
        <v>0.3503913678380251</v>
      </c>
      <c r="U60">
        <f t="shared" si="6"/>
        <v>0.32601370887591496</v>
      </c>
    </row>
    <row r="61" spans="1:21" x14ac:dyDescent="0.2">
      <c r="A61">
        <v>60</v>
      </c>
      <c r="B61">
        <v>4.3170000000000002</v>
      </c>
      <c r="C61">
        <v>81</v>
      </c>
      <c r="D61">
        <f>LN(1/($M$2-$M$1))</f>
        <v>-1.2527629684953678</v>
      </c>
      <c r="E61">
        <f>LN(_xlfn.NORM.DIST(B61,$M$5,$M$6,FALSE))</f>
        <v>-1.3142104998464699</v>
      </c>
      <c r="F61">
        <f t="shared" si="0"/>
        <v>0.26868636745210805</v>
      </c>
      <c r="G61">
        <f t="shared" si="1"/>
        <v>0.38606400011225361</v>
      </c>
      <c r="H61">
        <f t="shared" si="2"/>
        <v>-0.95175211986154995</v>
      </c>
      <c r="Q61" s="1">
        <f t="shared" si="7"/>
        <v>3.0749999999999948</v>
      </c>
      <c r="R61">
        <f t="shared" si="3"/>
        <v>0.36029411764705882</v>
      </c>
      <c r="S61">
        <f t="shared" si="4"/>
        <v>0.42142857142856999</v>
      </c>
      <c r="T61">
        <f t="shared" si="5"/>
        <v>0.35855637208501057</v>
      </c>
      <c r="U61">
        <f t="shared" si="6"/>
        <v>0.32824066473069063</v>
      </c>
    </row>
    <row r="62" spans="1:21" x14ac:dyDescent="0.2">
      <c r="A62">
        <v>61</v>
      </c>
      <c r="B62">
        <v>2.2330000000000001</v>
      </c>
      <c r="C62">
        <v>59</v>
      </c>
      <c r="D62">
        <f>LN(1/($M$2-$M$1))</f>
        <v>-1.2527629684953678</v>
      </c>
      <c r="E62">
        <f>LN(_xlfn.NORM.DIST(B62,$M$5,$M$6,FALSE))</f>
        <v>-1.6558564762404482</v>
      </c>
      <c r="F62">
        <f t="shared" si="0"/>
        <v>0.19092845996794611</v>
      </c>
      <c r="G62">
        <f t="shared" si="1"/>
        <v>0.23007796652442628</v>
      </c>
      <c r="H62">
        <f t="shared" si="2"/>
        <v>-1.4693370426125281</v>
      </c>
      <c r="Q62" s="1">
        <f t="shared" si="7"/>
        <v>3.0999999999999948</v>
      </c>
      <c r="R62">
        <f t="shared" si="3"/>
        <v>0.36029411764705882</v>
      </c>
      <c r="S62">
        <f t="shared" si="4"/>
        <v>0.4285714285714271</v>
      </c>
      <c r="T62">
        <f t="shared" si="5"/>
        <v>0.36678654994327886</v>
      </c>
      <c r="U62">
        <f t="shared" si="6"/>
        <v>0.33061558081161269</v>
      </c>
    </row>
    <row r="63" spans="1:21" x14ac:dyDescent="0.2">
      <c r="A63">
        <v>62</v>
      </c>
      <c r="B63">
        <v>4.5</v>
      </c>
      <c r="C63">
        <v>84</v>
      </c>
      <c r="D63">
        <f>LN(1/($M$2-$M$1))</f>
        <v>-1.2527629684953678</v>
      </c>
      <c r="E63">
        <f>LN(_xlfn.NORM.DIST(B63,$M$5,$M$6,FALSE))</f>
        <v>-1.4440250647200217</v>
      </c>
      <c r="F63">
        <f t="shared" si="0"/>
        <v>0.23597602579761465</v>
      </c>
      <c r="G63">
        <f t="shared" si="1"/>
        <v>0.42938675432794476</v>
      </c>
      <c r="H63">
        <f t="shared" si="2"/>
        <v>-0.84539724094396218</v>
      </c>
      <c r="Q63" s="1">
        <f t="shared" si="7"/>
        <v>3.1249999999999947</v>
      </c>
      <c r="R63">
        <f t="shared" si="3"/>
        <v>0.36029411764705882</v>
      </c>
      <c r="S63">
        <f t="shared" si="4"/>
        <v>0.43571428571428422</v>
      </c>
      <c r="T63">
        <f t="shared" si="5"/>
        <v>0.37507842802539815</v>
      </c>
      <c r="U63">
        <f t="shared" si="6"/>
        <v>0.33313845711868129</v>
      </c>
    </row>
    <row r="64" spans="1:21" x14ac:dyDescent="0.2">
      <c r="A64">
        <v>63</v>
      </c>
      <c r="B64">
        <v>1.75</v>
      </c>
      <c r="C64">
        <v>48</v>
      </c>
      <c r="D64">
        <f>LN(1/($M$2-$M$1))</f>
        <v>-1.2527629684953678</v>
      </c>
      <c r="E64">
        <f>LN(_xlfn.NORM.DIST(B64,$M$5,$M$6,FALSE))</f>
        <v>-2.2126647468962162</v>
      </c>
      <c r="F64">
        <f t="shared" si="0"/>
        <v>0.10940871319248943</v>
      </c>
      <c r="G64">
        <f t="shared" si="1"/>
        <v>0.47527169314751844</v>
      </c>
      <c r="H64">
        <f t="shared" si="2"/>
        <v>-0.74386865289516946</v>
      </c>
      <c r="Q64" s="1">
        <f t="shared" si="7"/>
        <v>3.1499999999999946</v>
      </c>
      <c r="R64">
        <f t="shared" si="3"/>
        <v>0.36029411764705882</v>
      </c>
      <c r="S64">
        <f t="shared" si="4"/>
        <v>0.44285714285714134</v>
      </c>
      <c r="T64">
        <f t="shared" si="5"/>
        <v>0.38342844727727438</v>
      </c>
      <c r="U64">
        <f t="shared" si="6"/>
        <v>0.33580929365189638</v>
      </c>
    </row>
    <row r="65" spans="1:21" x14ac:dyDescent="0.2">
      <c r="A65">
        <v>64</v>
      </c>
      <c r="B65">
        <v>4.8</v>
      </c>
      <c r="C65">
        <v>82</v>
      </c>
      <c r="D65">
        <f>LN(1/($M$2-$M$1))</f>
        <v>-1.2527629684953678</v>
      </c>
      <c r="E65">
        <f>LN(_xlfn.NORM.DIST(B65,$M$5,$M$6,FALSE))</f>
        <v>-1.7126550405614587</v>
      </c>
      <c r="F65">
        <f t="shared" si="0"/>
        <v>0.18038622352096087</v>
      </c>
      <c r="G65">
        <f t="shared" si="1"/>
        <v>0.50040766287825811</v>
      </c>
      <c r="H65">
        <f t="shared" si="2"/>
        <v>-0.69233218700091981</v>
      </c>
      <c r="Q65" s="1">
        <f t="shared" si="7"/>
        <v>3.1749999999999945</v>
      </c>
      <c r="R65">
        <f t="shared" si="3"/>
        <v>0.36029411764705882</v>
      </c>
      <c r="S65">
        <f t="shared" si="4"/>
        <v>0.44999999999999846</v>
      </c>
      <c r="T65">
        <f t="shared" si="5"/>
        <v>0.39183296751514052</v>
      </c>
      <c r="U65">
        <f t="shared" si="6"/>
        <v>0.33862809041125791</v>
      </c>
    </row>
    <row r="66" spans="1:21" x14ac:dyDescent="0.2">
      <c r="A66">
        <v>65</v>
      </c>
      <c r="B66">
        <v>1.8169999999999999</v>
      </c>
      <c r="C66">
        <v>60</v>
      </c>
      <c r="D66">
        <f t="shared" ref="D66:D129" si="8">LN(1/($M$2-$M$1))</f>
        <v>-1.2527629684953678</v>
      </c>
      <c r="E66">
        <f t="shared" ref="E66:E129" si="9">LN(_xlfn.NORM.DIST(B66,$M$5,$M$6,FALSE))</f>
        <v>-2.1246893199402286</v>
      </c>
      <c r="F66">
        <f t="shared" si="0"/>
        <v>0.11947007947299677</v>
      </c>
      <c r="G66">
        <f t="shared" si="1"/>
        <v>0.44125931284990527</v>
      </c>
      <c r="H66">
        <f t="shared" si="2"/>
        <v>-0.81812256534850025</v>
      </c>
      <c r="Q66" s="1">
        <f t="shared" si="7"/>
        <v>3.1999999999999944</v>
      </c>
      <c r="R66">
        <f t="shared" si="3"/>
        <v>0.36029411764705882</v>
      </c>
      <c r="S66">
        <f t="shared" si="4"/>
        <v>0.45714285714285557</v>
      </c>
      <c r="T66">
        <f t="shared" si="5"/>
        <v>0.4002882721511038</v>
      </c>
      <c r="U66">
        <f t="shared" si="6"/>
        <v>0.34159484739676599</v>
      </c>
    </row>
    <row r="67" spans="1:21" x14ac:dyDescent="0.2">
      <c r="A67">
        <v>66</v>
      </c>
      <c r="B67">
        <v>4.4000000000000004</v>
      </c>
      <c r="C67">
        <v>92</v>
      </c>
      <c r="D67">
        <f t="shared" si="8"/>
        <v>-1.2527629684953678</v>
      </c>
      <c r="E67">
        <f t="shared" si="9"/>
        <v>-1.3698907701513845</v>
      </c>
      <c r="F67">
        <f t="shared" ref="F67:F130" si="10">_xlfn.NORM.DIST(B67,$M$5,$M$6,FALSE)</f>
        <v>0.25413471713347496</v>
      </c>
      <c r="G67">
        <f t="shared" ref="G67:G130" si="11">IF(AND($M$9&lt;=B67,B67&lt;$M$11),2*($M$11-B67)/(($M$11-$M$9)*($M$10)-$M$9),2*(B67-$M$11)/(($M$10-$M$11)*($M$10-$M$9)))</f>
        <v>0.40571311814450706</v>
      </c>
      <c r="H67">
        <f t="shared" ref="H67:H130" si="12">LN(G67)</f>
        <v>-0.90210897469917428</v>
      </c>
      <c r="Q67" s="1">
        <f t="shared" si="7"/>
        <v>3.2249999999999943</v>
      </c>
      <c r="R67">
        <f t="shared" ref="R67:R130" si="13">COUNTIF(B:B,"&lt;="&amp;Q67)/COUNT(B:B)</f>
        <v>0.36029411764705882</v>
      </c>
      <c r="S67">
        <f t="shared" ref="S67:S130" si="14">(Q67-$M$1) / ($M$2-$M$1)</f>
        <v>0.46428571428571269</v>
      </c>
      <c r="T67">
        <f t="shared" ref="T67:T130" si="15">_xlfn.NORM.DIST(Q67,$M$5,$M$6,TRUE)</f>
        <v>0.40879057309711597</v>
      </c>
      <c r="U67">
        <f t="shared" ref="U67:U130" si="16">IF(AND($M$9&lt;=Q67,Q67&lt;$M$11),(($M$11-$M$9)^2-($M$11-Q67)^2)/(($M$11-$M$9)*($M$10-$M$9)),((Q67-$M$11)^2+($M$10-$M$11)*($M$11-$M$9))/(($M$10-$M$11)*($M$10-$M$9)))</f>
        <v>0.3447095646084205</v>
      </c>
    </row>
    <row r="68" spans="1:21" x14ac:dyDescent="0.2">
      <c r="A68">
        <v>67</v>
      </c>
      <c r="B68">
        <v>4.1669999999999998</v>
      </c>
      <c r="C68">
        <v>78</v>
      </c>
      <c r="D68">
        <f t="shared" si="8"/>
        <v>-1.2527629684953678</v>
      </c>
      <c r="E68">
        <f t="shared" si="9"/>
        <v>-1.2270471459039876</v>
      </c>
      <c r="F68">
        <f t="shared" si="10"/>
        <v>0.29315695057154989</v>
      </c>
      <c r="G68">
        <f t="shared" si="11"/>
        <v>0.3505535458370968</v>
      </c>
      <c r="H68">
        <f t="shared" si="12"/>
        <v>-1.0482418143122905</v>
      </c>
      <c r="Q68" s="1">
        <f t="shared" ref="Q68:Q131" si="17">Q67+0.025</f>
        <v>3.2499999999999942</v>
      </c>
      <c r="R68">
        <f t="shared" si="13"/>
        <v>0.36029411764705882</v>
      </c>
      <c r="S68">
        <f t="shared" si="14"/>
        <v>0.47142857142856981</v>
      </c>
      <c r="T68">
        <f t="shared" si="15"/>
        <v>0.41733601583665053</v>
      </c>
      <c r="U68">
        <f t="shared" si="16"/>
        <v>0.34797224204622151</v>
      </c>
    </row>
    <row r="69" spans="1:21" x14ac:dyDescent="0.2">
      <c r="A69">
        <v>68</v>
      </c>
      <c r="B69">
        <v>4.7</v>
      </c>
      <c r="C69">
        <v>78</v>
      </c>
      <c r="D69">
        <f t="shared" si="8"/>
        <v>-1.2527629684953678</v>
      </c>
      <c r="E69">
        <f t="shared" si="9"/>
        <v>-1.6154071999250588</v>
      </c>
      <c r="F69">
        <f t="shared" si="10"/>
        <v>0.19880969866169126</v>
      </c>
      <c r="G69">
        <f t="shared" si="11"/>
        <v>0.4767340266948204</v>
      </c>
      <c r="H69">
        <f t="shared" si="12"/>
        <v>-0.7407965396359032</v>
      </c>
      <c r="Q69" s="1">
        <f t="shared" si="17"/>
        <v>3.2749999999999941</v>
      </c>
      <c r="R69">
        <f t="shared" si="13"/>
        <v>0.36029411764705882</v>
      </c>
      <c r="S69">
        <f t="shared" si="14"/>
        <v>0.47857142857142693</v>
      </c>
      <c r="T69">
        <f t="shared" si="15"/>
        <v>0.42592068465281757</v>
      </c>
      <c r="U69">
        <f t="shared" si="16"/>
        <v>0.35138287971016902</v>
      </c>
    </row>
    <row r="70" spans="1:21" x14ac:dyDescent="0.2">
      <c r="A70">
        <v>69</v>
      </c>
      <c r="B70">
        <v>2.0670000000000002</v>
      </c>
      <c r="C70">
        <v>65</v>
      </c>
      <c r="D70">
        <f t="shared" si="8"/>
        <v>-1.2527629684953678</v>
      </c>
      <c r="E70">
        <f t="shared" si="9"/>
        <v>-1.8269519435455743</v>
      </c>
      <c r="F70">
        <f t="shared" si="10"/>
        <v>0.1609032633165027</v>
      </c>
      <c r="G70">
        <f t="shared" si="11"/>
        <v>0.31434744606776638</v>
      </c>
      <c r="H70">
        <f t="shared" si="12"/>
        <v>-1.1572563886722602</v>
      </c>
      <c r="Q70" s="1">
        <f t="shared" si="17"/>
        <v>3.299999999999994</v>
      </c>
      <c r="R70">
        <f t="shared" si="13"/>
        <v>0.36029411764705882</v>
      </c>
      <c r="S70">
        <f t="shared" si="14"/>
        <v>0.48571428571428404</v>
      </c>
      <c r="T70">
        <f t="shared" si="15"/>
        <v>0.4345406080011342</v>
      </c>
      <c r="U70">
        <f t="shared" si="16"/>
        <v>0.35494147760026301</v>
      </c>
    </row>
    <row r="71" spans="1:21" x14ac:dyDescent="0.2">
      <c r="A71">
        <v>70</v>
      </c>
      <c r="B71">
        <v>4.7</v>
      </c>
      <c r="C71">
        <v>73</v>
      </c>
      <c r="D71">
        <f t="shared" si="8"/>
        <v>-1.2527629684953678</v>
      </c>
      <c r="E71">
        <f t="shared" si="9"/>
        <v>-1.6154071999250588</v>
      </c>
      <c r="F71">
        <f t="shared" si="10"/>
        <v>0.19880969866169126</v>
      </c>
      <c r="G71">
        <f t="shared" si="11"/>
        <v>0.4767340266948204</v>
      </c>
      <c r="H71">
        <f t="shared" si="12"/>
        <v>-0.7407965396359032</v>
      </c>
      <c r="Q71" s="1">
        <f t="shared" si="17"/>
        <v>3.324999999999994</v>
      </c>
      <c r="R71">
        <f t="shared" si="13"/>
        <v>0.3639705882352941</v>
      </c>
      <c r="S71">
        <f t="shared" si="14"/>
        <v>0.49285714285714116</v>
      </c>
      <c r="T71">
        <f t="shared" si="15"/>
        <v>0.44319176401468796</v>
      </c>
      <c r="U71">
        <f t="shared" si="16"/>
        <v>0.3586480357165035</v>
      </c>
    </row>
    <row r="72" spans="1:21" x14ac:dyDescent="0.2">
      <c r="A72">
        <v>71</v>
      </c>
      <c r="B72">
        <v>4.0330000000000004</v>
      </c>
      <c r="C72">
        <v>82</v>
      </c>
      <c r="D72">
        <f t="shared" si="8"/>
        <v>-1.2527629684953678</v>
      </c>
      <c r="E72">
        <f t="shared" si="9"/>
        <v>-1.1638413682012838</v>
      </c>
      <c r="F72">
        <f t="shared" si="10"/>
        <v>0.31228427499530342</v>
      </c>
      <c r="G72">
        <f t="shared" si="11"/>
        <v>0.31883087335129029</v>
      </c>
      <c r="H72">
        <f t="shared" si="12"/>
        <v>-1.1430944943732841</v>
      </c>
      <c r="Q72" s="1">
        <f t="shared" si="17"/>
        <v>3.3499999999999939</v>
      </c>
      <c r="R72">
        <f t="shared" si="13"/>
        <v>0.37132352941176472</v>
      </c>
      <c r="S72">
        <f t="shared" si="14"/>
        <v>0.49999999999999828</v>
      </c>
      <c r="T72">
        <f t="shared" si="15"/>
        <v>0.45187008612899193</v>
      </c>
      <c r="U72">
        <f t="shared" si="16"/>
        <v>0.36250255405889048</v>
      </c>
    </row>
    <row r="73" spans="1:21" x14ac:dyDescent="0.2">
      <c r="A73">
        <v>72</v>
      </c>
      <c r="B73">
        <v>1.9670000000000001</v>
      </c>
      <c r="C73">
        <v>56</v>
      </c>
      <c r="D73">
        <f t="shared" si="8"/>
        <v>-1.2527629684953678</v>
      </c>
      <c r="E73">
        <f t="shared" si="9"/>
        <v>-1.9402685075864952</v>
      </c>
      <c r="F73">
        <f t="shared" si="10"/>
        <v>0.14366536935677793</v>
      </c>
      <c r="G73">
        <f t="shared" si="11"/>
        <v>0.3651121927806219</v>
      </c>
      <c r="H73">
        <f t="shared" si="12"/>
        <v>-1.0075505951492694</v>
      </c>
      <c r="Q73" s="1">
        <f t="shared" si="17"/>
        <v>3.3749999999999938</v>
      </c>
      <c r="R73">
        <f t="shared" si="13"/>
        <v>0.375</v>
      </c>
      <c r="S73">
        <f t="shared" si="14"/>
        <v>0.50714285714285545</v>
      </c>
      <c r="T73">
        <f t="shared" si="15"/>
        <v>0.46057146881343131</v>
      </c>
      <c r="U73">
        <f t="shared" si="16"/>
        <v>0.3665050326274239</v>
      </c>
    </row>
    <row r="74" spans="1:21" x14ac:dyDescent="0.2">
      <c r="A74">
        <v>73</v>
      </c>
      <c r="B74">
        <v>4.5</v>
      </c>
      <c r="C74">
        <v>79</v>
      </c>
      <c r="D74">
        <f t="shared" si="8"/>
        <v>-1.2527629684953678</v>
      </c>
      <c r="E74">
        <f t="shared" si="9"/>
        <v>-1.4440250647200217</v>
      </c>
      <c r="F74">
        <f t="shared" si="10"/>
        <v>0.23597602579761465</v>
      </c>
      <c r="G74">
        <f t="shared" si="11"/>
        <v>0.42938675432794476</v>
      </c>
      <c r="H74">
        <f t="shared" si="12"/>
        <v>-0.84539724094396218</v>
      </c>
      <c r="Q74" s="1">
        <f t="shared" si="17"/>
        <v>3.3999999999999937</v>
      </c>
      <c r="R74">
        <f t="shared" si="13"/>
        <v>0.375</v>
      </c>
      <c r="S74">
        <f t="shared" si="14"/>
        <v>0.51428571428571257</v>
      </c>
      <c r="T74">
        <f t="shared" si="15"/>
        <v>0.46929177339584699</v>
      </c>
      <c r="U74">
        <f t="shared" si="16"/>
        <v>0.37065547142210381</v>
      </c>
    </row>
    <row r="75" spans="1:21" x14ac:dyDescent="0.2">
      <c r="A75">
        <v>74</v>
      </c>
      <c r="B75">
        <v>4</v>
      </c>
      <c r="C75">
        <v>71</v>
      </c>
      <c r="D75">
        <f t="shared" si="8"/>
        <v>-1.2527629684953678</v>
      </c>
      <c r="E75">
        <f t="shared" si="9"/>
        <v>-1.1503987454360463</v>
      </c>
      <c r="F75">
        <f t="shared" si="10"/>
        <v>0.31651053708132776</v>
      </c>
      <c r="G75">
        <f t="shared" si="11"/>
        <v>0.31101857341075573</v>
      </c>
      <c r="H75">
        <f t="shared" si="12"/>
        <v>-1.1679026470081726</v>
      </c>
      <c r="Q75" s="1">
        <f t="shared" si="17"/>
        <v>3.4249999999999936</v>
      </c>
      <c r="R75">
        <f t="shared" si="13"/>
        <v>0.37867647058823528</v>
      </c>
      <c r="S75">
        <f t="shared" si="14"/>
        <v>0.52142857142856969</v>
      </c>
      <c r="T75">
        <f t="shared" si="15"/>
        <v>0.47802683396648743</v>
      </c>
      <c r="U75">
        <f t="shared" si="16"/>
        <v>0.37495387044293021</v>
      </c>
    </row>
    <row r="76" spans="1:21" x14ac:dyDescent="0.2">
      <c r="A76">
        <v>75</v>
      </c>
      <c r="B76">
        <v>1.9830000000000001</v>
      </c>
      <c r="C76">
        <v>62</v>
      </c>
      <c r="D76">
        <f t="shared" si="8"/>
        <v>-1.2527629684953678</v>
      </c>
      <c r="E76">
        <f t="shared" si="9"/>
        <v>-1.92162011390803</v>
      </c>
      <c r="F76">
        <f t="shared" si="10"/>
        <v>0.14636963445283513</v>
      </c>
      <c r="G76">
        <f t="shared" si="11"/>
        <v>0.35698983330656503</v>
      </c>
      <c r="H76">
        <f t="shared" si="12"/>
        <v>-1.0300479757408787</v>
      </c>
      <c r="Q76" s="1">
        <f t="shared" si="17"/>
        <v>3.4499999999999935</v>
      </c>
      <c r="R76">
        <f t="shared" si="13"/>
        <v>0.37867647058823528</v>
      </c>
      <c r="S76">
        <f t="shared" si="14"/>
        <v>0.5285714285714268</v>
      </c>
      <c r="T76">
        <f t="shared" si="15"/>
        <v>0.4867724633472964</v>
      </c>
      <c r="U76">
        <f t="shared" si="16"/>
        <v>0.37940022968990311</v>
      </c>
    </row>
    <row r="77" spans="1:21" x14ac:dyDescent="0.2">
      <c r="A77">
        <v>76</v>
      </c>
      <c r="B77">
        <v>5.0670000000000002</v>
      </c>
      <c r="C77">
        <v>76</v>
      </c>
      <c r="D77">
        <f t="shared" si="8"/>
        <v>-1.2527629684953678</v>
      </c>
      <c r="E77">
        <f t="shared" si="9"/>
        <v>-2.0100546628212146</v>
      </c>
      <c r="F77">
        <f t="shared" si="10"/>
        <v>0.13398135067001382</v>
      </c>
      <c r="G77">
        <f t="shared" si="11"/>
        <v>0.56361627148803717</v>
      </c>
      <c r="H77">
        <f t="shared" si="12"/>
        <v>-0.57338162874264098</v>
      </c>
      <c r="Q77" s="1">
        <f t="shared" si="17"/>
        <v>3.4749999999999934</v>
      </c>
      <c r="R77">
        <f t="shared" si="13"/>
        <v>0.38235294117647056</v>
      </c>
      <c r="S77">
        <f t="shared" si="14"/>
        <v>0.53571428571428392</v>
      </c>
      <c r="T77">
        <f t="shared" si="15"/>
        <v>0.49552445911228366</v>
      </c>
      <c r="U77">
        <f t="shared" si="16"/>
        <v>0.3839945491630225</v>
      </c>
    </row>
    <row r="78" spans="1:21" x14ac:dyDescent="0.2">
      <c r="A78">
        <v>77</v>
      </c>
      <c r="B78">
        <v>2.0169999999999999</v>
      </c>
      <c r="C78">
        <v>60</v>
      </c>
      <c r="D78">
        <f t="shared" si="8"/>
        <v>-1.2527629684953678</v>
      </c>
      <c r="E78">
        <f t="shared" si="9"/>
        <v>-1.8826471611465452</v>
      </c>
      <c r="F78">
        <f t="shared" si="10"/>
        <v>0.15218670932082853</v>
      </c>
      <c r="G78">
        <f t="shared" si="11"/>
        <v>0.33972981942419428</v>
      </c>
      <c r="H78">
        <f t="shared" si="12"/>
        <v>-1.0796046260249841</v>
      </c>
      <c r="Q78" s="1">
        <f t="shared" si="17"/>
        <v>3.4999999999999933</v>
      </c>
      <c r="R78">
        <f t="shared" si="13"/>
        <v>0.38235294117647056</v>
      </c>
      <c r="S78">
        <f t="shared" si="14"/>
        <v>0.54285714285714104</v>
      </c>
      <c r="T78">
        <f t="shared" si="15"/>
        <v>0.50427860964455429</v>
      </c>
      <c r="U78">
        <f t="shared" si="16"/>
        <v>0.38873682886228839</v>
      </c>
    </row>
    <row r="79" spans="1:21" x14ac:dyDescent="0.2">
      <c r="A79">
        <v>78</v>
      </c>
      <c r="B79">
        <v>4.5670000000000002</v>
      </c>
      <c r="C79">
        <v>78</v>
      </c>
      <c r="D79">
        <f t="shared" si="8"/>
        <v>-1.2527629684953678</v>
      </c>
      <c r="E79">
        <f t="shared" si="9"/>
        <v>-1.4980053331968786</v>
      </c>
      <c r="F79">
        <f t="shared" si="10"/>
        <v>0.2235756746504329</v>
      </c>
      <c r="G79">
        <f t="shared" si="11"/>
        <v>0.44524809057084813</v>
      </c>
      <c r="H79">
        <f t="shared" si="12"/>
        <v>-0.80912364526435054</v>
      </c>
      <c r="Q79" s="1">
        <f t="shared" si="17"/>
        <v>3.5249999999999932</v>
      </c>
      <c r="R79">
        <f t="shared" si="13"/>
        <v>0.38970588235294118</v>
      </c>
      <c r="S79">
        <f t="shared" si="14"/>
        <v>0.54999999999999816</v>
      </c>
      <c r="T79">
        <f t="shared" si="15"/>
        <v>0.51303070021544839</v>
      </c>
      <c r="U79">
        <f t="shared" si="16"/>
        <v>0.39362706878770071</v>
      </c>
    </row>
    <row r="80" spans="1:21" x14ac:dyDescent="0.2">
      <c r="A80">
        <v>79</v>
      </c>
      <c r="B80">
        <v>3.883</v>
      </c>
      <c r="C80">
        <v>76</v>
      </c>
      <c r="D80">
        <f t="shared" si="8"/>
        <v>-1.2527629684953678</v>
      </c>
      <c r="E80">
        <f t="shared" si="9"/>
        <v>-1.1094992496750249</v>
      </c>
      <c r="F80">
        <f t="shared" si="10"/>
        <v>0.32972402915754462</v>
      </c>
      <c r="G80">
        <f t="shared" si="11"/>
        <v>0.28332041907613348</v>
      </c>
      <c r="H80">
        <f t="shared" si="12"/>
        <v>-1.2611767989359657</v>
      </c>
      <c r="Q80" s="1">
        <f t="shared" si="17"/>
        <v>3.5499999999999932</v>
      </c>
      <c r="R80">
        <f t="shared" si="13"/>
        <v>0.38970588235294118</v>
      </c>
      <c r="S80">
        <f t="shared" si="14"/>
        <v>0.55714285714285527</v>
      </c>
      <c r="T80">
        <f t="shared" si="15"/>
        <v>0.52177651907116984</v>
      </c>
      <c r="U80">
        <f t="shared" si="16"/>
        <v>0.39866526893925958</v>
      </c>
    </row>
    <row r="81" spans="1:21" x14ac:dyDescent="0.2">
      <c r="A81">
        <v>80</v>
      </c>
      <c r="B81">
        <v>3.6</v>
      </c>
      <c r="C81">
        <v>83</v>
      </c>
      <c r="D81">
        <f t="shared" si="8"/>
        <v>-1.2527629684953678</v>
      </c>
      <c r="E81">
        <f t="shared" si="9"/>
        <v>-1.0541789664154437</v>
      </c>
      <c r="F81">
        <f t="shared" si="10"/>
        <v>0.34847842237261567</v>
      </c>
      <c r="G81">
        <f t="shared" si="11"/>
        <v>0.21632402867700451</v>
      </c>
      <c r="H81">
        <f t="shared" si="12"/>
        <v>-1.5309778626091828</v>
      </c>
      <c r="Q81" s="1">
        <f t="shared" si="17"/>
        <v>3.5749999999999931</v>
      </c>
      <c r="R81">
        <f t="shared" si="13"/>
        <v>0.39705882352941174</v>
      </c>
      <c r="S81">
        <f t="shared" si="14"/>
        <v>0.56428571428571239</v>
      </c>
      <c r="T81">
        <f t="shared" si="15"/>
        <v>0.53051186351225499</v>
      </c>
      <c r="U81">
        <f t="shared" si="16"/>
        <v>0.40385142931696488</v>
      </c>
    </row>
    <row r="82" spans="1:21" x14ac:dyDescent="0.2">
      <c r="A82">
        <v>81</v>
      </c>
      <c r="B82">
        <v>4.133</v>
      </c>
      <c r="C82">
        <v>75</v>
      </c>
      <c r="D82">
        <f t="shared" si="8"/>
        <v>-1.2527629684953678</v>
      </c>
      <c r="E82">
        <f t="shared" si="9"/>
        <v>-1.2097000914136906</v>
      </c>
      <c r="F82">
        <f t="shared" si="10"/>
        <v>0.2982867247664443</v>
      </c>
      <c r="G82">
        <f t="shared" si="11"/>
        <v>0.342504509534728</v>
      </c>
      <c r="H82">
        <f t="shared" si="12"/>
        <v>-1.0714704548417817</v>
      </c>
      <c r="Q82" s="1">
        <f t="shared" si="17"/>
        <v>3.599999999999993</v>
      </c>
      <c r="R82">
        <f t="shared" si="13"/>
        <v>0.39705882352941174</v>
      </c>
      <c r="S82">
        <f t="shared" si="14"/>
        <v>0.57142857142856951</v>
      </c>
      <c r="T82">
        <f t="shared" si="15"/>
        <v>0.53923254595126013</v>
      </c>
      <c r="U82">
        <f t="shared" si="16"/>
        <v>0.40918554992081668</v>
      </c>
    </row>
    <row r="83" spans="1:21" x14ac:dyDescent="0.2">
      <c r="A83">
        <v>82</v>
      </c>
      <c r="B83">
        <v>4.3330000000000002</v>
      </c>
      <c r="C83">
        <v>82</v>
      </c>
      <c r="D83">
        <f t="shared" si="8"/>
        <v>-1.2527629684953678</v>
      </c>
      <c r="E83">
        <f t="shared" si="9"/>
        <v>-1.3245310839062676</v>
      </c>
      <c r="F83">
        <f t="shared" si="10"/>
        <v>0.26592762760145666</v>
      </c>
      <c r="G83">
        <f t="shared" si="11"/>
        <v>0.38985178190160369</v>
      </c>
      <c r="H83">
        <f t="shared" si="12"/>
        <v>-0.94198865850052738</v>
      </c>
      <c r="Q83" s="1">
        <f t="shared" si="17"/>
        <v>3.6249999999999929</v>
      </c>
      <c r="R83">
        <f t="shared" si="13"/>
        <v>0.41176470588235292</v>
      </c>
      <c r="S83">
        <f t="shared" si="14"/>
        <v>0.57857142857142663</v>
      </c>
      <c r="T83">
        <f t="shared" si="15"/>
        <v>0.54793439993411597</v>
      </c>
      <c r="U83">
        <f t="shared" si="16"/>
        <v>0.41466763075081498</v>
      </c>
    </row>
    <row r="84" spans="1:21" x14ac:dyDescent="0.2">
      <c r="A84">
        <v>83</v>
      </c>
      <c r="B84">
        <v>4.0999999999999996</v>
      </c>
      <c r="C84">
        <v>70</v>
      </c>
      <c r="D84">
        <f t="shared" si="8"/>
        <v>-1.2527629684953678</v>
      </c>
      <c r="E84">
        <f t="shared" si="9"/>
        <v>-1.1937149785809991</v>
      </c>
      <c r="F84">
        <f t="shared" si="10"/>
        <v>0.30309318527847029</v>
      </c>
      <c r="G84">
        <f t="shared" si="11"/>
        <v>0.33469220959419343</v>
      </c>
      <c r="H84">
        <f t="shared" si="12"/>
        <v>-1.0945439468224356</v>
      </c>
      <c r="Q84" s="1">
        <f t="shared" si="17"/>
        <v>3.6499999999999928</v>
      </c>
      <c r="R84">
        <f t="shared" si="13"/>
        <v>0.41176470588235292</v>
      </c>
      <c r="S84">
        <f t="shared" si="14"/>
        <v>0.58571428571428374</v>
      </c>
      <c r="T84">
        <f t="shared" si="15"/>
        <v>0.55661328611072203</v>
      </c>
      <c r="U84">
        <f t="shared" si="16"/>
        <v>0.42029767180695976</v>
      </c>
    </row>
    <row r="85" spans="1:21" x14ac:dyDescent="0.2">
      <c r="A85">
        <v>84</v>
      </c>
      <c r="B85">
        <v>2.633</v>
      </c>
      <c r="C85">
        <v>65</v>
      </c>
      <c r="D85">
        <f t="shared" si="8"/>
        <v>-1.2527629684953678</v>
      </c>
      <c r="E85">
        <f t="shared" si="9"/>
        <v>-1.3307933555992901</v>
      </c>
      <c r="F85">
        <f t="shared" si="10"/>
        <v>0.26426751999440751</v>
      </c>
      <c r="G85">
        <f t="shared" si="11"/>
        <v>2.7018979673004279E-2</v>
      </c>
      <c r="H85">
        <f t="shared" si="12"/>
        <v>-3.6112157090800237</v>
      </c>
      <c r="Q85" s="1">
        <f t="shared" si="17"/>
        <v>3.6749999999999927</v>
      </c>
      <c r="R85">
        <f t="shared" si="13"/>
        <v>0.41176470588235292</v>
      </c>
      <c r="S85">
        <f t="shared" si="14"/>
        <v>0.59285714285714086</v>
      </c>
      <c r="T85">
        <f t="shared" si="15"/>
        <v>0.56526509814052339</v>
      </c>
      <c r="U85">
        <f t="shared" si="16"/>
        <v>0.42607567308925098</v>
      </c>
    </row>
    <row r="86" spans="1:21" x14ac:dyDescent="0.2">
      <c r="A86">
        <v>85</v>
      </c>
      <c r="B86">
        <v>4.0670000000000002</v>
      </c>
      <c r="C86">
        <v>73</v>
      </c>
      <c r="D86">
        <f t="shared" si="8"/>
        <v>-1.2527629684953678</v>
      </c>
      <c r="E86">
        <f t="shared" si="9"/>
        <v>-1.1785688874705678</v>
      </c>
      <c r="F86">
        <f t="shared" si="10"/>
        <v>0.30771880387032419</v>
      </c>
      <c r="G86">
        <f t="shared" si="11"/>
        <v>0.3268799096536591</v>
      </c>
      <c r="H86">
        <f t="shared" si="12"/>
        <v>-1.1181624243027952</v>
      </c>
      <c r="Q86" s="1">
        <f t="shared" si="17"/>
        <v>3.6999999999999926</v>
      </c>
      <c r="R86">
        <f t="shared" si="13"/>
        <v>0.41544117647058826</v>
      </c>
      <c r="S86">
        <f t="shared" si="14"/>
        <v>0.59999999999999798</v>
      </c>
      <c r="T86">
        <f t="shared" si="15"/>
        <v>0.57388576851903217</v>
      </c>
      <c r="U86">
        <f t="shared" si="16"/>
        <v>0.43200163459768876</v>
      </c>
    </row>
    <row r="87" spans="1:21" x14ac:dyDescent="0.2">
      <c r="A87">
        <v>86</v>
      </c>
      <c r="B87">
        <v>4.9329999999999998</v>
      </c>
      <c r="C87">
        <v>88</v>
      </c>
      <c r="D87">
        <f t="shared" si="8"/>
        <v>-1.2527629684953678</v>
      </c>
      <c r="E87">
        <f t="shared" si="9"/>
        <v>-1.8539324299261026</v>
      </c>
      <c r="F87">
        <f t="shared" si="10"/>
        <v>0.15662005634143061</v>
      </c>
      <c r="G87">
        <f t="shared" si="11"/>
        <v>0.53189359900223043</v>
      </c>
      <c r="H87">
        <f t="shared" si="12"/>
        <v>-0.63131181151904159</v>
      </c>
      <c r="Q87" s="1">
        <f t="shared" si="17"/>
        <v>3.7249999999999925</v>
      </c>
      <c r="R87">
        <f t="shared" si="13"/>
        <v>0.41911764705882354</v>
      </c>
      <c r="S87">
        <f t="shared" si="14"/>
        <v>0.6071428571428551</v>
      </c>
      <c r="T87">
        <f t="shared" si="15"/>
        <v>0.58247127431151902</v>
      </c>
      <c r="U87">
        <f t="shared" si="16"/>
        <v>0.43807555633227302</v>
      </c>
    </row>
    <row r="88" spans="1:21" x14ac:dyDescent="0.2">
      <c r="A88">
        <v>87</v>
      </c>
      <c r="B88">
        <v>3.95</v>
      </c>
      <c r="C88">
        <v>76</v>
      </c>
      <c r="D88">
        <f t="shared" si="8"/>
        <v>-1.2527629684953678</v>
      </c>
      <c r="E88">
        <f t="shared" si="9"/>
        <v>-1.13162982212204</v>
      </c>
      <c r="F88">
        <f t="shared" si="10"/>
        <v>0.32250719848166404</v>
      </c>
      <c r="G88">
        <f t="shared" si="11"/>
        <v>0.29918175531903685</v>
      </c>
      <c r="H88">
        <f t="shared" si="12"/>
        <v>-1.2067040129528368</v>
      </c>
      <c r="Q88" s="1">
        <f t="shared" si="17"/>
        <v>3.7499999999999925</v>
      </c>
      <c r="R88">
        <f t="shared" si="13"/>
        <v>0.42279411764705882</v>
      </c>
      <c r="S88">
        <f t="shared" si="14"/>
        <v>0.61428571428571221</v>
      </c>
      <c r="T88">
        <f t="shared" si="15"/>
        <v>0.59101764278041147</v>
      </c>
      <c r="U88">
        <f t="shared" si="16"/>
        <v>0.44429743829300372</v>
      </c>
    </row>
    <row r="89" spans="1:21" x14ac:dyDescent="0.2">
      <c r="A89">
        <v>88</v>
      </c>
      <c r="B89">
        <v>4.5170000000000003</v>
      </c>
      <c r="C89">
        <v>80</v>
      </c>
      <c r="D89">
        <f t="shared" si="8"/>
        <v>-1.2527629684953678</v>
      </c>
      <c r="E89">
        <f t="shared" si="9"/>
        <v>-1.4573941088488365</v>
      </c>
      <c r="F89">
        <f t="shared" si="10"/>
        <v>0.23284224638823492</v>
      </c>
      <c r="G89">
        <f t="shared" si="11"/>
        <v>0.43341127247912925</v>
      </c>
      <c r="H89">
        <f t="shared" si="12"/>
        <v>-0.83606818080619005</v>
      </c>
      <c r="Q89" s="1">
        <f t="shared" si="17"/>
        <v>3.7749999999999924</v>
      </c>
      <c r="R89">
        <f t="shared" si="13"/>
        <v>0.43382352941176472</v>
      </c>
      <c r="S89">
        <f t="shared" si="14"/>
        <v>0.62142857142856933</v>
      </c>
      <c r="T89">
        <f t="shared" si="15"/>
        <v>0.59952095689329077</v>
      </c>
      <c r="U89">
        <f t="shared" si="16"/>
        <v>0.45066728047988092</v>
      </c>
    </row>
    <row r="90" spans="1:21" x14ac:dyDescent="0.2">
      <c r="A90">
        <v>89</v>
      </c>
      <c r="B90">
        <v>2.1669999999999998</v>
      </c>
      <c r="C90">
        <v>48</v>
      </c>
      <c r="D90">
        <f t="shared" si="8"/>
        <v>-1.2527629684953678</v>
      </c>
      <c r="E90">
        <f t="shared" si="9"/>
        <v>-1.7213398948605747</v>
      </c>
      <c r="F90">
        <f t="shared" si="10"/>
        <v>0.17882637876879653</v>
      </c>
      <c r="G90">
        <f t="shared" si="11"/>
        <v>0.26358269935491102</v>
      </c>
      <c r="H90">
        <f t="shared" si="12"/>
        <v>-1.3333881106969314</v>
      </c>
      <c r="Q90" s="1">
        <f t="shared" si="17"/>
        <v>3.7999999999999923</v>
      </c>
      <c r="R90">
        <f t="shared" si="13"/>
        <v>0.43382352941176472</v>
      </c>
      <c r="S90">
        <f t="shared" si="14"/>
        <v>0.62857142857142645</v>
      </c>
      <c r="T90">
        <f t="shared" si="15"/>
        <v>0.60797736069877784</v>
      </c>
      <c r="U90">
        <f t="shared" si="16"/>
        <v>0.4571850828929046</v>
      </c>
    </row>
    <row r="91" spans="1:21" x14ac:dyDescent="0.2">
      <c r="A91">
        <v>90</v>
      </c>
      <c r="B91">
        <v>4</v>
      </c>
      <c r="C91">
        <v>86</v>
      </c>
      <c r="D91">
        <f t="shared" si="8"/>
        <v>-1.2527629684953678</v>
      </c>
      <c r="E91">
        <f t="shared" si="9"/>
        <v>-1.1503987454360463</v>
      </c>
      <c r="F91">
        <f t="shared" si="10"/>
        <v>0.31651053708132776</v>
      </c>
      <c r="G91">
        <f t="shared" si="11"/>
        <v>0.31101857341075573</v>
      </c>
      <c r="H91">
        <f t="shared" si="12"/>
        <v>-1.1679026470081726</v>
      </c>
      <c r="Q91" s="1">
        <f t="shared" si="17"/>
        <v>3.8249999999999922</v>
      </c>
      <c r="R91">
        <f t="shared" si="13"/>
        <v>0.4375</v>
      </c>
      <c r="S91">
        <f t="shared" si="14"/>
        <v>0.63571428571428357</v>
      </c>
      <c r="T91">
        <f t="shared" si="15"/>
        <v>0.61638306455803349</v>
      </c>
      <c r="U91">
        <f t="shared" si="16"/>
        <v>0.46385084553207478</v>
      </c>
    </row>
    <row r="92" spans="1:21" x14ac:dyDescent="0.2">
      <c r="A92">
        <v>91</v>
      </c>
      <c r="B92">
        <v>2.2000000000000002</v>
      </c>
      <c r="C92">
        <v>60</v>
      </c>
      <c r="D92">
        <f t="shared" si="8"/>
        <v>-1.2527629684953678</v>
      </c>
      <c r="E92">
        <f t="shared" si="9"/>
        <v>-1.6881786746893814</v>
      </c>
      <c r="F92">
        <f t="shared" si="10"/>
        <v>0.18485590030469987</v>
      </c>
      <c r="G92">
        <f t="shared" si="11"/>
        <v>0.24683033293966855</v>
      </c>
      <c r="H92">
        <f t="shared" si="12"/>
        <v>-1.3990540895611669</v>
      </c>
      <c r="Q92" s="1">
        <f t="shared" si="17"/>
        <v>3.8499999999999921</v>
      </c>
      <c r="R92">
        <f t="shared" si="13"/>
        <v>0.45588235294117646</v>
      </c>
      <c r="S92">
        <f t="shared" si="14"/>
        <v>0.64285714285714068</v>
      </c>
      <c r="T92">
        <f t="shared" si="15"/>
        <v>0.62473435022008106</v>
      </c>
      <c r="U92">
        <f t="shared" si="16"/>
        <v>0.47066456839739151</v>
      </c>
    </row>
    <row r="93" spans="1:21" x14ac:dyDescent="0.2">
      <c r="A93">
        <v>92</v>
      </c>
      <c r="B93">
        <v>4.3330000000000002</v>
      </c>
      <c r="C93">
        <v>90</v>
      </c>
      <c r="D93">
        <f t="shared" si="8"/>
        <v>-1.2527629684953678</v>
      </c>
      <c r="E93">
        <f t="shared" si="9"/>
        <v>-1.3245310839062676</v>
      </c>
      <c r="F93">
        <f t="shared" si="10"/>
        <v>0.26592762760145666</v>
      </c>
      <c r="G93">
        <f t="shared" si="11"/>
        <v>0.38985178190160369</v>
      </c>
      <c r="H93">
        <f t="shared" si="12"/>
        <v>-0.94198865850052738</v>
      </c>
      <c r="Q93" s="1">
        <f t="shared" si="17"/>
        <v>3.874999999999992</v>
      </c>
      <c r="R93">
        <f t="shared" si="13"/>
        <v>0.46323529411764708</v>
      </c>
      <c r="S93">
        <f t="shared" si="14"/>
        <v>0.6499999999999978</v>
      </c>
      <c r="T93">
        <f t="shared" si="15"/>
        <v>0.6330275757296695</v>
      </c>
      <c r="U93">
        <f t="shared" si="16"/>
        <v>0.47762625148885463</v>
      </c>
    </row>
    <row r="94" spans="1:21" x14ac:dyDescent="0.2">
      <c r="A94">
        <v>93</v>
      </c>
      <c r="B94">
        <v>1.867</v>
      </c>
      <c r="C94">
        <v>50</v>
      </c>
      <c r="D94">
        <f t="shared" si="8"/>
        <v>-1.2527629684953678</v>
      </c>
      <c r="E94">
        <f t="shared" si="9"/>
        <v>-2.061289586983337</v>
      </c>
      <c r="F94">
        <f t="shared" si="10"/>
        <v>0.12728971284890767</v>
      </c>
      <c r="G94">
        <f t="shared" si="11"/>
        <v>0.41587693949347748</v>
      </c>
      <c r="H94">
        <f t="shared" si="12"/>
        <v>-0.87736588100909907</v>
      </c>
      <c r="Q94" s="1">
        <f t="shared" si="17"/>
        <v>3.8999999999999919</v>
      </c>
      <c r="R94">
        <f t="shared" si="13"/>
        <v>0.46691176470588236</v>
      </c>
      <c r="S94">
        <f t="shared" si="14"/>
        <v>0.65714285714285492</v>
      </c>
      <c r="T94">
        <f t="shared" si="15"/>
        <v>0.64125918015694783</v>
      </c>
      <c r="U94">
        <f t="shared" si="16"/>
        <v>0.48473589480646423</v>
      </c>
    </row>
    <row r="95" spans="1:21" x14ac:dyDescent="0.2">
      <c r="A95">
        <v>94</v>
      </c>
      <c r="B95">
        <v>4.8170000000000002</v>
      </c>
      <c r="C95">
        <v>78</v>
      </c>
      <c r="D95">
        <f t="shared" si="8"/>
        <v>-1.2527629684953678</v>
      </c>
      <c r="E95">
        <f t="shared" si="9"/>
        <v>-1.7299533875217934</v>
      </c>
      <c r="F95">
        <f t="shared" si="10"/>
        <v>0.17729267382817188</v>
      </c>
      <c r="G95">
        <f t="shared" si="11"/>
        <v>0.50443218102944265</v>
      </c>
      <c r="H95">
        <f t="shared" si="12"/>
        <v>-0.68432187631305852</v>
      </c>
      <c r="Q95" s="1">
        <f t="shared" si="17"/>
        <v>3.9249999999999918</v>
      </c>
      <c r="R95">
        <f t="shared" si="13"/>
        <v>0.47794117647058826</v>
      </c>
      <c r="S95">
        <f t="shared" si="14"/>
        <v>0.66428571428571204</v>
      </c>
      <c r="T95">
        <f t="shared" si="15"/>
        <v>0.64942568813880364</v>
      </c>
      <c r="U95">
        <f t="shared" si="16"/>
        <v>0.49199349835022044</v>
      </c>
    </row>
    <row r="96" spans="1:21" x14ac:dyDescent="0.2">
      <c r="A96">
        <v>95</v>
      </c>
      <c r="B96">
        <v>1.833</v>
      </c>
      <c r="C96">
        <v>63</v>
      </c>
      <c r="D96">
        <f t="shared" si="8"/>
        <v>-1.2527629684953678</v>
      </c>
      <c r="E96">
        <f t="shared" si="9"/>
        <v>-2.1041918425763422</v>
      </c>
      <c r="F96">
        <f t="shared" si="10"/>
        <v>0.12194418455582971</v>
      </c>
      <c r="G96">
        <f t="shared" si="11"/>
        <v>0.43313695337584834</v>
      </c>
      <c r="H96">
        <f t="shared" si="12"/>
        <v>-0.83670131143703008</v>
      </c>
      <c r="Q96" s="1">
        <f t="shared" si="17"/>
        <v>3.9499999999999917</v>
      </c>
      <c r="R96">
        <f t="shared" si="13"/>
        <v>0.47794117647058826</v>
      </c>
      <c r="S96">
        <f t="shared" si="14"/>
        <v>0.67142857142856915</v>
      </c>
      <c r="T96">
        <f t="shared" si="15"/>
        <v>0.65752371422232936</v>
      </c>
      <c r="U96">
        <f t="shared" si="16"/>
        <v>0.49939906212012292</v>
      </c>
    </row>
    <row r="97" spans="1:21" x14ac:dyDescent="0.2">
      <c r="A97">
        <v>96</v>
      </c>
      <c r="B97">
        <v>4.3</v>
      </c>
      <c r="C97">
        <v>72</v>
      </c>
      <c r="D97">
        <f t="shared" si="8"/>
        <v>-1.2527629684953678</v>
      </c>
      <c r="E97">
        <f t="shared" si="9"/>
        <v>-1.3034609909386681</v>
      </c>
      <c r="F97">
        <f t="shared" si="10"/>
        <v>0.27159019334173351</v>
      </c>
      <c r="G97">
        <f t="shared" si="11"/>
        <v>0.38203948196106913</v>
      </c>
      <c r="H97">
        <f t="shared" si="12"/>
        <v>-0.96223131979738774</v>
      </c>
      <c r="Q97" s="1">
        <f t="shared" si="17"/>
        <v>3.9749999999999917</v>
      </c>
      <c r="R97">
        <f t="shared" si="13"/>
        <v>0.49264705882352944</v>
      </c>
      <c r="S97">
        <f t="shared" si="14"/>
        <v>0.67857142857142627</v>
      </c>
      <c r="T97">
        <f t="shared" si="15"/>
        <v>0.66554996700152169</v>
      </c>
      <c r="U97">
        <f t="shared" si="16"/>
        <v>0.506952586116172</v>
      </c>
    </row>
    <row r="98" spans="1:21" x14ac:dyDescent="0.2">
      <c r="A98">
        <v>97</v>
      </c>
      <c r="B98">
        <v>4.6669999999999998</v>
      </c>
      <c r="C98">
        <v>84</v>
      </c>
      <c r="D98">
        <f t="shared" si="8"/>
        <v>-1.2527629684953678</v>
      </c>
      <c r="E98">
        <f t="shared" si="9"/>
        <v>-1.5850061684099035</v>
      </c>
      <c r="F98">
        <f t="shared" si="10"/>
        <v>0.20494652891869961</v>
      </c>
      <c r="G98">
        <f t="shared" si="11"/>
        <v>0.46892172675428584</v>
      </c>
      <c r="H98">
        <f t="shared" si="12"/>
        <v>-0.75731941837829941</v>
      </c>
      <c r="Q98" s="1">
        <f t="shared" si="17"/>
        <v>3.9999999999999916</v>
      </c>
      <c r="R98">
        <f t="shared" si="13"/>
        <v>0.49264705882352944</v>
      </c>
      <c r="S98">
        <f t="shared" si="14"/>
        <v>0.68571428571428339</v>
      </c>
      <c r="T98">
        <f t="shared" si="15"/>
        <v>0.67350125303898367</v>
      </c>
      <c r="U98">
        <f t="shared" si="16"/>
        <v>0.51465407033836763</v>
      </c>
    </row>
    <row r="99" spans="1:21" x14ac:dyDescent="0.2">
      <c r="A99">
        <v>98</v>
      </c>
      <c r="B99">
        <v>3.75</v>
      </c>
      <c r="C99">
        <v>75</v>
      </c>
      <c r="D99">
        <f t="shared" si="8"/>
        <v>-1.2527629684953678</v>
      </c>
      <c r="E99">
        <f t="shared" si="9"/>
        <v>-1.0758154172558179</v>
      </c>
      <c r="F99">
        <f t="shared" si="10"/>
        <v>0.34101956865645849</v>
      </c>
      <c r="G99">
        <f t="shared" si="11"/>
        <v>0.25183448295216121</v>
      </c>
      <c r="H99">
        <f t="shared" si="12"/>
        <v>-1.3789832209492174</v>
      </c>
      <c r="Q99" s="1">
        <f t="shared" si="17"/>
        <v>4.0249999999999915</v>
      </c>
      <c r="R99">
        <f t="shared" si="13"/>
        <v>0.51470588235294112</v>
      </c>
      <c r="S99">
        <f t="shared" si="14"/>
        <v>0.69285714285714051</v>
      </c>
      <c r="T99">
        <f t="shared" si="15"/>
        <v>0.68137448056508598</v>
      </c>
      <c r="U99">
        <f t="shared" si="16"/>
        <v>0.52250351478670964</v>
      </c>
    </row>
    <row r="100" spans="1:21" x14ac:dyDescent="0.2">
      <c r="A100">
        <v>99</v>
      </c>
      <c r="B100">
        <v>1.867</v>
      </c>
      <c r="C100">
        <v>51</v>
      </c>
      <c r="D100">
        <f t="shared" si="8"/>
        <v>-1.2527629684953678</v>
      </c>
      <c r="E100">
        <f t="shared" si="9"/>
        <v>-2.061289586983337</v>
      </c>
      <c r="F100">
        <f t="shared" si="10"/>
        <v>0.12728971284890767</v>
      </c>
      <c r="G100">
        <f t="shared" si="11"/>
        <v>0.41587693949347748</v>
      </c>
      <c r="H100">
        <f t="shared" si="12"/>
        <v>-0.87736588100909907</v>
      </c>
      <c r="Q100" s="1">
        <f t="shared" si="17"/>
        <v>4.0499999999999918</v>
      </c>
      <c r="R100">
        <f t="shared" si="13"/>
        <v>0.5220588235294118</v>
      </c>
      <c r="S100">
        <f t="shared" si="14"/>
        <v>0.69999999999999774</v>
      </c>
      <c r="T100">
        <f t="shared" si="15"/>
        <v>0.68916666294775364</v>
      </c>
      <c r="U100">
        <f t="shared" si="16"/>
        <v>0.53050091946119837</v>
      </c>
    </row>
    <row r="101" spans="1:21" x14ac:dyDescent="0.2">
      <c r="A101">
        <v>100</v>
      </c>
      <c r="B101">
        <v>4.9000000000000004</v>
      </c>
      <c r="C101">
        <v>82</v>
      </c>
      <c r="D101">
        <f t="shared" si="8"/>
        <v>-1.2527629684953678</v>
      </c>
      <c r="E101">
        <f t="shared" si="9"/>
        <v>-1.8176073965537802</v>
      </c>
      <c r="F101">
        <f t="shared" si="10"/>
        <v>0.16241387843638691</v>
      </c>
      <c r="G101">
        <f t="shared" si="11"/>
        <v>0.52408129906169609</v>
      </c>
      <c r="H101">
        <f t="shared" si="12"/>
        <v>-0.64610845581464871</v>
      </c>
      <c r="Q101" s="1">
        <f t="shared" si="17"/>
        <v>4.0749999999999922</v>
      </c>
      <c r="R101">
        <f t="shared" si="13"/>
        <v>0.53308823529411764</v>
      </c>
      <c r="S101">
        <f t="shared" si="14"/>
        <v>0.70714285714285496</v>
      </c>
      <c r="T101">
        <f t="shared" si="15"/>
        <v>0.69687492192676015</v>
      </c>
      <c r="U101">
        <f t="shared" si="16"/>
        <v>0.53864628436183348</v>
      </c>
    </row>
    <row r="102" spans="1:21" x14ac:dyDescent="0.2">
      <c r="A102">
        <v>101</v>
      </c>
      <c r="B102">
        <v>2.4830000000000001</v>
      </c>
      <c r="C102">
        <v>62</v>
      </c>
      <c r="D102">
        <f t="shared" si="8"/>
        <v>-1.2527629684953678</v>
      </c>
      <c r="E102">
        <f t="shared" si="9"/>
        <v>-1.4382460595473725</v>
      </c>
      <c r="F102">
        <f t="shared" si="10"/>
        <v>0.23734368050685617</v>
      </c>
      <c r="G102">
        <f t="shared" si="11"/>
        <v>0.10316609974228749</v>
      </c>
      <c r="H102">
        <f t="shared" si="12"/>
        <v>-2.2714149707689257</v>
      </c>
      <c r="Q102" s="1">
        <f t="shared" si="17"/>
        <v>4.0999999999999925</v>
      </c>
      <c r="R102">
        <f t="shared" si="13"/>
        <v>0.55147058823529416</v>
      </c>
      <c r="S102">
        <f t="shared" si="14"/>
        <v>0.71428571428571219</v>
      </c>
      <c r="T102">
        <f t="shared" si="15"/>
        <v>0.70449649060715691</v>
      </c>
      <c r="U102">
        <f t="shared" si="16"/>
        <v>0.5469396094886152</v>
      </c>
    </row>
    <row r="103" spans="1:21" x14ac:dyDescent="0.2">
      <c r="A103">
        <v>102</v>
      </c>
      <c r="B103">
        <v>4.367</v>
      </c>
      <c r="C103">
        <v>88</v>
      </c>
      <c r="D103">
        <f t="shared" si="8"/>
        <v>-1.2527629684953678</v>
      </c>
      <c r="E103">
        <f t="shared" si="9"/>
        <v>-1.3471172088385912</v>
      </c>
      <c r="F103">
        <f t="shared" si="10"/>
        <v>0.2599886744199626</v>
      </c>
      <c r="G103">
        <f t="shared" si="11"/>
        <v>0.3979008182039725</v>
      </c>
      <c r="H103">
        <f t="shared" si="12"/>
        <v>-0.92155250524583299</v>
      </c>
      <c r="Q103" s="1">
        <f t="shared" si="17"/>
        <v>4.1249999999999929</v>
      </c>
      <c r="R103">
        <f t="shared" si="13"/>
        <v>0.56617647058823528</v>
      </c>
      <c r="S103">
        <f t="shared" si="14"/>
        <v>0.72142857142856942</v>
      </c>
      <c r="T103">
        <f t="shared" si="15"/>
        <v>0.71202871620720654</v>
      </c>
      <c r="U103">
        <f t="shared" si="16"/>
        <v>0.5553808948415434</v>
      </c>
    </row>
    <row r="104" spans="1:21" x14ac:dyDescent="0.2">
      <c r="A104">
        <v>103</v>
      </c>
      <c r="B104">
        <v>2.1</v>
      </c>
      <c r="C104">
        <v>49</v>
      </c>
      <c r="D104">
        <f t="shared" si="8"/>
        <v>-1.2527629684953678</v>
      </c>
      <c r="E104">
        <f t="shared" si="9"/>
        <v>-1.7912482333069273</v>
      </c>
      <c r="F104">
        <f t="shared" si="10"/>
        <v>0.16675189443741395</v>
      </c>
      <c r="G104">
        <f t="shared" si="11"/>
        <v>0.29759507965252407</v>
      </c>
      <c r="H104">
        <f t="shared" si="12"/>
        <v>-1.2120215095855371</v>
      </c>
      <c r="Q104" s="1">
        <f t="shared" si="17"/>
        <v>4.1499999999999932</v>
      </c>
      <c r="R104">
        <f t="shared" si="13"/>
        <v>0.57352941176470584</v>
      </c>
      <c r="S104">
        <f t="shared" si="14"/>
        <v>0.72857142857142676</v>
      </c>
      <c r="T104">
        <f t="shared" si="15"/>
        <v>0.71946906255694432</v>
      </c>
      <c r="U104">
        <f t="shared" si="16"/>
        <v>0.56397014042061799</v>
      </c>
    </row>
    <row r="105" spans="1:21" x14ac:dyDescent="0.2">
      <c r="A105">
        <v>104</v>
      </c>
      <c r="B105">
        <v>4.5</v>
      </c>
      <c r="C105">
        <v>83</v>
      </c>
      <c r="D105">
        <f t="shared" si="8"/>
        <v>-1.2527629684953678</v>
      </c>
      <c r="E105">
        <f t="shared" si="9"/>
        <v>-1.4440250647200217</v>
      </c>
      <c r="F105">
        <f t="shared" si="10"/>
        <v>0.23597602579761465</v>
      </c>
      <c r="G105">
        <f t="shared" si="11"/>
        <v>0.42938675432794476</v>
      </c>
      <c r="H105">
        <f t="shared" si="12"/>
        <v>-0.84539724094396218</v>
      </c>
      <c r="Q105" s="1">
        <f t="shared" si="17"/>
        <v>4.1749999999999936</v>
      </c>
      <c r="R105">
        <f t="shared" si="13"/>
        <v>0.6029411764705882</v>
      </c>
      <c r="S105">
        <f t="shared" si="14"/>
        <v>0.73571428571428399</v>
      </c>
      <c r="T105">
        <f t="shared" si="15"/>
        <v>0.72681511234425644</v>
      </c>
      <c r="U105">
        <f t="shared" si="16"/>
        <v>0.57270734622583919</v>
      </c>
    </row>
    <row r="106" spans="1:21" x14ac:dyDescent="0.2">
      <c r="A106">
        <v>105</v>
      </c>
      <c r="B106">
        <v>4.05</v>
      </c>
      <c r="C106">
        <v>81</v>
      </c>
      <c r="D106">
        <f t="shared" si="8"/>
        <v>-1.2527629684953678</v>
      </c>
      <c r="E106">
        <f t="shared" si="9"/>
        <v>-1.1710937975890325</v>
      </c>
      <c r="F106">
        <f t="shared" si="10"/>
        <v>0.31002764824618401</v>
      </c>
      <c r="G106">
        <f t="shared" si="11"/>
        <v>0.32285539150247455</v>
      </c>
      <c r="H106">
        <f t="shared" si="12"/>
        <v>-1.1305507603356892</v>
      </c>
      <c r="Q106" s="1">
        <f t="shared" si="17"/>
        <v>4.199999999999994</v>
      </c>
      <c r="R106">
        <f t="shared" si="13"/>
        <v>0.60661764705882348</v>
      </c>
      <c r="S106">
        <f t="shared" si="14"/>
        <v>0.74285714285714122</v>
      </c>
      <c r="T106">
        <f t="shared" si="15"/>
        <v>0.73406456910611728</v>
      </c>
      <c r="U106">
        <f t="shared" si="16"/>
        <v>0.58159251225720676</v>
      </c>
    </row>
    <row r="107" spans="1:21" x14ac:dyDescent="0.2">
      <c r="A107">
        <v>106</v>
      </c>
      <c r="B107">
        <v>1.867</v>
      </c>
      <c r="C107">
        <v>47</v>
      </c>
      <c r="D107">
        <f t="shared" si="8"/>
        <v>-1.2527629684953678</v>
      </c>
      <c r="E107">
        <f t="shared" si="9"/>
        <v>-2.061289586983337</v>
      </c>
      <c r="F107">
        <f t="shared" si="10"/>
        <v>0.12728971284890767</v>
      </c>
      <c r="G107">
        <f t="shared" si="11"/>
        <v>0.41587693949347748</v>
      </c>
      <c r="H107">
        <f t="shared" si="12"/>
        <v>-0.87736588100909907</v>
      </c>
      <c r="Q107" s="1">
        <f t="shared" si="17"/>
        <v>4.2249999999999943</v>
      </c>
      <c r="R107">
        <f t="shared" si="13"/>
        <v>0.61029411764705888</v>
      </c>
      <c r="S107">
        <f t="shared" si="14"/>
        <v>0.74999999999999845</v>
      </c>
      <c r="T107">
        <f t="shared" si="15"/>
        <v>0.7412152589633958</v>
      </c>
      <c r="U107">
        <f t="shared" si="16"/>
        <v>0.59062563851472094</v>
      </c>
    </row>
    <row r="108" spans="1:21" x14ac:dyDescent="0.2">
      <c r="A108">
        <v>107</v>
      </c>
      <c r="B108">
        <v>4.7</v>
      </c>
      <c r="C108">
        <v>84</v>
      </c>
      <c r="D108">
        <f t="shared" si="8"/>
        <v>-1.2527629684953678</v>
      </c>
      <c r="E108">
        <f t="shared" si="9"/>
        <v>-1.6154071999250588</v>
      </c>
      <c r="F108">
        <f t="shared" si="10"/>
        <v>0.19880969866169126</v>
      </c>
      <c r="G108">
        <f t="shared" si="11"/>
        <v>0.4767340266948204</v>
      </c>
      <c r="H108">
        <f t="shared" si="12"/>
        <v>-0.7407965396359032</v>
      </c>
      <c r="Q108" s="1">
        <f t="shared" si="17"/>
        <v>4.2499999999999947</v>
      </c>
      <c r="R108">
        <f t="shared" si="13"/>
        <v>0.62132352941176472</v>
      </c>
      <c r="S108">
        <f t="shared" si="14"/>
        <v>0.75714285714285567</v>
      </c>
      <c r="T108">
        <f t="shared" si="15"/>
        <v>0.74826513209839041</v>
      </c>
      <c r="U108">
        <f t="shared" si="16"/>
        <v>0.5998067249983815</v>
      </c>
    </row>
    <row r="109" spans="1:21" x14ac:dyDescent="0.2">
      <c r="A109">
        <v>108</v>
      </c>
      <c r="B109">
        <v>1.7829999999999999</v>
      </c>
      <c r="C109">
        <v>52</v>
      </c>
      <c r="D109">
        <f t="shared" si="8"/>
        <v>-1.2527629684953678</v>
      </c>
      <c r="E109">
        <f t="shared" si="9"/>
        <v>-2.1689013431437405</v>
      </c>
      <c r="F109">
        <f t="shared" si="10"/>
        <v>0.1143031278665982</v>
      </c>
      <c r="G109">
        <f t="shared" si="11"/>
        <v>0.45851932673227613</v>
      </c>
      <c r="H109">
        <f t="shared" si="12"/>
        <v>-0.77975283608614854</v>
      </c>
      <c r="Q109" s="1">
        <f t="shared" si="17"/>
        <v>4.274999999999995</v>
      </c>
      <c r="R109">
        <f t="shared" si="13"/>
        <v>0.64338235294117652</v>
      </c>
      <c r="S109">
        <f t="shared" si="14"/>
        <v>0.7642857142857129</v>
      </c>
      <c r="T109">
        <f t="shared" si="15"/>
        <v>0.75521226397500674</v>
      </c>
      <c r="U109">
        <f t="shared" si="16"/>
        <v>0.60913577170818856</v>
      </c>
    </row>
    <row r="110" spans="1:21" x14ac:dyDescent="0.2">
      <c r="A110">
        <v>109</v>
      </c>
      <c r="B110">
        <v>4.8499999999999996</v>
      </c>
      <c r="C110">
        <v>86</v>
      </c>
      <c r="D110">
        <f t="shared" si="8"/>
        <v>-1.2527629684953678</v>
      </c>
      <c r="E110">
        <f t="shared" si="9"/>
        <v>-1.7641681541381291</v>
      </c>
      <c r="F110">
        <f t="shared" si="10"/>
        <v>0.17132924674916122</v>
      </c>
      <c r="G110">
        <f t="shared" si="11"/>
        <v>0.51224448096997699</v>
      </c>
      <c r="H110">
        <f t="shared" si="12"/>
        <v>-0.66895326601589411</v>
      </c>
      <c r="Q110" s="1">
        <f t="shared" si="17"/>
        <v>4.2999999999999954</v>
      </c>
      <c r="R110">
        <f t="shared" si="13"/>
        <v>0.65808823529411764</v>
      </c>
      <c r="S110">
        <f t="shared" si="14"/>
        <v>0.77142857142857013</v>
      </c>
      <c r="T110">
        <f t="shared" si="15"/>
        <v>0.76205485630222625</v>
      </c>
      <c r="U110">
        <f t="shared" si="16"/>
        <v>0.61861277864414221</v>
      </c>
    </row>
    <row r="111" spans="1:21" x14ac:dyDescent="0.2">
      <c r="A111">
        <v>110</v>
      </c>
      <c r="B111">
        <v>3.6829999999999998</v>
      </c>
      <c r="C111">
        <v>81</v>
      </c>
      <c r="D111">
        <f t="shared" si="8"/>
        <v>-1.2527629684953678</v>
      </c>
      <c r="E111">
        <f t="shared" si="9"/>
        <v>-1.0640088953857367</v>
      </c>
      <c r="F111">
        <f t="shared" si="10"/>
        <v>0.3450696855017728</v>
      </c>
      <c r="G111">
        <f t="shared" si="11"/>
        <v>0.23597314670925781</v>
      </c>
      <c r="H111">
        <f t="shared" si="12"/>
        <v>-1.4440372655608096</v>
      </c>
      <c r="Q111" s="1">
        <f t="shared" si="17"/>
        <v>4.3249999999999957</v>
      </c>
      <c r="R111">
        <f t="shared" si="13"/>
        <v>0.66176470588235292</v>
      </c>
      <c r="S111">
        <f t="shared" si="14"/>
        <v>0.77857142857142747</v>
      </c>
      <c r="T111">
        <f t="shared" si="15"/>
        <v>0.76879123774224434</v>
      </c>
      <c r="U111">
        <f t="shared" si="16"/>
        <v>0.62823774580624225</v>
      </c>
    </row>
    <row r="112" spans="1:21" x14ac:dyDescent="0.2">
      <c r="A112">
        <v>111</v>
      </c>
      <c r="B112">
        <v>4.7329999999999997</v>
      </c>
      <c r="C112">
        <v>75</v>
      </c>
      <c r="D112">
        <f t="shared" si="8"/>
        <v>-1.2527629684953678</v>
      </c>
      <c r="E112">
        <f t="shared" si="9"/>
        <v>-1.6466472531624734</v>
      </c>
      <c r="F112">
        <f t="shared" si="10"/>
        <v>0.19269488395986809</v>
      </c>
      <c r="G112">
        <f t="shared" si="11"/>
        <v>0.4845463266353548</v>
      </c>
      <c r="H112">
        <f t="shared" si="12"/>
        <v>-0.72454223481193636</v>
      </c>
      <c r="Q112" s="1">
        <f t="shared" si="17"/>
        <v>4.3499999999999961</v>
      </c>
      <c r="R112">
        <f t="shared" si="13"/>
        <v>0.69485294117647056</v>
      </c>
      <c r="S112">
        <f t="shared" si="14"/>
        <v>0.7857142857142847</v>
      </c>
      <c r="T112">
        <f t="shared" si="15"/>
        <v>0.77541986436536925</v>
      </c>
      <c r="U112">
        <f t="shared" si="16"/>
        <v>0.63801067319448879</v>
      </c>
    </row>
    <row r="113" spans="1:21" x14ac:dyDescent="0.2">
      <c r="A113">
        <v>112</v>
      </c>
      <c r="B113">
        <v>2.2999999999999998</v>
      </c>
      <c r="C113">
        <v>59</v>
      </c>
      <c r="D113">
        <f t="shared" si="8"/>
        <v>-1.2527629684953678</v>
      </c>
      <c r="E113">
        <f t="shared" si="9"/>
        <v>-1.592813631427757</v>
      </c>
      <c r="F113">
        <f t="shared" si="10"/>
        <v>0.20335264665837652</v>
      </c>
      <c r="G113">
        <f t="shared" si="11"/>
        <v>0.19606558622681322</v>
      </c>
      <c r="H113">
        <f t="shared" si="12"/>
        <v>-1.6293060521194223</v>
      </c>
      <c r="Q113" s="1">
        <f t="shared" si="17"/>
        <v>4.3749999999999964</v>
      </c>
      <c r="R113">
        <f t="shared" si="13"/>
        <v>0.7095588235294118</v>
      </c>
      <c r="S113">
        <f t="shared" si="14"/>
        <v>0.79285714285714193</v>
      </c>
      <c r="T113">
        <f t="shared" si="15"/>
        <v>0.78193931985446119</v>
      </c>
      <c r="U113">
        <f t="shared" si="16"/>
        <v>0.64793156080888192</v>
      </c>
    </row>
    <row r="114" spans="1:21" x14ac:dyDescent="0.2">
      <c r="A114">
        <v>113</v>
      </c>
      <c r="B114">
        <v>4.9000000000000004</v>
      </c>
      <c r="C114">
        <v>89</v>
      </c>
      <c r="D114">
        <f t="shared" si="8"/>
        <v>-1.2527629684953678</v>
      </c>
      <c r="E114">
        <f t="shared" si="9"/>
        <v>-1.8176073965537802</v>
      </c>
      <c r="F114">
        <f t="shared" si="10"/>
        <v>0.16241387843638691</v>
      </c>
      <c r="G114">
        <f t="shared" si="11"/>
        <v>0.52408129906169609</v>
      </c>
      <c r="H114">
        <f t="shared" si="12"/>
        <v>-0.64610845581464871</v>
      </c>
      <c r="Q114" s="1">
        <f t="shared" si="17"/>
        <v>4.3999999999999968</v>
      </c>
      <c r="R114">
        <f t="shared" si="13"/>
        <v>0.71691176470588236</v>
      </c>
      <c r="S114">
        <f t="shared" si="14"/>
        <v>0.79999999999999916</v>
      </c>
      <c r="T114">
        <f t="shared" si="15"/>
        <v>0.78834831546237394</v>
      </c>
      <c r="U114">
        <f t="shared" si="16"/>
        <v>0.65800040864942155</v>
      </c>
    </row>
    <row r="115" spans="1:21" x14ac:dyDescent="0.2">
      <c r="A115">
        <v>114</v>
      </c>
      <c r="B115">
        <v>4.4169999999999998</v>
      </c>
      <c r="C115">
        <v>79</v>
      </c>
      <c r="D115">
        <f t="shared" si="8"/>
        <v>-1.2527629684953678</v>
      </c>
      <c r="E115">
        <f t="shared" si="9"/>
        <v>-1.3819500466696923</v>
      </c>
      <c r="F115">
        <f t="shared" si="10"/>
        <v>0.25108844116604101</v>
      </c>
      <c r="G115">
        <f t="shared" si="11"/>
        <v>0.40973763629569132</v>
      </c>
      <c r="H115">
        <f t="shared" si="12"/>
        <v>-0.8922382355884414</v>
      </c>
      <c r="Q115" s="1">
        <f t="shared" si="17"/>
        <v>4.4249999999999972</v>
      </c>
      <c r="R115">
        <f t="shared" si="13"/>
        <v>0.73161764705882348</v>
      </c>
      <c r="S115">
        <f t="shared" si="14"/>
        <v>0.80714285714285638</v>
      </c>
      <c r="T115">
        <f t="shared" si="15"/>
        <v>0.79464568972650684</v>
      </c>
      <c r="U115">
        <f t="shared" si="16"/>
        <v>0.66821721671610756</v>
      </c>
    </row>
    <row r="116" spans="1:21" x14ac:dyDescent="0.2">
      <c r="A116">
        <v>115</v>
      </c>
      <c r="B116">
        <v>1.7</v>
      </c>
      <c r="C116">
        <v>59</v>
      </c>
      <c r="D116">
        <f t="shared" si="8"/>
        <v>-1.2527629684953678</v>
      </c>
      <c r="E116">
        <f t="shared" si="9"/>
        <v>-2.2805716213363212</v>
      </c>
      <c r="F116">
        <f t="shared" si="10"/>
        <v>0.10222575558815752</v>
      </c>
      <c r="G116">
        <f t="shared" si="11"/>
        <v>0.50065406650394617</v>
      </c>
      <c r="H116">
        <f t="shared" si="12"/>
        <v>-0.69183990241260318</v>
      </c>
      <c r="Q116" s="1">
        <f t="shared" si="17"/>
        <v>4.4499999999999975</v>
      </c>
      <c r="R116">
        <f t="shared" si="13"/>
        <v>0.75</v>
      </c>
      <c r="S116">
        <f t="shared" si="14"/>
        <v>0.81428571428571361</v>
      </c>
      <c r="T116">
        <f t="shared" si="15"/>
        <v>0.80083040794520621</v>
      </c>
      <c r="U116">
        <f t="shared" si="16"/>
        <v>0.67858198500894007</v>
      </c>
    </row>
    <row r="117" spans="1:21" x14ac:dyDescent="0.2">
      <c r="A117">
        <v>116</v>
      </c>
      <c r="B117">
        <v>4.633</v>
      </c>
      <c r="C117">
        <v>81</v>
      </c>
      <c r="D117">
        <f t="shared" si="8"/>
        <v>-1.2527629684953678</v>
      </c>
      <c r="E117">
        <f t="shared" si="9"/>
        <v>-1.5545614378145405</v>
      </c>
      <c r="F117">
        <f t="shared" si="10"/>
        <v>0.21128202263088139</v>
      </c>
      <c r="G117">
        <f t="shared" si="11"/>
        <v>0.46087269045191703</v>
      </c>
      <c r="H117">
        <f t="shared" si="12"/>
        <v>-0.77463343366486637</v>
      </c>
      <c r="Q117" s="1">
        <f t="shared" si="17"/>
        <v>4.4749999999999979</v>
      </c>
      <c r="R117">
        <f t="shared" si="13"/>
        <v>0.75735294117647056</v>
      </c>
      <c r="S117">
        <f t="shared" si="14"/>
        <v>0.82142857142857095</v>
      </c>
      <c r="T117">
        <f t="shared" si="15"/>
        <v>0.8069015614213555</v>
      </c>
      <c r="U117">
        <f t="shared" si="16"/>
        <v>0.68909471352791907</v>
      </c>
    </row>
    <row r="118" spans="1:21" x14ac:dyDescent="0.2">
      <c r="A118">
        <v>117</v>
      </c>
      <c r="B118">
        <v>2.3170000000000002</v>
      </c>
      <c r="C118">
        <v>50</v>
      </c>
      <c r="D118">
        <f t="shared" si="8"/>
        <v>-1.2527629684953678</v>
      </c>
      <c r="E118">
        <f t="shared" si="9"/>
        <v>-1.5773677881254264</v>
      </c>
      <c r="F118">
        <f t="shared" si="10"/>
        <v>0.20651798248401829</v>
      </c>
      <c r="G118">
        <f t="shared" si="11"/>
        <v>0.1874355792856276</v>
      </c>
      <c r="H118">
        <f t="shared" si="12"/>
        <v>-1.6743200697511404</v>
      </c>
      <c r="Q118" s="1">
        <f t="shared" si="17"/>
        <v>4.4999999999999982</v>
      </c>
      <c r="R118">
        <f t="shared" si="13"/>
        <v>0.7904411764705882</v>
      </c>
      <c r="S118">
        <f t="shared" si="14"/>
        <v>0.82857142857142818</v>
      </c>
      <c r="T118">
        <f t="shared" si="15"/>
        <v>0.81285836647906751</v>
      </c>
      <c r="U118">
        <f t="shared" si="16"/>
        <v>0.69975540227304456</v>
      </c>
    </row>
    <row r="119" spans="1:21" x14ac:dyDescent="0.2">
      <c r="A119">
        <v>118</v>
      </c>
      <c r="B119">
        <v>4.5999999999999996</v>
      </c>
      <c r="C119">
        <v>85</v>
      </c>
      <c r="D119">
        <f t="shared" si="8"/>
        <v>-1.2527629684953678</v>
      </c>
      <c r="E119">
        <f t="shared" si="9"/>
        <v>-1.5258638746445794</v>
      </c>
      <c r="F119">
        <f t="shared" si="10"/>
        <v>0.21743314073175843</v>
      </c>
      <c r="G119">
        <f t="shared" si="11"/>
        <v>0.45306039051138247</v>
      </c>
      <c r="H119">
        <f t="shared" si="12"/>
        <v>-0.79172984999725182</v>
      </c>
      <c r="Q119" s="1">
        <f t="shared" si="17"/>
        <v>4.5249999999999986</v>
      </c>
      <c r="R119">
        <f t="shared" si="13"/>
        <v>0.79411764705882348</v>
      </c>
      <c r="S119">
        <f t="shared" si="14"/>
        <v>0.83571428571428541</v>
      </c>
      <c r="T119">
        <f t="shared" si="15"/>
        <v>0.81870016325993611</v>
      </c>
      <c r="U119">
        <f t="shared" si="16"/>
        <v>0.71056405124431654</v>
      </c>
    </row>
    <row r="120" spans="1:21" x14ac:dyDescent="0.2">
      <c r="A120">
        <v>119</v>
      </c>
      <c r="B120">
        <v>1.8169999999999999</v>
      </c>
      <c r="C120">
        <v>59</v>
      </c>
      <c r="D120">
        <f t="shared" si="8"/>
        <v>-1.2527629684953678</v>
      </c>
      <c r="E120">
        <f t="shared" si="9"/>
        <v>-2.1246893199402286</v>
      </c>
      <c r="F120">
        <f t="shared" si="10"/>
        <v>0.11947007947299677</v>
      </c>
      <c r="G120">
        <f t="shared" si="11"/>
        <v>0.44125931284990527</v>
      </c>
      <c r="H120">
        <f t="shared" si="12"/>
        <v>-0.81812256534850025</v>
      </c>
      <c r="Q120" s="1">
        <f t="shared" si="17"/>
        <v>4.5499999999999989</v>
      </c>
      <c r="R120">
        <f t="shared" si="13"/>
        <v>0.81617647058823528</v>
      </c>
      <c r="S120">
        <f t="shared" si="14"/>
        <v>0.84285714285714264</v>
      </c>
      <c r="T120">
        <f t="shared" si="15"/>
        <v>0.82442641430581454</v>
      </c>
      <c r="U120">
        <f t="shared" si="16"/>
        <v>0.72152066044173513</v>
      </c>
    </row>
    <row r="121" spans="1:21" x14ac:dyDescent="0.2">
      <c r="A121">
        <v>120</v>
      </c>
      <c r="B121">
        <v>4.4169999999999998</v>
      </c>
      <c r="C121">
        <v>87</v>
      </c>
      <c r="D121">
        <f t="shared" si="8"/>
        <v>-1.2527629684953678</v>
      </c>
      <c r="E121">
        <f t="shared" si="9"/>
        <v>-1.3819500466696923</v>
      </c>
      <c r="F121">
        <f t="shared" si="10"/>
        <v>0.25108844116604101</v>
      </c>
      <c r="G121">
        <f t="shared" si="11"/>
        <v>0.40973763629569132</v>
      </c>
      <c r="H121">
        <f t="shared" si="12"/>
        <v>-0.8922382355884414</v>
      </c>
      <c r="Q121" s="1">
        <f t="shared" si="17"/>
        <v>4.5749999999999993</v>
      </c>
      <c r="R121">
        <f t="shared" si="13"/>
        <v>0.82720588235294112</v>
      </c>
      <c r="S121">
        <f t="shared" si="14"/>
        <v>0.84999999999999987</v>
      </c>
      <c r="T121">
        <f t="shared" si="15"/>
        <v>0.83003670293557086</v>
      </c>
      <c r="U121">
        <f t="shared" si="16"/>
        <v>0.7326252298653001</v>
      </c>
    </row>
    <row r="122" spans="1:21" x14ac:dyDescent="0.2">
      <c r="A122">
        <v>121</v>
      </c>
      <c r="B122">
        <v>2.617</v>
      </c>
      <c r="C122">
        <v>53</v>
      </c>
      <c r="D122">
        <f t="shared" si="8"/>
        <v>-1.2527629684953678</v>
      </c>
      <c r="E122">
        <f t="shared" si="9"/>
        <v>-1.3414290533075979</v>
      </c>
      <c r="F122">
        <f t="shared" si="10"/>
        <v>0.26147174440398707</v>
      </c>
      <c r="G122">
        <f t="shared" si="11"/>
        <v>3.5141339147061169E-2</v>
      </c>
      <c r="H122">
        <f t="shared" si="12"/>
        <v>-3.3483770880403432</v>
      </c>
      <c r="Q122" s="1">
        <f t="shared" si="17"/>
        <v>4.5999999999999996</v>
      </c>
      <c r="R122">
        <f t="shared" si="13"/>
        <v>0.85661764705882348</v>
      </c>
      <c r="S122">
        <f t="shared" si="14"/>
        <v>0.8571428571428571</v>
      </c>
      <c r="T122">
        <f t="shared" si="15"/>
        <v>0.83553073142371148</v>
      </c>
      <c r="U122">
        <f t="shared" si="16"/>
        <v>0.74387775951501156</v>
      </c>
    </row>
    <row r="123" spans="1:21" x14ac:dyDescent="0.2">
      <c r="A123">
        <v>122</v>
      </c>
      <c r="B123">
        <v>4.0670000000000002</v>
      </c>
      <c r="C123">
        <v>69</v>
      </c>
      <c r="D123">
        <f t="shared" si="8"/>
        <v>-1.2527629684953678</v>
      </c>
      <c r="E123">
        <f t="shared" si="9"/>
        <v>-1.1785688874705678</v>
      </c>
      <c r="F123">
        <f t="shared" si="10"/>
        <v>0.30771880387032419</v>
      </c>
      <c r="G123">
        <f t="shared" si="11"/>
        <v>0.3268799096536591</v>
      </c>
      <c r="H123">
        <f t="shared" si="12"/>
        <v>-1.1181624243027952</v>
      </c>
      <c r="Q123" s="1">
        <f t="shared" si="17"/>
        <v>4.625</v>
      </c>
      <c r="R123">
        <f t="shared" si="13"/>
        <v>0.86029411764705888</v>
      </c>
      <c r="S123">
        <f t="shared" si="14"/>
        <v>0.86428571428571432</v>
      </c>
      <c r="T123">
        <f t="shared" si="15"/>
        <v>0.84090831898917995</v>
      </c>
      <c r="U123">
        <f t="shared" si="16"/>
        <v>0.75527824939086952</v>
      </c>
    </row>
    <row r="124" spans="1:21" x14ac:dyDescent="0.2">
      <c r="A124">
        <v>123</v>
      </c>
      <c r="B124">
        <v>4.25</v>
      </c>
      <c r="C124">
        <v>77</v>
      </c>
      <c r="D124">
        <f t="shared" si="8"/>
        <v>-1.2527629684953678</v>
      </c>
      <c r="E124">
        <f t="shared" si="9"/>
        <v>-1.2731352945907808</v>
      </c>
      <c r="F124">
        <f t="shared" si="10"/>
        <v>0.27995251076983629</v>
      </c>
      <c r="G124">
        <f t="shared" si="11"/>
        <v>0.37020266386935025</v>
      </c>
      <c r="H124">
        <f t="shared" si="12"/>
        <v>-0.9937046831113352</v>
      </c>
      <c r="Q124" s="1">
        <f t="shared" si="17"/>
        <v>4.6500000000000004</v>
      </c>
      <c r="R124">
        <f t="shared" si="13"/>
        <v>0.875</v>
      </c>
      <c r="S124">
        <f t="shared" si="14"/>
        <v>0.87142857142857166</v>
      </c>
      <c r="T124">
        <f t="shared" si="15"/>
        <v>0.84616939960300575</v>
      </c>
      <c r="U124">
        <f t="shared" si="16"/>
        <v>0.76682669949287408</v>
      </c>
    </row>
    <row r="125" spans="1:21" x14ac:dyDescent="0.2">
      <c r="A125">
        <v>124</v>
      </c>
      <c r="B125">
        <v>1.9670000000000001</v>
      </c>
      <c r="C125">
        <v>56</v>
      </c>
      <c r="D125">
        <f t="shared" si="8"/>
        <v>-1.2527629684953678</v>
      </c>
      <c r="E125">
        <f t="shared" si="9"/>
        <v>-1.9402685075864952</v>
      </c>
      <c r="F125">
        <f t="shared" si="10"/>
        <v>0.14366536935677793</v>
      </c>
      <c r="G125">
        <f t="shared" si="11"/>
        <v>0.3651121927806219</v>
      </c>
      <c r="H125">
        <f t="shared" si="12"/>
        <v>-1.0075505951492694</v>
      </c>
      <c r="Q125" s="1">
        <f t="shared" si="17"/>
        <v>4.6750000000000007</v>
      </c>
      <c r="R125">
        <f t="shared" si="13"/>
        <v>0.88235294117647056</v>
      </c>
      <c r="S125">
        <f t="shared" si="14"/>
        <v>0.87857142857142889</v>
      </c>
      <c r="T125">
        <f t="shared" si="15"/>
        <v>0.85131401962382314</v>
      </c>
      <c r="U125">
        <f t="shared" si="16"/>
        <v>0.77852310982102491</v>
      </c>
    </row>
    <row r="126" spans="1:21" x14ac:dyDescent="0.2">
      <c r="A126">
        <v>125</v>
      </c>
      <c r="B126">
        <v>4.5999999999999996</v>
      </c>
      <c r="C126">
        <v>88</v>
      </c>
      <c r="D126">
        <f t="shared" si="8"/>
        <v>-1.2527629684953678</v>
      </c>
      <c r="E126">
        <f t="shared" si="9"/>
        <v>-1.5258638746445794</v>
      </c>
      <c r="F126">
        <f t="shared" si="10"/>
        <v>0.21743314073175843</v>
      </c>
      <c r="G126">
        <f t="shared" si="11"/>
        <v>0.45306039051138247</v>
      </c>
      <c r="H126">
        <f t="shared" si="12"/>
        <v>-0.79172984999725182</v>
      </c>
      <c r="Q126" s="1">
        <f t="shared" si="17"/>
        <v>4.7000000000000011</v>
      </c>
      <c r="R126">
        <f t="shared" si="13"/>
        <v>0.90441176470588236</v>
      </c>
      <c r="S126">
        <f t="shared" si="14"/>
        <v>0.88571428571428612</v>
      </c>
      <c r="T126">
        <f t="shared" si="15"/>
        <v>0.85634233527057291</v>
      </c>
      <c r="U126">
        <f t="shared" si="16"/>
        <v>0.79036748037532245</v>
      </c>
    </row>
    <row r="127" spans="1:21" x14ac:dyDescent="0.2">
      <c r="A127">
        <v>126</v>
      </c>
      <c r="B127">
        <v>3.7669999999999999</v>
      </c>
      <c r="C127">
        <v>81</v>
      </c>
      <c r="D127">
        <f t="shared" si="8"/>
        <v>-1.2527629684953678</v>
      </c>
      <c r="E127">
        <f t="shared" si="9"/>
        <v>-1.0793612043058332</v>
      </c>
      <c r="F127">
        <f t="shared" si="10"/>
        <v>0.33981252710690013</v>
      </c>
      <c r="G127">
        <f t="shared" si="11"/>
        <v>0.25585900110334558</v>
      </c>
      <c r="H127">
        <f t="shared" si="12"/>
        <v>-1.3631287631759665</v>
      </c>
      <c r="Q127" s="1">
        <f t="shared" si="17"/>
        <v>4.7250000000000014</v>
      </c>
      <c r="R127">
        <f t="shared" si="13"/>
        <v>0.90808823529411764</v>
      </c>
      <c r="S127">
        <f t="shared" si="14"/>
        <v>0.89285714285714335</v>
      </c>
      <c r="T127">
        <f t="shared" si="15"/>
        <v>0.86125460994197156</v>
      </c>
      <c r="U127">
        <f t="shared" si="16"/>
        <v>0.80235981115576638</v>
      </c>
    </row>
    <row r="128" spans="1:21" x14ac:dyDescent="0.2">
      <c r="A128">
        <v>127</v>
      </c>
      <c r="B128">
        <v>1.917</v>
      </c>
      <c r="C128">
        <v>45</v>
      </c>
      <c r="D128">
        <f t="shared" si="8"/>
        <v>-1.2527629684953678</v>
      </c>
      <c r="E128">
        <f t="shared" si="9"/>
        <v>-1.9998159828654261</v>
      </c>
      <c r="F128">
        <f t="shared" si="10"/>
        <v>0.13536018953916357</v>
      </c>
      <c r="G128">
        <f t="shared" si="11"/>
        <v>0.39049456613704969</v>
      </c>
      <c r="H128">
        <f t="shared" si="12"/>
        <v>-0.94034122494121108</v>
      </c>
      <c r="Q128" s="1">
        <f t="shared" si="17"/>
        <v>4.7500000000000018</v>
      </c>
      <c r="R128">
        <f t="shared" si="13"/>
        <v>0.9154411764705882</v>
      </c>
      <c r="S128">
        <f t="shared" si="14"/>
        <v>0.90000000000000058</v>
      </c>
      <c r="T128">
        <f t="shared" si="15"/>
        <v>0.86605121139255004</v>
      </c>
      <c r="U128">
        <f t="shared" si="16"/>
        <v>0.8145001021623568</v>
      </c>
    </row>
    <row r="129" spans="1:21" x14ac:dyDescent="0.2">
      <c r="A129">
        <v>128</v>
      </c>
      <c r="B129">
        <v>4.5</v>
      </c>
      <c r="C129">
        <v>82</v>
      </c>
      <c r="D129">
        <f t="shared" si="8"/>
        <v>-1.2527629684953678</v>
      </c>
      <c r="E129">
        <f t="shared" si="9"/>
        <v>-1.4440250647200217</v>
      </c>
      <c r="F129">
        <f t="shared" si="10"/>
        <v>0.23597602579761465</v>
      </c>
      <c r="G129">
        <f t="shared" si="11"/>
        <v>0.42938675432794476</v>
      </c>
      <c r="H129">
        <f t="shared" si="12"/>
        <v>-0.84539724094396218</v>
      </c>
      <c r="Q129" s="1">
        <f t="shared" si="17"/>
        <v>4.7750000000000021</v>
      </c>
      <c r="R129">
        <f t="shared" si="13"/>
        <v>0.91911764705882348</v>
      </c>
      <c r="S129">
        <f t="shared" si="14"/>
        <v>0.90714285714285781</v>
      </c>
      <c r="T129">
        <f t="shared" si="15"/>
        <v>0.8707326087752576</v>
      </c>
      <c r="U129">
        <f t="shared" si="16"/>
        <v>0.8267883533950936</v>
      </c>
    </row>
    <row r="130" spans="1:21" x14ac:dyDescent="0.2">
      <c r="A130">
        <v>129</v>
      </c>
      <c r="B130">
        <v>2.2669999999999999</v>
      </c>
      <c r="C130">
        <v>55</v>
      </c>
      <c r="D130">
        <f t="shared" ref="D130:D193" si="18">LN(1/($M$2-$M$1))</f>
        <v>-1.2527629684953678</v>
      </c>
      <c r="E130">
        <f t="shared" ref="E130:E193" si="19">LN(_xlfn.NORM.DIST(B130,$M$5,$M$6,FALSE))</f>
        <v>-1.6234323615314961</v>
      </c>
      <c r="F130">
        <f t="shared" si="10"/>
        <v>0.19722060360189611</v>
      </c>
      <c r="G130">
        <f t="shared" si="11"/>
        <v>0.2128179526420555</v>
      </c>
      <c r="H130">
        <f t="shared" si="12"/>
        <v>-1.5473181611536493</v>
      </c>
      <c r="Q130" s="1">
        <f t="shared" si="17"/>
        <v>4.8000000000000025</v>
      </c>
      <c r="R130">
        <f t="shared" si="13"/>
        <v>0.94485294117647056</v>
      </c>
      <c r="S130">
        <f t="shared" si="14"/>
        <v>0.91428571428571503</v>
      </c>
      <c r="T130">
        <f t="shared" si="15"/>
        <v>0.87529936956077381</v>
      </c>
      <c r="U130">
        <f t="shared" si="16"/>
        <v>0.83922456485397701</v>
      </c>
    </row>
    <row r="131" spans="1:21" x14ac:dyDescent="0.2">
      <c r="A131">
        <v>130</v>
      </c>
      <c r="B131">
        <v>4.6500000000000004</v>
      </c>
      <c r="C131">
        <v>90</v>
      </c>
      <c r="D131">
        <f t="shared" si="18"/>
        <v>-1.2527629684953678</v>
      </c>
      <c r="E131">
        <f t="shared" si="19"/>
        <v>-1.5696724728653295</v>
      </c>
      <c r="F131">
        <f t="shared" ref="F131:F194" si="20">_xlfn.NORM.DIST(B131,$M$5,$M$6,FALSE)</f>
        <v>0.20811333395962017</v>
      </c>
      <c r="G131">
        <f t="shared" ref="G131:G194" si="21">IF(AND($M$9&lt;=B131,B131&lt;$M$11),2*($M$11-B131)/(($M$11-$M$9)*($M$10)-$M$9),2*(B131-$M$11)/(($M$10-$M$11)*($M$10-$M$9)))</f>
        <v>0.46489720860310157</v>
      </c>
      <c r="H131">
        <f t="shared" ref="H131:H194" si="22">LN(G131)</f>
        <v>-0.76593895459895278</v>
      </c>
      <c r="Q131" s="1">
        <f t="shared" si="17"/>
        <v>4.8250000000000028</v>
      </c>
      <c r="R131">
        <f t="shared" ref="R131:R142" si="23">COUNTIF(B:B,"&lt;="&amp;Q131)/COUNT(B:B)</f>
        <v>0.95220588235294112</v>
      </c>
      <c r="S131">
        <f t="shared" ref="S131:S142" si="24">(Q131-$M$1) / ($M$2-$M$1)</f>
        <v>0.92142857142857237</v>
      </c>
      <c r="T131">
        <f t="shared" ref="T131:T142" si="25">_xlfn.NORM.DIST(Q131,$M$5,$M$6,TRUE)</f>
        <v>0.87975215634378634</v>
      </c>
      <c r="U131">
        <f>IF(AND($M$9&lt;=Q131,Q131&lt;$M$11),(($M$11-$M$9)^2-($M$11-Q131)^2)/(($M$11-$M$9)*($M$10-$M$9)),((Q131-$M$11)^2+($M$10-$M$11)*($M$11-$M$9))/(($M$10-$M$11)*($M$10-$M$9)))</f>
        <v>0.85180873653900691</v>
      </c>
    </row>
    <row r="132" spans="1:21" x14ac:dyDescent="0.2">
      <c r="A132">
        <v>131</v>
      </c>
      <c r="B132">
        <v>1.867</v>
      </c>
      <c r="C132">
        <v>45</v>
      </c>
      <c r="D132">
        <f t="shared" si="18"/>
        <v>-1.2527629684953678</v>
      </c>
      <c r="E132">
        <f t="shared" si="19"/>
        <v>-2.061289586983337</v>
      </c>
      <c r="F132">
        <f t="shared" si="20"/>
        <v>0.12728971284890767</v>
      </c>
      <c r="G132">
        <f t="shared" si="21"/>
        <v>0.41587693949347748</v>
      </c>
      <c r="H132">
        <f t="shared" si="22"/>
        <v>-0.87736588100909907</v>
      </c>
      <c r="Q132" s="1">
        <f t="shared" ref="Q132:Q142" si="26">Q131+0.025</f>
        <v>4.8500000000000032</v>
      </c>
      <c r="R132">
        <f t="shared" si="23"/>
        <v>0.96323529411764708</v>
      </c>
      <c r="S132">
        <f t="shared" si="24"/>
        <v>0.9285714285714296</v>
      </c>
      <c r="T132">
        <f t="shared" si="25"/>
        <v>0.88409172354656596</v>
      </c>
      <c r="U132">
        <f>IF(AND($M$9&lt;=Q132,Q132&lt;$M$11),(($M$11-$M$9)^2-($M$11-Q132)^2)/(($M$11-$M$9)*($M$10-$M$9)),((Q132-$M$11)^2+($M$10-$M$11)*($M$11-$M$9))/(($M$10-$M$11)*($M$10-$M$9)))</f>
        <v>0.8645408684501833</v>
      </c>
    </row>
    <row r="133" spans="1:21" x14ac:dyDescent="0.2">
      <c r="A133">
        <v>132</v>
      </c>
      <c r="B133">
        <v>4.1669999999999998</v>
      </c>
      <c r="C133">
        <v>83</v>
      </c>
      <c r="D133">
        <f t="shared" si="18"/>
        <v>-1.2527629684953678</v>
      </c>
      <c r="E133">
        <f t="shared" si="19"/>
        <v>-1.2270471459039876</v>
      </c>
      <c r="F133">
        <f t="shared" si="20"/>
        <v>0.29315695057154989</v>
      </c>
      <c r="G133">
        <f t="shared" si="21"/>
        <v>0.3505535458370968</v>
      </c>
      <c r="H133">
        <f t="shared" si="22"/>
        <v>-1.0482418143122905</v>
      </c>
      <c r="Q133" s="1">
        <f t="shared" si="26"/>
        <v>4.8750000000000036</v>
      </c>
      <c r="R133">
        <f t="shared" si="23"/>
        <v>0.96323529411764708</v>
      </c>
      <c r="S133">
        <f t="shared" si="24"/>
        <v>0.93571428571428683</v>
      </c>
      <c r="T133">
        <f t="shared" si="25"/>
        <v>0.88831891403021368</v>
      </c>
      <c r="U133">
        <f>IF(AND($M$9&lt;=Q133,Q133&lt;$M$11),(($M$11-$M$9)^2-($M$11-Q133)^2)/(($M$11-$M$9)*($M$10-$M$9)),((Q133-$M$11)^2+($M$10-$M$11)*($M$11-$M$9))/(($M$10-$M$11)*($M$10-$M$9)))</f>
        <v>0.87742096058750629</v>
      </c>
    </row>
    <row r="134" spans="1:21" x14ac:dyDescent="0.2">
      <c r="A134">
        <v>133</v>
      </c>
      <c r="B134">
        <v>2.8</v>
      </c>
      <c r="C134">
        <v>56</v>
      </c>
      <c r="D134">
        <f t="shared" si="18"/>
        <v>-1.2527629684953678</v>
      </c>
      <c r="E134">
        <f t="shared" si="19"/>
        <v>-1.2315561454584472</v>
      </c>
      <c r="F134">
        <f t="shared" si="20"/>
        <v>0.29183808163625824</v>
      </c>
      <c r="G134">
        <f t="shared" si="21"/>
        <v>2.6934939209501962E-2</v>
      </c>
      <c r="H134">
        <f t="shared" si="22"/>
        <v>-3.6143309797854721</v>
      </c>
      <c r="Q134" s="1">
        <f t="shared" si="26"/>
        <v>4.9000000000000039</v>
      </c>
      <c r="R134">
        <f t="shared" si="23"/>
        <v>0.97426470588235292</v>
      </c>
      <c r="S134">
        <f t="shared" si="24"/>
        <v>0.94285714285714406</v>
      </c>
      <c r="T134">
        <f t="shared" si="25"/>
        <v>0.89243465562395619</v>
      </c>
      <c r="U134">
        <f>IF(AND($M$9&lt;=Q134,Q134&lt;$M$11),(($M$11-$M$9)^2-($M$11-Q134)^2)/(($M$11-$M$9)*($M$10-$M$9)),((Q134-$M$11)^2+($M$10-$M$11)*($M$11-$M$9))/(($M$10-$M$11)*($M$10-$M$9)))</f>
        <v>0.89044901295097556</v>
      </c>
    </row>
    <row r="135" spans="1:21" x14ac:dyDescent="0.2">
      <c r="A135">
        <v>134</v>
      </c>
      <c r="B135">
        <v>4.3330000000000002</v>
      </c>
      <c r="C135">
        <v>89</v>
      </c>
      <c r="D135">
        <f t="shared" si="18"/>
        <v>-1.2527629684953678</v>
      </c>
      <c r="E135">
        <f t="shared" si="19"/>
        <v>-1.3245310839062676</v>
      </c>
      <c r="F135">
        <f t="shared" si="20"/>
        <v>0.26592762760145666</v>
      </c>
      <c r="G135">
        <f t="shared" si="21"/>
        <v>0.38985178190160369</v>
      </c>
      <c r="H135">
        <f t="shared" si="22"/>
        <v>-0.94198865850052738</v>
      </c>
      <c r="Q135" s="1">
        <f t="shared" si="26"/>
        <v>4.9250000000000043</v>
      </c>
      <c r="R135">
        <f t="shared" si="23"/>
        <v>0.97426470588235292</v>
      </c>
      <c r="S135">
        <f t="shared" si="24"/>
        <v>0.95000000000000129</v>
      </c>
      <c r="T135">
        <f t="shared" si="25"/>
        <v>0.89643995758283657</v>
      </c>
      <c r="U135">
        <f>IF(AND($M$9&lt;=Q135,Q135&lt;$M$11),(($M$11-$M$9)^2-($M$11-Q135)^2)/(($M$11-$M$9)*($M$10-$M$9)),((Q135-$M$11)^2+($M$10-$M$11)*($M$11-$M$9))/(($M$10-$M$11)*($M$10-$M$9)))</f>
        <v>0.90362502554059143</v>
      </c>
    </row>
    <row r="136" spans="1:21" x14ac:dyDescent="0.2">
      <c r="A136">
        <v>135</v>
      </c>
      <c r="B136">
        <v>1.833</v>
      </c>
      <c r="C136">
        <v>46</v>
      </c>
      <c r="D136">
        <f t="shared" si="18"/>
        <v>-1.2527629684953678</v>
      </c>
      <c r="E136">
        <f t="shared" si="19"/>
        <v>-2.1041918425763422</v>
      </c>
      <c r="F136">
        <f t="shared" si="20"/>
        <v>0.12194418455582971</v>
      </c>
      <c r="G136">
        <f t="shared" si="21"/>
        <v>0.43313695337584834</v>
      </c>
      <c r="H136">
        <f t="shared" si="22"/>
        <v>-0.83670131143703008</v>
      </c>
      <c r="Q136" s="1">
        <f t="shared" si="26"/>
        <v>4.9500000000000046</v>
      </c>
      <c r="R136">
        <f t="shared" si="23"/>
        <v>0.98529411764705888</v>
      </c>
      <c r="S136">
        <f t="shared" si="24"/>
        <v>0.95714285714285852</v>
      </c>
      <c r="T136">
        <f t="shared" si="25"/>
        <v>0.90033590698408483</v>
      </c>
      <c r="U136">
        <f>IF(AND($M$9&lt;=Q136,Q136&lt;$M$11),(($M$11-$M$9)^2-($M$11-Q136)^2)/(($M$11-$M$9)*($M$10-$M$9)),((Q136-$M$11)^2+($M$10-$M$11)*($M$11-$M$9))/(($M$10-$M$11)*($M$10-$M$9)))</f>
        <v>0.91694899835635379</v>
      </c>
    </row>
    <row r="137" spans="1:21" x14ac:dyDescent="0.2">
      <c r="A137">
        <v>136</v>
      </c>
      <c r="B137">
        <v>4.383</v>
      </c>
      <c r="C137">
        <v>82</v>
      </c>
      <c r="D137">
        <f t="shared" si="18"/>
        <v>-1.2527629684953678</v>
      </c>
      <c r="E137">
        <f t="shared" si="19"/>
        <v>-1.3580541541268627</v>
      </c>
      <c r="F137">
        <f t="shared" si="20"/>
        <v>0.25716068548192633</v>
      </c>
      <c r="G137">
        <f t="shared" si="21"/>
        <v>0.40168859999332251</v>
      </c>
      <c r="H137">
        <f t="shared" si="22"/>
        <v>-0.91207811742382916</v>
      </c>
      <c r="Q137" s="1">
        <f t="shared" si="26"/>
        <v>4.975000000000005</v>
      </c>
      <c r="R137">
        <f t="shared" si="23"/>
        <v>0.98529411764705888</v>
      </c>
      <c r="S137">
        <f t="shared" si="24"/>
        <v>0.96428571428571586</v>
      </c>
      <c r="T137">
        <f t="shared" si="25"/>
        <v>0.90412366507235487</v>
      </c>
      <c r="U137">
        <f>IF(AND($M$9&lt;=Q137,Q137&lt;$M$11),(($M$11-$M$9)^2-($M$11-Q137)^2)/(($M$11-$M$9)*($M$10-$M$9)),((Q137-$M$11)^2+($M$10-$M$11)*($M$11-$M$9))/(($M$10-$M$11)*($M$10-$M$9)))</f>
        <v>0.93042093139826254</v>
      </c>
    </row>
    <row r="138" spans="1:21" x14ac:dyDescent="0.2">
      <c r="A138">
        <v>137</v>
      </c>
      <c r="B138">
        <v>1.883</v>
      </c>
      <c r="C138">
        <v>51</v>
      </c>
      <c r="D138">
        <f t="shared" si="18"/>
        <v>-1.2527629684953678</v>
      </c>
      <c r="E138">
        <f t="shared" si="19"/>
        <v>-2.0414084708479248</v>
      </c>
      <c r="F138">
        <f t="shared" si="20"/>
        <v>0.12984569814406591</v>
      </c>
      <c r="G138">
        <f t="shared" si="21"/>
        <v>0.40775458001942061</v>
      </c>
      <c r="H138">
        <f t="shared" si="22"/>
        <v>-0.89708980512369085</v>
      </c>
      <c r="Q138" s="1">
        <f t="shared" si="26"/>
        <v>5.0000000000000053</v>
      </c>
      <c r="R138">
        <f t="shared" si="23"/>
        <v>0.98897058823529416</v>
      </c>
      <c r="S138">
        <f t="shared" si="24"/>
        <v>0.97142857142857308</v>
      </c>
      <c r="T138">
        <f t="shared" si="25"/>
        <v>0.90780446356388567</v>
      </c>
      <c r="U138">
        <f>IF(AND($M$9&lt;=Q138,Q138&lt;$M$11),(($M$11-$M$9)^2-($M$11-Q138)^2)/(($M$11-$M$9)*($M$10-$M$9)),((Q138-$M$11)^2+($M$10-$M$11)*($M$11-$M$9))/(($M$10-$M$11)*($M$10-$M$9)))</f>
        <v>0.94404082466631789</v>
      </c>
    </row>
    <row r="139" spans="1:21" x14ac:dyDescent="0.2">
      <c r="A139">
        <v>138</v>
      </c>
      <c r="B139">
        <v>4.9329999999999998</v>
      </c>
      <c r="C139">
        <v>86</v>
      </c>
      <c r="D139">
        <f t="shared" si="18"/>
        <v>-1.2527629684953678</v>
      </c>
      <c r="E139">
        <f t="shared" si="19"/>
        <v>-1.8539324299261026</v>
      </c>
      <c r="F139">
        <f t="shared" si="20"/>
        <v>0.15662005634143061</v>
      </c>
      <c r="G139">
        <f t="shared" si="21"/>
        <v>0.53189359900223043</v>
      </c>
      <c r="H139">
        <f t="shared" si="22"/>
        <v>-0.63131181151904159</v>
      </c>
      <c r="Q139" s="1">
        <f t="shared" si="26"/>
        <v>5.0250000000000057</v>
      </c>
      <c r="R139">
        <f t="shared" si="23"/>
        <v>0.98897058823529416</v>
      </c>
      <c r="S139">
        <f t="shared" si="24"/>
        <v>0.97857142857143031</v>
      </c>
      <c r="T139">
        <f t="shared" si="25"/>
        <v>0.91137960091949211</v>
      </c>
      <c r="U139">
        <f>IF(AND($M$9&lt;=Q139,Q139&lt;$M$11),(($M$11-$M$9)^2-($M$11-Q139)^2)/(($M$11-$M$9)*($M$10-$M$9)),((Q139-$M$11)^2+($M$10-$M$11)*($M$11-$M$9))/(($M$10-$M$11)*($M$10-$M$9)))</f>
        <v>0.95780867816051973</v>
      </c>
    </row>
    <row r="140" spans="1:21" x14ac:dyDescent="0.2">
      <c r="A140">
        <v>139</v>
      </c>
      <c r="B140">
        <v>2.0329999999999999</v>
      </c>
      <c r="C140">
        <v>53</v>
      </c>
      <c r="D140">
        <f t="shared" si="18"/>
        <v>-1.2527629684953678</v>
      </c>
      <c r="E140">
        <f t="shared" si="19"/>
        <v>-1.8646151286965533</v>
      </c>
      <c r="F140">
        <f t="shared" si="20"/>
        <v>0.15495583646464811</v>
      </c>
      <c r="G140">
        <f t="shared" si="21"/>
        <v>0.33160745995013735</v>
      </c>
      <c r="H140">
        <f t="shared" si="22"/>
        <v>-1.1038033591400986</v>
      </c>
      <c r="Q140" s="1">
        <f t="shared" si="26"/>
        <v>5.050000000000006</v>
      </c>
      <c r="R140">
        <f t="shared" si="23"/>
        <v>0.99264705882352944</v>
      </c>
      <c r="S140">
        <f t="shared" si="24"/>
        <v>0.98571428571428754</v>
      </c>
      <c r="T140">
        <f t="shared" si="25"/>
        <v>0.9148504385960976</v>
      </c>
      <c r="U140">
        <f>IF(AND($M$9&lt;=Q140,Q140&lt;$M$11),(($M$11-$M$9)^2-($M$11-Q140)^2)/(($M$11-$M$9)*($M$10-$M$9)),((Q140-$M$11)^2+($M$10-$M$11)*($M$11-$M$9))/(($M$10-$M$11)*($M$10-$M$9)))</f>
        <v>0.97172449188086796</v>
      </c>
    </row>
    <row r="141" spans="1:21" x14ac:dyDescent="0.2">
      <c r="A141">
        <v>140</v>
      </c>
      <c r="B141">
        <v>3.7330000000000001</v>
      </c>
      <c r="C141">
        <v>79</v>
      </c>
      <c r="D141">
        <f t="shared" si="18"/>
        <v>-1.2527629684953678</v>
      </c>
      <c r="E141">
        <f t="shared" si="19"/>
        <v>-1.0724922906995884</v>
      </c>
      <c r="F141">
        <f t="shared" si="20"/>
        <v>0.34215470489732314</v>
      </c>
      <c r="G141">
        <f t="shared" si="21"/>
        <v>0.24780996480097678</v>
      </c>
      <c r="H141">
        <f t="shared" si="22"/>
        <v>-1.3950930975166169</v>
      </c>
      <c r="Q141" s="1">
        <f t="shared" si="26"/>
        <v>5.0750000000000064</v>
      </c>
      <c r="R141">
        <f t="shared" si="23"/>
        <v>0.99632352941176472</v>
      </c>
      <c r="S141">
        <f t="shared" si="24"/>
        <v>0.99285714285714477</v>
      </c>
      <c r="T141">
        <f t="shared" si="25"/>
        <v>0.91821839728631272</v>
      </c>
      <c r="U141">
        <f>IF(AND($M$9&lt;=Q141,Q141&lt;$M$11),(($M$11-$M$9)^2-($M$11-Q141)^2)/(($M$11-$M$9)*($M$10-$M$9)),((Q141-$M$11)^2+($M$10-$M$11)*($M$11-$M$9))/(($M$10-$M$11)*($M$10-$M$9)))</f>
        <v>0.9857882658273629</v>
      </c>
    </row>
    <row r="142" spans="1:21" x14ac:dyDescent="0.2">
      <c r="A142">
        <v>141</v>
      </c>
      <c r="B142">
        <v>4.2329999999999997</v>
      </c>
      <c r="C142">
        <v>81</v>
      </c>
      <c r="D142">
        <f t="shared" si="18"/>
        <v>-1.2527629684953678</v>
      </c>
      <c r="E142">
        <f t="shared" si="19"/>
        <v>-1.2632633299820184</v>
      </c>
      <c r="F142">
        <f t="shared" si="20"/>
        <v>0.28272987853059028</v>
      </c>
      <c r="G142">
        <f t="shared" si="21"/>
        <v>0.3661781457181657</v>
      </c>
      <c r="H142">
        <f t="shared" si="22"/>
        <v>-1.0046353270638897</v>
      </c>
      <c r="Q142" s="1">
        <f t="shared" si="26"/>
        <v>5.1000000000000068</v>
      </c>
      <c r="R142">
        <f t="shared" si="23"/>
        <v>1</v>
      </c>
      <c r="S142">
        <f t="shared" si="24"/>
        <v>1.000000000000002</v>
      </c>
      <c r="T142">
        <f t="shared" si="25"/>
        <v>0.92148495315532331</v>
      </c>
      <c r="U142">
        <f>IF(AND($M$9&lt;=Q142,Q142&lt;$M$11),(($M$11-$M$9)^2-($M$11-Q142)^2)/(($M$11-$M$9)*($M$10-$M$9)),((Q142-$M$11)^2+($M$10-$M$11)*($M$11-$M$9))/(($M$10-$M$11)*($M$10-$M$9)))</f>
        <v>1.0000000000000042</v>
      </c>
    </row>
    <row r="143" spans="1:21" x14ac:dyDescent="0.2">
      <c r="A143">
        <v>142</v>
      </c>
      <c r="B143">
        <v>2.2330000000000001</v>
      </c>
      <c r="C143">
        <v>60</v>
      </c>
      <c r="D143">
        <f t="shared" si="18"/>
        <v>-1.2527629684953678</v>
      </c>
      <c r="E143">
        <f t="shared" si="19"/>
        <v>-1.6558564762404482</v>
      </c>
      <c r="F143">
        <f t="shared" si="20"/>
        <v>0.19092845996794611</v>
      </c>
      <c r="G143">
        <f t="shared" si="21"/>
        <v>0.23007796652442628</v>
      </c>
      <c r="H143">
        <f t="shared" si="22"/>
        <v>-1.4693370426125281</v>
      </c>
      <c r="Q143" s="1"/>
    </row>
    <row r="144" spans="1:21" x14ac:dyDescent="0.2">
      <c r="A144">
        <v>143</v>
      </c>
      <c r="B144">
        <v>4.5330000000000004</v>
      </c>
      <c r="C144">
        <v>82</v>
      </c>
      <c r="D144">
        <f t="shared" si="18"/>
        <v>-1.2527629684953678</v>
      </c>
      <c r="E144">
        <f t="shared" si="19"/>
        <v>-1.470180137822529</v>
      </c>
      <c r="F144">
        <f t="shared" si="20"/>
        <v>0.22988407064075342</v>
      </c>
      <c r="G144">
        <f t="shared" si="21"/>
        <v>0.43719905426847933</v>
      </c>
      <c r="H144">
        <f t="shared" si="22"/>
        <v>-0.82736668583744699</v>
      </c>
      <c r="Q144" s="1"/>
    </row>
    <row r="145" spans="1:17" x14ac:dyDescent="0.2">
      <c r="A145">
        <v>144</v>
      </c>
      <c r="B145">
        <v>4.8170000000000002</v>
      </c>
      <c r="C145">
        <v>77</v>
      </c>
      <c r="D145">
        <f t="shared" si="18"/>
        <v>-1.2527629684953678</v>
      </c>
      <c r="E145">
        <f t="shared" si="19"/>
        <v>-1.7299533875217934</v>
      </c>
      <c r="F145">
        <f t="shared" si="20"/>
        <v>0.17729267382817188</v>
      </c>
      <c r="G145">
        <f t="shared" si="21"/>
        <v>0.50443218102944265</v>
      </c>
      <c r="H145">
        <f t="shared" si="22"/>
        <v>-0.68432187631305852</v>
      </c>
      <c r="Q145" s="1"/>
    </row>
    <row r="146" spans="1:17" x14ac:dyDescent="0.2">
      <c r="A146">
        <v>145</v>
      </c>
      <c r="B146">
        <v>4.3330000000000002</v>
      </c>
      <c r="C146">
        <v>76</v>
      </c>
      <c r="D146">
        <f t="shared" si="18"/>
        <v>-1.2527629684953678</v>
      </c>
      <c r="E146">
        <f t="shared" si="19"/>
        <v>-1.3245310839062676</v>
      </c>
      <c r="F146">
        <f t="shared" si="20"/>
        <v>0.26592762760145666</v>
      </c>
      <c r="G146">
        <f t="shared" si="21"/>
        <v>0.38985178190160369</v>
      </c>
      <c r="H146">
        <f t="shared" si="22"/>
        <v>-0.94198865850052738</v>
      </c>
      <c r="Q146" s="1"/>
    </row>
    <row r="147" spans="1:17" x14ac:dyDescent="0.2">
      <c r="A147">
        <v>146</v>
      </c>
      <c r="B147">
        <v>1.9830000000000001</v>
      </c>
      <c r="C147">
        <v>59</v>
      </c>
      <c r="D147">
        <f t="shared" si="18"/>
        <v>-1.2527629684953678</v>
      </c>
      <c r="E147">
        <f t="shared" si="19"/>
        <v>-1.92162011390803</v>
      </c>
      <c r="F147">
        <f t="shared" si="20"/>
        <v>0.14636963445283513</v>
      </c>
      <c r="G147">
        <f t="shared" si="21"/>
        <v>0.35698983330656503</v>
      </c>
      <c r="H147">
        <f t="shared" si="22"/>
        <v>-1.0300479757408787</v>
      </c>
      <c r="Q147" s="1"/>
    </row>
    <row r="148" spans="1:17" x14ac:dyDescent="0.2">
      <c r="A148">
        <v>147</v>
      </c>
      <c r="B148">
        <v>4.633</v>
      </c>
      <c r="C148">
        <v>80</v>
      </c>
      <c r="D148">
        <f t="shared" si="18"/>
        <v>-1.2527629684953678</v>
      </c>
      <c r="E148">
        <f t="shared" si="19"/>
        <v>-1.5545614378145405</v>
      </c>
      <c r="F148">
        <f t="shared" si="20"/>
        <v>0.21128202263088139</v>
      </c>
      <c r="G148">
        <f t="shared" si="21"/>
        <v>0.46087269045191703</v>
      </c>
      <c r="H148">
        <f t="shared" si="22"/>
        <v>-0.77463343366486637</v>
      </c>
      <c r="Q148" s="1"/>
    </row>
    <row r="149" spans="1:17" x14ac:dyDescent="0.2">
      <c r="A149">
        <v>148</v>
      </c>
      <c r="B149">
        <v>2.0169999999999999</v>
      </c>
      <c r="C149">
        <v>49</v>
      </c>
      <c r="D149">
        <f t="shared" si="18"/>
        <v>-1.2527629684953678</v>
      </c>
      <c r="E149">
        <f t="shared" si="19"/>
        <v>-1.8826471611465452</v>
      </c>
      <c r="F149">
        <f t="shared" si="20"/>
        <v>0.15218670932082853</v>
      </c>
      <c r="G149">
        <f t="shared" si="21"/>
        <v>0.33972981942419428</v>
      </c>
      <c r="H149">
        <f t="shared" si="22"/>
        <v>-1.0796046260249841</v>
      </c>
      <c r="Q149" s="1"/>
    </row>
    <row r="150" spans="1:17" x14ac:dyDescent="0.2">
      <c r="A150">
        <v>149</v>
      </c>
      <c r="B150">
        <v>5.0999999999999996</v>
      </c>
      <c r="C150">
        <v>96</v>
      </c>
      <c r="D150">
        <f t="shared" si="18"/>
        <v>-1.2527629684953678</v>
      </c>
      <c r="E150">
        <f t="shared" si="19"/>
        <v>-2.050625654606185</v>
      </c>
      <c r="F150">
        <f t="shared" si="20"/>
        <v>0.12865438519337644</v>
      </c>
      <c r="G150">
        <f t="shared" si="21"/>
        <v>0.57142857142857151</v>
      </c>
      <c r="H150">
        <f t="shared" si="22"/>
        <v>-0.55961578793542255</v>
      </c>
      <c r="Q150" s="1"/>
    </row>
    <row r="151" spans="1:17" x14ac:dyDescent="0.2">
      <c r="A151">
        <v>150</v>
      </c>
      <c r="B151">
        <v>1.8</v>
      </c>
      <c r="C151">
        <v>53</v>
      </c>
      <c r="D151">
        <f t="shared" si="18"/>
        <v>-1.2527629684953678</v>
      </c>
      <c r="E151">
        <f t="shared" si="19"/>
        <v>-2.1466840012950912</v>
      </c>
      <c r="F151">
        <f t="shared" si="20"/>
        <v>0.11687106021929423</v>
      </c>
      <c r="G151">
        <f t="shared" si="21"/>
        <v>0.44988931979109065</v>
      </c>
      <c r="H151">
        <f t="shared" si="22"/>
        <v>-0.79875368248971257</v>
      </c>
      <c r="Q151" s="1"/>
    </row>
    <row r="152" spans="1:17" x14ac:dyDescent="0.2">
      <c r="A152">
        <v>151</v>
      </c>
      <c r="B152">
        <v>5.0330000000000004</v>
      </c>
      <c r="C152">
        <v>77</v>
      </c>
      <c r="D152">
        <f t="shared" si="18"/>
        <v>-1.2527629684953678</v>
      </c>
      <c r="E152">
        <f t="shared" si="19"/>
        <v>-1.9691317913417992</v>
      </c>
      <c r="F152">
        <f t="shared" si="20"/>
        <v>0.13957798644060876</v>
      </c>
      <c r="G152">
        <f t="shared" si="21"/>
        <v>0.55556723518566842</v>
      </c>
      <c r="H152">
        <f t="shared" si="22"/>
        <v>-0.587765641788903</v>
      </c>
      <c r="Q152" s="1"/>
    </row>
    <row r="153" spans="1:17" x14ac:dyDescent="0.2">
      <c r="A153">
        <v>152</v>
      </c>
      <c r="B153">
        <v>4</v>
      </c>
      <c r="C153">
        <v>77</v>
      </c>
      <c r="D153">
        <f t="shared" si="18"/>
        <v>-1.2527629684953678</v>
      </c>
      <c r="E153">
        <f t="shared" si="19"/>
        <v>-1.1503987454360463</v>
      </c>
      <c r="F153">
        <f t="shared" si="20"/>
        <v>0.31651053708132776</v>
      </c>
      <c r="G153">
        <f t="shared" si="21"/>
        <v>0.31101857341075573</v>
      </c>
      <c r="H153">
        <f t="shared" si="22"/>
        <v>-1.1679026470081726</v>
      </c>
      <c r="Q153" s="1"/>
    </row>
    <row r="154" spans="1:17" x14ac:dyDescent="0.2">
      <c r="A154">
        <v>153</v>
      </c>
      <c r="B154">
        <v>2.4</v>
      </c>
      <c r="C154">
        <v>65</v>
      </c>
      <c r="D154">
        <f t="shared" si="18"/>
        <v>-1.2527629684953678</v>
      </c>
      <c r="E154">
        <f t="shared" si="19"/>
        <v>-1.5051531035220527</v>
      </c>
      <c r="F154">
        <f t="shared" si="20"/>
        <v>0.22198330480429346</v>
      </c>
      <c r="G154">
        <f t="shared" si="21"/>
        <v>0.14530083951395767</v>
      </c>
      <c r="H154">
        <f t="shared" si="22"/>
        <v>-1.9289489306252225</v>
      </c>
      <c r="Q154" s="1"/>
    </row>
    <row r="155" spans="1:17" x14ac:dyDescent="0.2">
      <c r="A155">
        <v>154</v>
      </c>
      <c r="B155">
        <v>4.5999999999999996</v>
      </c>
      <c r="C155">
        <v>81</v>
      </c>
      <c r="D155">
        <f t="shared" si="18"/>
        <v>-1.2527629684953678</v>
      </c>
      <c r="E155">
        <f t="shared" si="19"/>
        <v>-1.5258638746445794</v>
      </c>
      <c r="F155">
        <f t="shared" si="20"/>
        <v>0.21743314073175843</v>
      </c>
      <c r="G155">
        <f t="shared" si="21"/>
        <v>0.45306039051138247</v>
      </c>
      <c r="H155">
        <f t="shared" si="22"/>
        <v>-0.79172984999725182</v>
      </c>
      <c r="Q155" s="1"/>
    </row>
    <row r="156" spans="1:17" x14ac:dyDescent="0.2">
      <c r="A156">
        <v>155</v>
      </c>
      <c r="B156">
        <v>3.5670000000000002</v>
      </c>
      <c r="C156">
        <v>71</v>
      </c>
      <c r="D156">
        <f t="shared" si="18"/>
        <v>-1.2527629684953678</v>
      </c>
      <c r="E156">
        <f t="shared" si="19"/>
        <v>-1.0517453256422817</v>
      </c>
      <c r="F156">
        <f t="shared" si="20"/>
        <v>0.34932752645795445</v>
      </c>
      <c r="G156">
        <f t="shared" si="21"/>
        <v>0.20851172873647003</v>
      </c>
      <c r="H156">
        <f t="shared" si="22"/>
        <v>-1.5677599863927079</v>
      </c>
      <c r="Q156" s="1"/>
    </row>
    <row r="157" spans="1:17" x14ac:dyDescent="0.2">
      <c r="A157">
        <v>156</v>
      </c>
      <c r="B157">
        <v>4</v>
      </c>
      <c r="C157">
        <v>70</v>
      </c>
      <c r="D157">
        <f t="shared" si="18"/>
        <v>-1.2527629684953678</v>
      </c>
      <c r="E157">
        <f t="shared" si="19"/>
        <v>-1.1503987454360463</v>
      </c>
      <c r="F157">
        <f t="shared" si="20"/>
        <v>0.31651053708132776</v>
      </c>
      <c r="G157">
        <f t="shared" si="21"/>
        <v>0.31101857341075573</v>
      </c>
      <c r="H157">
        <f t="shared" si="22"/>
        <v>-1.1679026470081726</v>
      </c>
      <c r="Q157" s="1"/>
    </row>
    <row r="158" spans="1:17" x14ac:dyDescent="0.2">
      <c r="A158">
        <v>157</v>
      </c>
      <c r="B158">
        <v>4.5</v>
      </c>
      <c r="C158">
        <v>81</v>
      </c>
      <c r="D158">
        <f t="shared" si="18"/>
        <v>-1.2527629684953678</v>
      </c>
      <c r="E158">
        <f t="shared" si="19"/>
        <v>-1.4440250647200217</v>
      </c>
      <c r="F158">
        <f t="shared" si="20"/>
        <v>0.23597602579761465</v>
      </c>
      <c r="G158">
        <f t="shared" si="21"/>
        <v>0.42938675432794476</v>
      </c>
      <c r="H158">
        <f t="shared" si="22"/>
        <v>-0.84539724094396218</v>
      </c>
      <c r="Q158" s="1"/>
    </row>
    <row r="159" spans="1:17" x14ac:dyDescent="0.2">
      <c r="A159">
        <v>158</v>
      </c>
      <c r="B159">
        <v>4.0830000000000002</v>
      </c>
      <c r="C159">
        <v>93</v>
      </c>
      <c r="D159">
        <f t="shared" si="18"/>
        <v>-1.2527629684953678</v>
      </c>
      <c r="E159">
        <f t="shared" si="19"/>
        <v>-1.1858076653879972</v>
      </c>
      <c r="F159">
        <f t="shared" si="20"/>
        <v>0.30549933858786665</v>
      </c>
      <c r="G159">
        <f t="shared" si="21"/>
        <v>0.33066769144300912</v>
      </c>
      <c r="H159">
        <f t="shared" si="22"/>
        <v>-1.1066413612481729</v>
      </c>
      <c r="Q159" s="1"/>
    </row>
    <row r="160" spans="1:17" x14ac:dyDescent="0.2">
      <c r="A160">
        <v>159</v>
      </c>
      <c r="B160">
        <v>1.8</v>
      </c>
      <c r="C160">
        <v>53</v>
      </c>
      <c r="D160">
        <f t="shared" si="18"/>
        <v>-1.2527629684953678</v>
      </c>
      <c r="E160">
        <f t="shared" si="19"/>
        <v>-2.1466840012950912</v>
      </c>
      <c r="F160">
        <f t="shared" si="20"/>
        <v>0.11687106021929423</v>
      </c>
      <c r="G160">
        <f t="shared" si="21"/>
        <v>0.44988931979109065</v>
      </c>
      <c r="H160">
        <f t="shared" si="22"/>
        <v>-0.79875368248971257</v>
      </c>
      <c r="Q160" s="1"/>
    </row>
    <row r="161" spans="1:17" x14ac:dyDescent="0.2">
      <c r="A161">
        <v>160</v>
      </c>
      <c r="B161">
        <v>3.9670000000000001</v>
      </c>
      <c r="C161">
        <v>89</v>
      </c>
      <c r="D161">
        <f t="shared" si="18"/>
        <v>-1.2527629684953678</v>
      </c>
      <c r="E161">
        <f t="shared" si="19"/>
        <v>-1.1377951443930685</v>
      </c>
      <c r="F161">
        <f t="shared" si="20"/>
        <v>0.32052495453362945</v>
      </c>
      <c r="G161">
        <f t="shared" si="21"/>
        <v>0.30320627347022128</v>
      </c>
      <c r="H161">
        <f t="shared" si="22"/>
        <v>-1.1933419345631275</v>
      </c>
      <c r="Q161" s="1"/>
    </row>
    <row r="162" spans="1:17" x14ac:dyDescent="0.2">
      <c r="A162">
        <v>161</v>
      </c>
      <c r="B162">
        <v>2.2000000000000002</v>
      </c>
      <c r="C162">
        <v>45</v>
      </c>
      <c r="D162">
        <f t="shared" si="18"/>
        <v>-1.2527629684953678</v>
      </c>
      <c r="E162">
        <f t="shared" si="19"/>
        <v>-1.6881786746893814</v>
      </c>
      <c r="F162">
        <f t="shared" si="20"/>
        <v>0.18485590030469987</v>
      </c>
      <c r="G162">
        <f t="shared" si="21"/>
        <v>0.24683033293966855</v>
      </c>
      <c r="H162">
        <f t="shared" si="22"/>
        <v>-1.3990540895611669</v>
      </c>
      <c r="Q162" s="1"/>
    </row>
    <row r="163" spans="1:17" x14ac:dyDescent="0.2">
      <c r="A163">
        <v>162</v>
      </c>
      <c r="B163">
        <v>4.1500000000000004</v>
      </c>
      <c r="C163">
        <v>86</v>
      </c>
      <c r="D163">
        <f t="shared" si="18"/>
        <v>-1.2527629684953678</v>
      </c>
      <c r="E163">
        <f t="shared" si="19"/>
        <v>-1.2182622884119463</v>
      </c>
      <c r="F163">
        <f t="shared" si="20"/>
        <v>0.29574363780916657</v>
      </c>
      <c r="G163">
        <f t="shared" si="21"/>
        <v>0.34652902768591254</v>
      </c>
      <c r="H163">
        <f t="shared" si="22"/>
        <v>-1.0597886898757058</v>
      </c>
      <c r="Q163" s="1"/>
    </row>
    <row r="164" spans="1:17" x14ac:dyDescent="0.2">
      <c r="A164">
        <v>163</v>
      </c>
      <c r="B164">
        <v>2</v>
      </c>
      <c r="C164">
        <v>58</v>
      </c>
      <c r="D164">
        <f t="shared" si="18"/>
        <v>-1.2527629684953678</v>
      </c>
      <c r="E164">
        <f t="shared" si="19"/>
        <v>-1.9020223072803943</v>
      </c>
      <c r="F164">
        <f t="shared" si="20"/>
        <v>0.14926645115638479</v>
      </c>
      <c r="G164">
        <f t="shared" si="21"/>
        <v>0.34835982636537965</v>
      </c>
      <c r="H164">
        <f t="shared" si="22"/>
        <v>-1.054519349592159</v>
      </c>
      <c r="Q164" s="1"/>
    </row>
    <row r="165" spans="1:17" x14ac:dyDescent="0.2">
      <c r="A165">
        <v>164</v>
      </c>
      <c r="B165">
        <v>3.8330000000000002</v>
      </c>
      <c r="C165">
        <v>78</v>
      </c>
      <c r="D165">
        <f t="shared" si="18"/>
        <v>-1.2527629684953678</v>
      </c>
      <c r="E165">
        <f t="shared" si="19"/>
        <v>-1.0952374678442327</v>
      </c>
      <c r="F165">
        <f t="shared" si="20"/>
        <v>0.33446017398109612</v>
      </c>
      <c r="G165">
        <f t="shared" si="21"/>
        <v>0.2714836009844146</v>
      </c>
      <c r="H165">
        <f t="shared" si="22"/>
        <v>-1.3038535429630942</v>
      </c>
      <c r="Q165" s="1"/>
    </row>
    <row r="166" spans="1:17" x14ac:dyDescent="0.2">
      <c r="A166">
        <v>165</v>
      </c>
      <c r="B166">
        <v>3.5</v>
      </c>
      <c r="C166">
        <v>66</v>
      </c>
      <c r="D166">
        <f t="shared" si="18"/>
        <v>-1.2527629684953678</v>
      </c>
      <c r="E166">
        <f t="shared" si="19"/>
        <v>-1.0493853100500956</v>
      </c>
      <c r="F166">
        <f t="shared" si="20"/>
        <v>0.35015291845306712</v>
      </c>
      <c r="G166">
        <f t="shared" si="21"/>
        <v>0.19265039249356666</v>
      </c>
      <c r="H166">
        <f t="shared" si="22"/>
        <v>-1.6468781705719646</v>
      </c>
      <c r="Q166" s="1"/>
    </row>
    <row r="167" spans="1:17" x14ac:dyDescent="0.2">
      <c r="A167">
        <v>166</v>
      </c>
      <c r="B167">
        <v>4.5830000000000002</v>
      </c>
      <c r="C167">
        <v>76</v>
      </c>
      <c r="D167">
        <f t="shared" si="18"/>
        <v>-1.2527629684953678</v>
      </c>
      <c r="E167">
        <f t="shared" si="19"/>
        <v>-1.5114077233990446</v>
      </c>
      <c r="F167">
        <f t="shared" si="20"/>
        <v>0.22059921659866111</v>
      </c>
      <c r="G167">
        <f t="shared" si="21"/>
        <v>0.44903587236019821</v>
      </c>
      <c r="H167">
        <f t="shared" si="22"/>
        <v>-0.80065250053323866</v>
      </c>
      <c r="Q167" s="1"/>
    </row>
    <row r="168" spans="1:17" x14ac:dyDescent="0.2">
      <c r="A168">
        <v>167</v>
      </c>
      <c r="B168">
        <v>2.367</v>
      </c>
      <c r="C168">
        <v>63</v>
      </c>
      <c r="D168">
        <f t="shared" si="18"/>
        <v>-1.2527629684953678</v>
      </c>
      <c r="E168">
        <f t="shared" si="19"/>
        <v>-1.533229343558338</v>
      </c>
      <c r="F168">
        <f t="shared" si="20"/>
        <v>0.21583752712759194</v>
      </c>
      <c r="G168">
        <f t="shared" si="21"/>
        <v>0.16205320592919994</v>
      </c>
      <c r="H168">
        <f t="shared" si="22"/>
        <v>-1.819830566009897</v>
      </c>
      <c r="Q168" s="1"/>
    </row>
    <row r="169" spans="1:17" x14ac:dyDescent="0.2">
      <c r="A169">
        <v>168</v>
      </c>
      <c r="B169">
        <v>5</v>
      </c>
      <c r="C169">
        <v>88</v>
      </c>
      <c r="D169">
        <f t="shared" si="18"/>
        <v>-1.2527629684953678</v>
      </c>
      <c r="E169">
        <f t="shared" si="19"/>
        <v>-1.9302642679020221</v>
      </c>
      <c r="F169">
        <f t="shared" si="20"/>
        <v>0.14510984554167713</v>
      </c>
      <c r="G169">
        <f t="shared" si="21"/>
        <v>0.54775493524513386</v>
      </c>
      <c r="H169">
        <f t="shared" si="22"/>
        <v>-0.60192729051495797</v>
      </c>
      <c r="Q169" s="1"/>
    </row>
    <row r="170" spans="1:17" x14ac:dyDescent="0.2">
      <c r="A170">
        <v>169</v>
      </c>
      <c r="B170">
        <v>1.9330000000000001</v>
      </c>
      <c r="C170">
        <v>52</v>
      </c>
      <c r="D170">
        <f t="shared" si="18"/>
        <v>-1.2527629684953678</v>
      </c>
      <c r="E170">
        <f t="shared" si="19"/>
        <v>-1.9805512279584874</v>
      </c>
      <c r="F170">
        <f t="shared" si="20"/>
        <v>0.13799315065955137</v>
      </c>
      <c r="G170">
        <f t="shared" si="21"/>
        <v>0.38237220666299282</v>
      </c>
      <c r="H170">
        <f t="shared" si="22"/>
        <v>-0.96136078176693152</v>
      </c>
      <c r="Q170" s="1"/>
    </row>
    <row r="171" spans="1:17" x14ac:dyDescent="0.2">
      <c r="A171">
        <v>170</v>
      </c>
      <c r="B171">
        <v>4.617</v>
      </c>
      <c r="C171">
        <v>93</v>
      </c>
      <c r="D171">
        <f t="shared" si="18"/>
        <v>-1.2527629684953678</v>
      </c>
      <c r="E171">
        <f t="shared" si="19"/>
        <v>-1.5405426863839009</v>
      </c>
      <c r="F171">
        <f t="shared" si="20"/>
        <v>0.21426479128508755</v>
      </c>
      <c r="G171">
        <f t="shared" si="21"/>
        <v>0.45708490866256701</v>
      </c>
      <c r="H171">
        <f t="shared" si="22"/>
        <v>-0.78288610958528659</v>
      </c>
    </row>
    <row r="172" spans="1:17" x14ac:dyDescent="0.2">
      <c r="A172">
        <v>171</v>
      </c>
      <c r="B172">
        <v>1.917</v>
      </c>
      <c r="C172">
        <v>49</v>
      </c>
      <c r="D172">
        <f t="shared" si="18"/>
        <v>-1.2527629684953678</v>
      </c>
      <c r="E172">
        <f t="shared" si="19"/>
        <v>-1.9998159828654261</v>
      </c>
      <c r="F172">
        <f t="shared" si="20"/>
        <v>0.13536018953916357</v>
      </c>
      <c r="G172">
        <f t="shared" si="21"/>
        <v>0.39049456613704969</v>
      </c>
      <c r="H172">
        <f t="shared" si="22"/>
        <v>-0.94034122494121108</v>
      </c>
    </row>
    <row r="173" spans="1:17" x14ac:dyDescent="0.2">
      <c r="A173">
        <v>172</v>
      </c>
      <c r="B173">
        <v>2.0830000000000002</v>
      </c>
      <c r="C173">
        <v>57</v>
      </c>
      <c r="D173">
        <f t="shared" si="18"/>
        <v>-1.2527629684953678</v>
      </c>
      <c r="E173">
        <f t="shared" si="19"/>
        <v>-1.8095362723240567</v>
      </c>
      <c r="F173">
        <f t="shared" si="20"/>
        <v>0.16373004535430991</v>
      </c>
      <c r="G173">
        <f t="shared" si="21"/>
        <v>0.30622508659370951</v>
      </c>
      <c r="H173">
        <f t="shared" si="22"/>
        <v>-1.1834348703303741</v>
      </c>
    </row>
    <row r="174" spans="1:17" x14ac:dyDescent="0.2">
      <c r="A174">
        <v>173</v>
      </c>
      <c r="B174">
        <v>4.5830000000000002</v>
      </c>
      <c r="C174">
        <v>77</v>
      </c>
      <c r="D174">
        <f t="shared" si="18"/>
        <v>-1.2527629684953678</v>
      </c>
      <c r="E174">
        <f t="shared" si="19"/>
        <v>-1.5114077233990446</v>
      </c>
      <c r="F174">
        <f t="shared" si="20"/>
        <v>0.22059921659866111</v>
      </c>
      <c r="G174">
        <f t="shared" si="21"/>
        <v>0.44903587236019821</v>
      </c>
      <c r="H174">
        <f t="shared" si="22"/>
        <v>-0.80065250053323866</v>
      </c>
    </row>
    <row r="175" spans="1:17" x14ac:dyDescent="0.2">
      <c r="A175">
        <v>174</v>
      </c>
      <c r="B175">
        <v>3.3330000000000002</v>
      </c>
      <c r="C175">
        <v>68</v>
      </c>
      <c r="D175">
        <f t="shared" si="18"/>
        <v>-1.2527629684953678</v>
      </c>
      <c r="E175">
        <f t="shared" si="19"/>
        <v>-1.0585567356802226</v>
      </c>
      <c r="F175">
        <f t="shared" si="20"/>
        <v>0.34695619864893018</v>
      </c>
      <c r="G175">
        <f t="shared" si="21"/>
        <v>0.15311542006722556</v>
      </c>
      <c r="H175">
        <f t="shared" si="22"/>
        <v>-1.8765632624665629</v>
      </c>
    </row>
    <row r="176" spans="1:17" x14ac:dyDescent="0.2">
      <c r="A176">
        <v>175</v>
      </c>
      <c r="B176">
        <v>4.1669999999999998</v>
      </c>
      <c r="C176">
        <v>81</v>
      </c>
      <c r="D176">
        <f t="shared" si="18"/>
        <v>-1.2527629684953678</v>
      </c>
      <c r="E176">
        <f t="shared" si="19"/>
        <v>-1.2270471459039876</v>
      </c>
      <c r="F176">
        <f t="shared" si="20"/>
        <v>0.29315695057154989</v>
      </c>
      <c r="G176">
        <f t="shared" si="21"/>
        <v>0.3505535458370968</v>
      </c>
      <c r="H176">
        <f t="shared" si="22"/>
        <v>-1.0482418143122905</v>
      </c>
    </row>
    <row r="177" spans="1:8" x14ac:dyDescent="0.2">
      <c r="A177">
        <v>176</v>
      </c>
      <c r="B177">
        <v>4.3330000000000002</v>
      </c>
      <c r="C177">
        <v>81</v>
      </c>
      <c r="D177">
        <f t="shared" si="18"/>
        <v>-1.2527629684953678</v>
      </c>
      <c r="E177">
        <f t="shared" si="19"/>
        <v>-1.3245310839062676</v>
      </c>
      <c r="F177">
        <f t="shared" si="20"/>
        <v>0.26592762760145666</v>
      </c>
      <c r="G177">
        <f t="shared" si="21"/>
        <v>0.38985178190160369</v>
      </c>
      <c r="H177">
        <f t="shared" si="22"/>
        <v>-0.94198865850052738</v>
      </c>
    </row>
    <row r="178" spans="1:8" x14ac:dyDescent="0.2">
      <c r="A178">
        <v>177</v>
      </c>
      <c r="B178">
        <v>4.5</v>
      </c>
      <c r="C178">
        <v>73</v>
      </c>
      <c r="D178">
        <f t="shared" si="18"/>
        <v>-1.2527629684953678</v>
      </c>
      <c r="E178">
        <f t="shared" si="19"/>
        <v>-1.4440250647200217</v>
      </c>
      <c r="F178">
        <f t="shared" si="20"/>
        <v>0.23597602579761465</v>
      </c>
      <c r="G178">
        <f t="shared" si="21"/>
        <v>0.42938675432794476</v>
      </c>
      <c r="H178">
        <f t="shared" si="22"/>
        <v>-0.84539724094396218</v>
      </c>
    </row>
    <row r="179" spans="1:8" x14ac:dyDescent="0.2">
      <c r="A179">
        <v>178</v>
      </c>
      <c r="B179">
        <v>2.4169999999999998</v>
      </c>
      <c r="C179">
        <v>50</v>
      </c>
      <c r="D179">
        <f t="shared" si="18"/>
        <v>-1.2527629684953678</v>
      </c>
      <c r="E179">
        <f t="shared" si="19"/>
        <v>-1.4910170278302295</v>
      </c>
      <c r="F179">
        <f t="shared" si="20"/>
        <v>0.22514356179368683</v>
      </c>
      <c r="G179">
        <f t="shared" si="21"/>
        <v>0.13667083257277227</v>
      </c>
      <c r="H179">
        <f t="shared" si="22"/>
        <v>-1.9901799261766702</v>
      </c>
    </row>
    <row r="180" spans="1:8" x14ac:dyDescent="0.2">
      <c r="A180">
        <v>179</v>
      </c>
      <c r="B180">
        <v>4</v>
      </c>
      <c r="C180">
        <v>85</v>
      </c>
      <c r="D180">
        <f t="shared" si="18"/>
        <v>-1.2527629684953678</v>
      </c>
      <c r="E180">
        <f t="shared" si="19"/>
        <v>-1.1503987454360463</v>
      </c>
      <c r="F180">
        <f t="shared" si="20"/>
        <v>0.31651053708132776</v>
      </c>
      <c r="G180">
        <f t="shared" si="21"/>
        <v>0.31101857341075573</v>
      </c>
      <c r="H180">
        <f t="shared" si="22"/>
        <v>-1.1679026470081726</v>
      </c>
    </row>
    <row r="181" spans="1:8" x14ac:dyDescent="0.2">
      <c r="A181">
        <v>180</v>
      </c>
      <c r="B181">
        <v>4.1669999999999998</v>
      </c>
      <c r="C181">
        <v>74</v>
      </c>
      <c r="D181">
        <f t="shared" si="18"/>
        <v>-1.2527629684953678</v>
      </c>
      <c r="E181">
        <f t="shared" si="19"/>
        <v>-1.2270471459039876</v>
      </c>
      <c r="F181">
        <f t="shared" si="20"/>
        <v>0.29315695057154989</v>
      </c>
      <c r="G181">
        <f t="shared" si="21"/>
        <v>0.3505535458370968</v>
      </c>
      <c r="H181">
        <f t="shared" si="22"/>
        <v>-1.0482418143122905</v>
      </c>
    </row>
    <row r="182" spans="1:8" x14ac:dyDescent="0.2">
      <c r="A182">
        <v>181</v>
      </c>
      <c r="B182">
        <v>1.883</v>
      </c>
      <c r="C182">
        <v>55</v>
      </c>
      <c r="D182">
        <f t="shared" si="18"/>
        <v>-1.2527629684953678</v>
      </c>
      <c r="E182">
        <f t="shared" si="19"/>
        <v>-2.0414084708479248</v>
      </c>
      <c r="F182">
        <f t="shared" si="20"/>
        <v>0.12984569814406591</v>
      </c>
      <c r="G182">
        <f t="shared" si="21"/>
        <v>0.40775458001942061</v>
      </c>
      <c r="H182">
        <f t="shared" si="22"/>
        <v>-0.89708980512369085</v>
      </c>
    </row>
    <row r="183" spans="1:8" x14ac:dyDescent="0.2">
      <c r="A183">
        <v>182</v>
      </c>
      <c r="B183">
        <v>4.5830000000000002</v>
      </c>
      <c r="C183">
        <v>77</v>
      </c>
      <c r="D183">
        <f t="shared" si="18"/>
        <v>-1.2527629684953678</v>
      </c>
      <c r="E183">
        <f t="shared" si="19"/>
        <v>-1.5114077233990446</v>
      </c>
      <c r="F183">
        <f t="shared" si="20"/>
        <v>0.22059921659866111</v>
      </c>
      <c r="G183">
        <f t="shared" si="21"/>
        <v>0.44903587236019821</v>
      </c>
      <c r="H183">
        <f t="shared" si="22"/>
        <v>-0.80065250053323866</v>
      </c>
    </row>
    <row r="184" spans="1:8" x14ac:dyDescent="0.2">
      <c r="A184">
        <v>183</v>
      </c>
      <c r="B184">
        <v>4.25</v>
      </c>
      <c r="C184">
        <v>83</v>
      </c>
      <c r="D184">
        <f t="shared" si="18"/>
        <v>-1.2527629684953678</v>
      </c>
      <c r="E184">
        <f t="shared" si="19"/>
        <v>-1.2731352945907808</v>
      </c>
      <c r="F184">
        <f t="shared" si="20"/>
        <v>0.27995251076983629</v>
      </c>
      <c r="G184">
        <f t="shared" si="21"/>
        <v>0.37020266386935025</v>
      </c>
      <c r="H184">
        <f t="shared" si="22"/>
        <v>-0.9937046831113352</v>
      </c>
    </row>
    <row r="185" spans="1:8" x14ac:dyDescent="0.2">
      <c r="A185">
        <v>184</v>
      </c>
      <c r="B185">
        <v>3.7669999999999999</v>
      </c>
      <c r="C185">
        <v>83</v>
      </c>
      <c r="D185">
        <f t="shared" si="18"/>
        <v>-1.2527629684953678</v>
      </c>
      <c r="E185">
        <f t="shared" si="19"/>
        <v>-1.0793612043058332</v>
      </c>
      <c r="F185">
        <f t="shared" si="20"/>
        <v>0.33981252710690013</v>
      </c>
      <c r="G185">
        <f t="shared" si="21"/>
        <v>0.25585900110334558</v>
      </c>
      <c r="H185">
        <f t="shared" si="22"/>
        <v>-1.3631287631759665</v>
      </c>
    </row>
    <row r="186" spans="1:8" x14ac:dyDescent="0.2">
      <c r="A186">
        <v>185</v>
      </c>
      <c r="B186">
        <v>2.0329999999999999</v>
      </c>
      <c r="C186">
        <v>51</v>
      </c>
      <c r="D186">
        <f t="shared" si="18"/>
        <v>-1.2527629684953678</v>
      </c>
      <c r="E186">
        <f t="shared" si="19"/>
        <v>-1.8646151286965533</v>
      </c>
      <c r="F186">
        <f t="shared" si="20"/>
        <v>0.15495583646464811</v>
      </c>
      <c r="G186">
        <f t="shared" si="21"/>
        <v>0.33160745995013735</v>
      </c>
      <c r="H186">
        <f t="shared" si="22"/>
        <v>-1.1038033591400986</v>
      </c>
    </row>
    <row r="187" spans="1:8" x14ac:dyDescent="0.2">
      <c r="A187">
        <v>186</v>
      </c>
      <c r="B187">
        <v>4.4329999999999998</v>
      </c>
      <c r="C187">
        <v>78</v>
      </c>
      <c r="D187">
        <f t="shared" si="18"/>
        <v>-1.2527629684953678</v>
      </c>
      <c r="E187">
        <f t="shared" si="19"/>
        <v>-1.3935033531864376</v>
      </c>
      <c r="F187">
        <f t="shared" si="20"/>
        <v>0.24820423259694199</v>
      </c>
      <c r="G187">
        <f t="shared" si="21"/>
        <v>0.4135254180850414</v>
      </c>
      <c r="H187">
        <f t="shared" si="22"/>
        <v>-0.88303629582711851</v>
      </c>
    </row>
    <row r="188" spans="1:8" x14ac:dyDescent="0.2">
      <c r="A188">
        <v>187</v>
      </c>
      <c r="B188">
        <v>4.0830000000000002</v>
      </c>
      <c r="C188">
        <v>84</v>
      </c>
      <c r="D188">
        <f t="shared" si="18"/>
        <v>-1.2527629684953678</v>
      </c>
      <c r="E188">
        <f t="shared" si="19"/>
        <v>-1.1858076653879972</v>
      </c>
      <c r="F188">
        <f t="shared" si="20"/>
        <v>0.30549933858786665</v>
      </c>
      <c r="G188">
        <f t="shared" si="21"/>
        <v>0.33066769144300912</v>
      </c>
      <c r="H188">
        <f t="shared" si="22"/>
        <v>-1.1066413612481729</v>
      </c>
    </row>
    <row r="189" spans="1:8" x14ac:dyDescent="0.2">
      <c r="A189">
        <v>188</v>
      </c>
      <c r="B189">
        <v>1.833</v>
      </c>
      <c r="C189">
        <v>46</v>
      </c>
      <c r="D189">
        <f t="shared" si="18"/>
        <v>-1.2527629684953678</v>
      </c>
      <c r="E189">
        <f t="shared" si="19"/>
        <v>-2.1041918425763422</v>
      </c>
      <c r="F189">
        <f t="shared" si="20"/>
        <v>0.12194418455582971</v>
      </c>
      <c r="G189">
        <f t="shared" si="21"/>
        <v>0.43313695337584834</v>
      </c>
      <c r="H189">
        <f t="shared" si="22"/>
        <v>-0.83670131143703008</v>
      </c>
    </row>
    <row r="190" spans="1:8" x14ac:dyDescent="0.2">
      <c r="A190">
        <v>189</v>
      </c>
      <c r="B190">
        <v>4.4169999999999998</v>
      </c>
      <c r="C190">
        <v>83</v>
      </c>
      <c r="D190">
        <f t="shared" si="18"/>
        <v>-1.2527629684953678</v>
      </c>
      <c r="E190">
        <f t="shared" si="19"/>
        <v>-1.3819500466696923</v>
      </c>
      <c r="F190">
        <f t="shared" si="20"/>
        <v>0.25108844116604101</v>
      </c>
      <c r="G190">
        <f t="shared" si="21"/>
        <v>0.40973763629569132</v>
      </c>
      <c r="H190">
        <f t="shared" si="22"/>
        <v>-0.8922382355884414</v>
      </c>
    </row>
    <row r="191" spans="1:8" x14ac:dyDescent="0.2">
      <c r="A191">
        <v>190</v>
      </c>
      <c r="B191">
        <v>2.1829999999999998</v>
      </c>
      <c r="C191">
        <v>55</v>
      </c>
      <c r="D191">
        <f t="shared" si="18"/>
        <v>-1.2527629684953678</v>
      </c>
      <c r="E191">
        <f t="shared" si="19"/>
        <v>-1.7051569460960043</v>
      </c>
      <c r="F191">
        <f t="shared" si="20"/>
        <v>0.18174385994759448</v>
      </c>
      <c r="G191">
        <f t="shared" si="21"/>
        <v>0.25546033988085415</v>
      </c>
      <c r="H191">
        <f t="shared" si="22"/>
        <v>-1.3646881069023531</v>
      </c>
    </row>
    <row r="192" spans="1:8" x14ac:dyDescent="0.2">
      <c r="A192">
        <v>191</v>
      </c>
      <c r="B192">
        <v>4.8</v>
      </c>
      <c r="C192">
        <v>81</v>
      </c>
      <c r="D192">
        <f t="shared" si="18"/>
        <v>-1.2527629684953678</v>
      </c>
      <c r="E192">
        <f t="shared" si="19"/>
        <v>-1.7126550405614587</v>
      </c>
      <c r="F192">
        <f t="shared" si="20"/>
        <v>0.18038622352096087</v>
      </c>
      <c r="G192">
        <f t="shared" si="21"/>
        <v>0.50040766287825811</v>
      </c>
      <c r="H192">
        <f t="shared" si="22"/>
        <v>-0.69233218700091981</v>
      </c>
    </row>
    <row r="193" spans="1:8" x14ac:dyDescent="0.2">
      <c r="A193">
        <v>192</v>
      </c>
      <c r="B193">
        <v>1.833</v>
      </c>
      <c r="C193">
        <v>57</v>
      </c>
      <c r="D193">
        <f t="shared" si="18"/>
        <v>-1.2527629684953678</v>
      </c>
      <c r="E193">
        <f t="shared" si="19"/>
        <v>-2.1041918425763422</v>
      </c>
      <c r="F193">
        <f t="shared" si="20"/>
        <v>0.12194418455582971</v>
      </c>
      <c r="G193">
        <f t="shared" si="21"/>
        <v>0.43313695337584834</v>
      </c>
      <c r="H193">
        <f t="shared" si="22"/>
        <v>-0.83670131143703008</v>
      </c>
    </row>
    <row r="194" spans="1:8" x14ac:dyDescent="0.2">
      <c r="A194">
        <v>193</v>
      </c>
      <c r="B194">
        <v>4.8</v>
      </c>
      <c r="C194">
        <v>76</v>
      </c>
      <c r="D194">
        <f t="shared" ref="D194:D257" si="27">LN(1/($M$2-$M$1))</f>
        <v>-1.2527629684953678</v>
      </c>
      <c r="E194">
        <f t="shared" ref="E194:E257" si="28">LN(_xlfn.NORM.DIST(B194,$M$5,$M$6,FALSE))</f>
        <v>-1.7126550405614587</v>
      </c>
      <c r="F194">
        <f t="shared" si="20"/>
        <v>0.18038622352096087</v>
      </c>
      <c r="G194">
        <f t="shared" si="21"/>
        <v>0.50040766287825811</v>
      </c>
      <c r="H194">
        <f t="shared" si="22"/>
        <v>-0.69233218700091981</v>
      </c>
    </row>
    <row r="195" spans="1:8" x14ac:dyDescent="0.2">
      <c r="A195">
        <v>194</v>
      </c>
      <c r="B195">
        <v>4.0999999999999996</v>
      </c>
      <c r="C195">
        <v>84</v>
      </c>
      <c r="D195">
        <f t="shared" si="27"/>
        <v>-1.2527629684953678</v>
      </c>
      <c r="E195">
        <f t="shared" si="28"/>
        <v>-1.1937149785809991</v>
      </c>
      <c r="F195">
        <f t="shared" ref="F195:F258" si="29">_xlfn.NORM.DIST(B195,$M$5,$M$6,FALSE)</f>
        <v>0.30309318527847029</v>
      </c>
      <c r="G195">
        <f t="shared" ref="G195:G258" si="30">IF(AND($M$9&lt;=B195,B195&lt;$M$11),2*($M$11-B195)/(($M$11-$M$9)*($M$10)-$M$9),2*(B195-$M$11)/(($M$10-$M$11)*($M$10-$M$9)))</f>
        <v>0.33469220959419343</v>
      </c>
      <c r="H195">
        <f t="shared" ref="H195:H258" si="31">LN(G195)</f>
        <v>-1.0945439468224356</v>
      </c>
    </row>
    <row r="196" spans="1:8" x14ac:dyDescent="0.2">
      <c r="A196">
        <v>195</v>
      </c>
      <c r="B196">
        <v>3.9660000000000002</v>
      </c>
      <c r="C196">
        <v>77</v>
      </c>
      <c r="D196">
        <f t="shared" si="27"/>
        <v>-1.2527629684953678</v>
      </c>
      <c r="E196">
        <f t="shared" si="28"/>
        <v>-1.1374263147648409</v>
      </c>
      <c r="F196">
        <f t="shared" si="29"/>
        <v>0.32064319543748165</v>
      </c>
      <c r="G196">
        <f t="shared" si="30"/>
        <v>0.30296953710838692</v>
      </c>
      <c r="H196">
        <f t="shared" si="31"/>
        <v>-1.1941230161230936</v>
      </c>
    </row>
    <row r="197" spans="1:8" x14ac:dyDescent="0.2">
      <c r="A197">
        <v>196</v>
      </c>
      <c r="B197">
        <v>4.2329999999999997</v>
      </c>
      <c r="C197">
        <v>81</v>
      </c>
      <c r="D197">
        <f t="shared" si="27"/>
        <v>-1.2527629684953678</v>
      </c>
      <c r="E197">
        <f t="shared" si="28"/>
        <v>-1.2632633299820184</v>
      </c>
      <c r="F197">
        <f t="shared" si="29"/>
        <v>0.28272987853059028</v>
      </c>
      <c r="G197">
        <f t="shared" si="30"/>
        <v>0.3661781457181657</v>
      </c>
      <c r="H197">
        <f t="shared" si="31"/>
        <v>-1.0046353270638897</v>
      </c>
    </row>
    <row r="198" spans="1:8" x14ac:dyDescent="0.2">
      <c r="A198">
        <v>197</v>
      </c>
      <c r="B198">
        <v>3.5</v>
      </c>
      <c r="C198">
        <v>87</v>
      </c>
      <c r="D198">
        <f t="shared" si="27"/>
        <v>-1.2527629684953678</v>
      </c>
      <c r="E198">
        <f t="shared" si="28"/>
        <v>-1.0493853100500956</v>
      </c>
      <c r="F198">
        <f t="shared" si="29"/>
        <v>0.35015291845306712</v>
      </c>
      <c r="G198">
        <f t="shared" si="30"/>
        <v>0.19265039249356666</v>
      </c>
      <c r="H198">
        <f t="shared" si="31"/>
        <v>-1.6468781705719646</v>
      </c>
    </row>
    <row r="199" spans="1:8" x14ac:dyDescent="0.2">
      <c r="A199">
        <v>198</v>
      </c>
      <c r="B199">
        <v>4.3659999999999997</v>
      </c>
      <c r="C199">
        <v>77</v>
      </c>
      <c r="D199">
        <f t="shared" si="27"/>
        <v>-1.2527629684953678</v>
      </c>
      <c r="E199">
        <f t="shared" si="28"/>
        <v>-1.3464401985961265</v>
      </c>
      <c r="F199">
        <f t="shared" si="29"/>
        <v>0.26016474901089526</v>
      </c>
      <c r="G199">
        <f t="shared" si="30"/>
        <v>0.39766408184213803</v>
      </c>
      <c r="H199">
        <f t="shared" si="31"/>
        <v>-0.92214764555131468</v>
      </c>
    </row>
    <row r="200" spans="1:8" x14ac:dyDescent="0.2">
      <c r="A200">
        <v>199</v>
      </c>
      <c r="B200">
        <v>2.25</v>
      </c>
      <c r="C200">
        <v>51</v>
      </c>
      <c r="D200">
        <f t="shared" si="27"/>
        <v>-1.2527629684953678</v>
      </c>
      <c r="E200">
        <f t="shared" si="28"/>
        <v>-1.6395330886390791</v>
      </c>
      <c r="F200">
        <f t="shared" si="29"/>
        <v>0.19407063492414847</v>
      </c>
      <c r="G200">
        <f t="shared" si="30"/>
        <v>0.22144795958324087</v>
      </c>
      <c r="H200">
        <f t="shared" si="31"/>
        <v>-1.5075676625490746</v>
      </c>
    </row>
    <row r="201" spans="1:8" x14ac:dyDescent="0.2">
      <c r="A201">
        <v>200</v>
      </c>
      <c r="B201">
        <v>4.6669999999999998</v>
      </c>
      <c r="C201">
        <v>78</v>
      </c>
      <c r="D201">
        <f t="shared" si="27"/>
        <v>-1.2527629684953678</v>
      </c>
      <c r="E201">
        <f t="shared" si="28"/>
        <v>-1.5850061684099035</v>
      </c>
      <c r="F201">
        <f t="shared" si="29"/>
        <v>0.20494652891869961</v>
      </c>
      <c r="G201">
        <f t="shared" si="30"/>
        <v>0.46892172675428584</v>
      </c>
      <c r="H201">
        <f t="shared" si="31"/>
        <v>-0.75731941837829941</v>
      </c>
    </row>
    <row r="202" spans="1:8" x14ac:dyDescent="0.2">
      <c r="A202">
        <v>201</v>
      </c>
      <c r="B202">
        <v>2.1</v>
      </c>
      <c r="C202">
        <v>60</v>
      </c>
      <c r="D202">
        <f t="shared" si="27"/>
        <v>-1.2527629684953678</v>
      </c>
      <c r="E202">
        <f t="shared" si="28"/>
        <v>-1.7912482333069273</v>
      </c>
      <c r="F202">
        <f t="shared" si="29"/>
        <v>0.16675189443741395</v>
      </c>
      <c r="G202">
        <f t="shared" si="30"/>
        <v>0.29759507965252407</v>
      </c>
      <c r="H202">
        <f t="shared" si="31"/>
        <v>-1.2120215095855371</v>
      </c>
    </row>
    <row r="203" spans="1:8" x14ac:dyDescent="0.2">
      <c r="A203">
        <v>202</v>
      </c>
      <c r="B203">
        <v>4.3499999999999996</v>
      </c>
      <c r="C203">
        <v>82</v>
      </c>
      <c r="D203">
        <f t="shared" si="27"/>
        <v>-1.2527629684953678</v>
      </c>
      <c r="E203">
        <f t="shared" si="28"/>
        <v>-1.3357128161255361</v>
      </c>
      <c r="F203">
        <f t="shared" si="29"/>
        <v>0.26297065890534743</v>
      </c>
      <c r="G203">
        <f t="shared" si="30"/>
        <v>0.39387630005278795</v>
      </c>
      <c r="H203">
        <f t="shared" si="31"/>
        <v>-0.93171837823661219</v>
      </c>
    </row>
    <row r="204" spans="1:8" x14ac:dyDescent="0.2">
      <c r="A204">
        <v>203</v>
      </c>
      <c r="B204">
        <v>4.133</v>
      </c>
      <c r="C204">
        <v>91</v>
      </c>
      <c r="D204">
        <f t="shared" si="27"/>
        <v>-1.2527629684953678</v>
      </c>
      <c r="E204">
        <f t="shared" si="28"/>
        <v>-1.2097000914136906</v>
      </c>
      <c r="F204">
        <f t="shared" si="29"/>
        <v>0.2982867247664443</v>
      </c>
      <c r="G204">
        <f t="shared" si="30"/>
        <v>0.342504509534728</v>
      </c>
      <c r="H204">
        <f t="shared" si="31"/>
        <v>-1.0714704548417817</v>
      </c>
    </row>
    <row r="205" spans="1:8" x14ac:dyDescent="0.2">
      <c r="A205">
        <v>204</v>
      </c>
      <c r="B205">
        <v>1.867</v>
      </c>
      <c r="C205">
        <v>53</v>
      </c>
      <c r="D205">
        <f t="shared" si="27"/>
        <v>-1.2527629684953678</v>
      </c>
      <c r="E205">
        <f t="shared" si="28"/>
        <v>-2.061289586983337</v>
      </c>
      <c r="F205">
        <f t="shared" si="29"/>
        <v>0.12728971284890767</v>
      </c>
      <c r="G205">
        <f t="shared" si="30"/>
        <v>0.41587693949347748</v>
      </c>
      <c r="H205">
        <f t="shared" si="31"/>
        <v>-0.87736588100909907</v>
      </c>
    </row>
    <row r="206" spans="1:8" x14ac:dyDescent="0.2">
      <c r="A206">
        <v>205</v>
      </c>
      <c r="B206">
        <v>4.5999999999999996</v>
      </c>
      <c r="C206">
        <v>78</v>
      </c>
      <c r="D206">
        <f t="shared" si="27"/>
        <v>-1.2527629684953678</v>
      </c>
      <c r="E206">
        <f t="shared" si="28"/>
        <v>-1.5258638746445794</v>
      </c>
      <c r="F206">
        <f t="shared" si="29"/>
        <v>0.21743314073175843</v>
      </c>
      <c r="G206">
        <f t="shared" si="30"/>
        <v>0.45306039051138247</v>
      </c>
      <c r="H206">
        <f t="shared" si="31"/>
        <v>-0.79172984999725182</v>
      </c>
    </row>
    <row r="207" spans="1:8" x14ac:dyDescent="0.2">
      <c r="A207">
        <v>206</v>
      </c>
      <c r="B207">
        <v>1.7829999999999999</v>
      </c>
      <c r="C207">
        <v>46</v>
      </c>
      <c r="D207">
        <f t="shared" si="27"/>
        <v>-1.2527629684953678</v>
      </c>
      <c r="E207">
        <f t="shared" si="28"/>
        <v>-2.1689013431437405</v>
      </c>
      <c r="F207">
        <f t="shared" si="29"/>
        <v>0.1143031278665982</v>
      </c>
      <c r="G207">
        <f t="shared" si="30"/>
        <v>0.45851932673227613</v>
      </c>
      <c r="H207">
        <f t="shared" si="31"/>
        <v>-0.77975283608614854</v>
      </c>
    </row>
    <row r="208" spans="1:8" x14ac:dyDescent="0.2">
      <c r="A208">
        <v>207</v>
      </c>
      <c r="B208">
        <v>4.367</v>
      </c>
      <c r="C208">
        <v>77</v>
      </c>
      <c r="D208">
        <f t="shared" si="27"/>
        <v>-1.2527629684953678</v>
      </c>
      <c r="E208">
        <f t="shared" si="28"/>
        <v>-1.3471172088385912</v>
      </c>
      <c r="F208">
        <f t="shared" si="29"/>
        <v>0.2599886744199626</v>
      </c>
      <c r="G208">
        <f t="shared" si="30"/>
        <v>0.3979008182039725</v>
      </c>
      <c r="H208">
        <f t="shared" si="31"/>
        <v>-0.92155250524583299</v>
      </c>
    </row>
    <row r="209" spans="1:8" x14ac:dyDescent="0.2">
      <c r="A209">
        <v>208</v>
      </c>
      <c r="B209">
        <v>3.85</v>
      </c>
      <c r="C209">
        <v>84</v>
      </c>
      <c r="D209">
        <f t="shared" si="27"/>
        <v>-1.2527629684953678</v>
      </c>
      <c r="E209">
        <f t="shared" si="28"/>
        <v>-1.0998703620109684</v>
      </c>
      <c r="F209">
        <f t="shared" si="29"/>
        <v>0.33291423923321489</v>
      </c>
      <c r="G209">
        <f t="shared" si="30"/>
        <v>0.27550811913559903</v>
      </c>
      <c r="H209">
        <f t="shared" si="31"/>
        <v>-1.289138180276777</v>
      </c>
    </row>
    <row r="210" spans="1:8" x14ac:dyDescent="0.2">
      <c r="A210">
        <v>209</v>
      </c>
      <c r="B210">
        <v>1.9330000000000001</v>
      </c>
      <c r="C210">
        <v>49</v>
      </c>
      <c r="D210">
        <f t="shared" si="27"/>
        <v>-1.2527629684953678</v>
      </c>
      <c r="E210">
        <f t="shared" si="28"/>
        <v>-1.9805512279584874</v>
      </c>
      <c r="F210">
        <f t="shared" si="29"/>
        <v>0.13799315065955137</v>
      </c>
      <c r="G210">
        <f t="shared" si="30"/>
        <v>0.38237220666299282</v>
      </c>
      <c r="H210">
        <f t="shared" si="31"/>
        <v>-0.96136078176693152</v>
      </c>
    </row>
    <row r="211" spans="1:8" x14ac:dyDescent="0.2">
      <c r="A211">
        <v>210</v>
      </c>
      <c r="B211">
        <v>4.5</v>
      </c>
      <c r="C211">
        <v>83</v>
      </c>
      <c r="D211">
        <f t="shared" si="27"/>
        <v>-1.2527629684953678</v>
      </c>
      <c r="E211">
        <f t="shared" si="28"/>
        <v>-1.4440250647200217</v>
      </c>
      <c r="F211">
        <f t="shared" si="29"/>
        <v>0.23597602579761465</v>
      </c>
      <c r="G211">
        <f t="shared" si="30"/>
        <v>0.42938675432794476</v>
      </c>
      <c r="H211">
        <f t="shared" si="31"/>
        <v>-0.84539724094396218</v>
      </c>
    </row>
    <row r="212" spans="1:8" x14ac:dyDescent="0.2">
      <c r="A212">
        <v>211</v>
      </c>
      <c r="B212">
        <v>2.383</v>
      </c>
      <c r="C212">
        <v>71</v>
      </c>
      <c r="D212">
        <f t="shared" si="27"/>
        <v>-1.2527629684953678</v>
      </c>
      <c r="E212">
        <f t="shared" si="28"/>
        <v>-1.5195118397076621</v>
      </c>
      <c r="F212">
        <f t="shared" si="29"/>
        <v>0.21881867947470091</v>
      </c>
      <c r="G212">
        <f t="shared" si="30"/>
        <v>0.15393084645514304</v>
      </c>
      <c r="H212">
        <f t="shared" si="31"/>
        <v>-1.8712518264137774</v>
      </c>
    </row>
    <row r="213" spans="1:8" x14ac:dyDescent="0.2">
      <c r="A213">
        <v>212</v>
      </c>
      <c r="B213">
        <v>4.7</v>
      </c>
      <c r="C213">
        <v>80</v>
      </c>
      <c r="D213">
        <f t="shared" si="27"/>
        <v>-1.2527629684953678</v>
      </c>
      <c r="E213">
        <f t="shared" si="28"/>
        <v>-1.6154071999250588</v>
      </c>
      <c r="F213">
        <f t="shared" si="29"/>
        <v>0.19880969866169126</v>
      </c>
      <c r="G213">
        <f t="shared" si="30"/>
        <v>0.4767340266948204</v>
      </c>
      <c r="H213">
        <f t="shared" si="31"/>
        <v>-0.7407965396359032</v>
      </c>
    </row>
    <row r="214" spans="1:8" x14ac:dyDescent="0.2">
      <c r="A214">
        <v>213</v>
      </c>
      <c r="B214">
        <v>1.867</v>
      </c>
      <c r="C214">
        <v>49</v>
      </c>
      <c r="D214">
        <f t="shared" si="27"/>
        <v>-1.2527629684953678</v>
      </c>
      <c r="E214">
        <f t="shared" si="28"/>
        <v>-2.061289586983337</v>
      </c>
      <c r="F214">
        <f t="shared" si="29"/>
        <v>0.12728971284890767</v>
      </c>
      <c r="G214">
        <f t="shared" si="30"/>
        <v>0.41587693949347748</v>
      </c>
      <c r="H214">
        <f t="shared" si="31"/>
        <v>-0.87736588100909907</v>
      </c>
    </row>
    <row r="215" spans="1:8" x14ac:dyDescent="0.2">
      <c r="A215">
        <v>214</v>
      </c>
      <c r="B215">
        <v>3.8330000000000002</v>
      </c>
      <c r="C215">
        <v>75</v>
      </c>
      <c r="D215">
        <f t="shared" si="27"/>
        <v>-1.2527629684953678</v>
      </c>
      <c r="E215">
        <f t="shared" si="28"/>
        <v>-1.0952374678442327</v>
      </c>
      <c r="F215">
        <f t="shared" si="29"/>
        <v>0.33446017398109612</v>
      </c>
      <c r="G215">
        <f t="shared" si="30"/>
        <v>0.2714836009844146</v>
      </c>
      <c r="H215">
        <f t="shared" si="31"/>
        <v>-1.3038535429630942</v>
      </c>
    </row>
    <row r="216" spans="1:8" x14ac:dyDescent="0.2">
      <c r="A216">
        <v>215</v>
      </c>
      <c r="B216">
        <v>3.4169999999999998</v>
      </c>
      <c r="C216">
        <v>64</v>
      </c>
      <c r="D216">
        <f t="shared" si="27"/>
        <v>-1.2527629684953678</v>
      </c>
      <c r="E216">
        <f t="shared" si="28"/>
        <v>-1.0512577694539109</v>
      </c>
      <c r="F216">
        <f t="shared" si="29"/>
        <v>0.34949788478150001</v>
      </c>
      <c r="G216">
        <f t="shared" si="30"/>
        <v>0.17300127446131325</v>
      </c>
      <c r="H216">
        <f t="shared" si="31"/>
        <v>-1.7544563176830927</v>
      </c>
    </row>
    <row r="217" spans="1:8" x14ac:dyDescent="0.2">
      <c r="A217">
        <v>216</v>
      </c>
      <c r="B217">
        <v>4.2329999999999997</v>
      </c>
      <c r="C217">
        <v>76</v>
      </c>
      <c r="D217">
        <f t="shared" si="27"/>
        <v>-1.2527629684953678</v>
      </c>
      <c r="E217">
        <f t="shared" si="28"/>
        <v>-1.2632633299820184</v>
      </c>
      <c r="F217">
        <f t="shared" si="29"/>
        <v>0.28272987853059028</v>
      </c>
      <c r="G217">
        <f t="shared" si="30"/>
        <v>0.3661781457181657</v>
      </c>
      <c r="H217">
        <f t="shared" si="31"/>
        <v>-1.0046353270638897</v>
      </c>
    </row>
    <row r="218" spans="1:8" x14ac:dyDescent="0.2">
      <c r="A218">
        <v>217</v>
      </c>
      <c r="B218">
        <v>2.4</v>
      </c>
      <c r="C218">
        <v>53</v>
      </c>
      <c r="D218">
        <f t="shared" si="27"/>
        <v>-1.2527629684953678</v>
      </c>
      <c r="E218">
        <f t="shared" si="28"/>
        <v>-1.5051531035220527</v>
      </c>
      <c r="F218">
        <f t="shared" si="29"/>
        <v>0.22198330480429346</v>
      </c>
      <c r="G218">
        <f t="shared" si="30"/>
        <v>0.14530083951395767</v>
      </c>
      <c r="H218">
        <f t="shared" si="31"/>
        <v>-1.9289489306252225</v>
      </c>
    </row>
    <row r="219" spans="1:8" x14ac:dyDescent="0.2">
      <c r="A219">
        <v>218</v>
      </c>
      <c r="B219">
        <v>4.8</v>
      </c>
      <c r="C219">
        <v>94</v>
      </c>
      <c r="D219">
        <f t="shared" si="27"/>
        <v>-1.2527629684953678</v>
      </c>
      <c r="E219">
        <f t="shared" si="28"/>
        <v>-1.7126550405614587</v>
      </c>
      <c r="F219">
        <f t="shared" si="29"/>
        <v>0.18038622352096087</v>
      </c>
      <c r="G219">
        <f t="shared" si="30"/>
        <v>0.50040766287825811</v>
      </c>
      <c r="H219">
        <f t="shared" si="31"/>
        <v>-0.69233218700091981</v>
      </c>
    </row>
    <row r="220" spans="1:8" x14ac:dyDescent="0.2">
      <c r="A220">
        <v>219</v>
      </c>
      <c r="B220">
        <v>2</v>
      </c>
      <c r="C220">
        <v>55</v>
      </c>
      <c r="D220">
        <f t="shared" si="27"/>
        <v>-1.2527629684953678</v>
      </c>
      <c r="E220">
        <f t="shared" si="28"/>
        <v>-1.9020223072803943</v>
      </c>
      <c r="F220">
        <f t="shared" si="29"/>
        <v>0.14926645115638479</v>
      </c>
      <c r="G220">
        <f t="shared" si="30"/>
        <v>0.34835982636537965</v>
      </c>
      <c r="H220">
        <f t="shared" si="31"/>
        <v>-1.054519349592159</v>
      </c>
    </row>
    <row r="221" spans="1:8" x14ac:dyDescent="0.2">
      <c r="A221">
        <v>220</v>
      </c>
      <c r="B221">
        <v>4.1500000000000004</v>
      </c>
      <c r="C221">
        <v>76</v>
      </c>
      <c r="D221">
        <f t="shared" si="27"/>
        <v>-1.2527629684953678</v>
      </c>
      <c r="E221">
        <f t="shared" si="28"/>
        <v>-1.2182622884119463</v>
      </c>
      <c r="F221">
        <f t="shared" si="29"/>
        <v>0.29574363780916657</v>
      </c>
      <c r="G221">
        <f t="shared" si="30"/>
        <v>0.34652902768591254</v>
      </c>
      <c r="H221">
        <f t="shared" si="31"/>
        <v>-1.0597886898757058</v>
      </c>
    </row>
    <row r="222" spans="1:8" x14ac:dyDescent="0.2">
      <c r="A222">
        <v>221</v>
      </c>
      <c r="B222">
        <v>1.867</v>
      </c>
      <c r="C222">
        <v>50</v>
      </c>
      <c r="D222">
        <f t="shared" si="27"/>
        <v>-1.2527629684953678</v>
      </c>
      <c r="E222">
        <f t="shared" si="28"/>
        <v>-2.061289586983337</v>
      </c>
      <c r="F222">
        <f t="shared" si="29"/>
        <v>0.12728971284890767</v>
      </c>
      <c r="G222">
        <f t="shared" si="30"/>
        <v>0.41587693949347748</v>
      </c>
      <c r="H222">
        <f t="shared" si="31"/>
        <v>-0.87736588100909907</v>
      </c>
    </row>
    <row r="223" spans="1:8" x14ac:dyDescent="0.2">
      <c r="A223">
        <v>222</v>
      </c>
      <c r="B223">
        <v>4.2670000000000003</v>
      </c>
      <c r="C223">
        <v>82</v>
      </c>
      <c r="D223">
        <f t="shared" si="27"/>
        <v>-1.2527629684953678</v>
      </c>
      <c r="E223">
        <f t="shared" si="28"/>
        <v>-1.2832299196933292</v>
      </c>
      <c r="F223">
        <f t="shared" si="29"/>
        <v>0.27714071103635085</v>
      </c>
      <c r="G223">
        <f t="shared" si="30"/>
        <v>0.37422718202053473</v>
      </c>
      <c r="H223">
        <f t="shared" si="31"/>
        <v>-0.98289222742614901</v>
      </c>
    </row>
    <row r="224" spans="1:8" x14ac:dyDescent="0.2">
      <c r="A224">
        <v>223</v>
      </c>
      <c r="B224">
        <v>1.75</v>
      </c>
      <c r="C224">
        <v>54</v>
      </c>
      <c r="D224">
        <f t="shared" si="27"/>
        <v>-1.2527629684953678</v>
      </c>
      <c r="E224">
        <f t="shared" si="28"/>
        <v>-2.2126647468962162</v>
      </c>
      <c r="F224">
        <f t="shared" si="29"/>
        <v>0.10940871319248943</v>
      </c>
      <c r="G224">
        <f t="shared" si="30"/>
        <v>0.47527169314751844</v>
      </c>
      <c r="H224">
        <f t="shared" si="31"/>
        <v>-0.74386865289516946</v>
      </c>
    </row>
    <row r="225" spans="1:8" x14ac:dyDescent="0.2">
      <c r="A225">
        <v>224</v>
      </c>
      <c r="B225">
        <v>4.4829999999999997</v>
      </c>
      <c r="C225">
        <v>75</v>
      </c>
      <c r="D225">
        <f t="shared" si="27"/>
        <v>-1.2527629684953678</v>
      </c>
      <c r="E225">
        <f t="shared" si="28"/>
        <v>-1.4308786810849927</v>
      </c>
      <c r="F225">
        <f t="shared" si="29"/>
        <v>0.23909873837612663</v>
      </c>
      <c r="G225">
        <f t="shared" si="30"/>
        <v>0.42536223617676028</v>
      </c>
      <c r="H225">
        <f t="shared" si="31"/>
        <v>-0.85481415266060179</v>
      </c>
    </row>
    <row r="226" spans="1:8" x14ac:dyDescent="0.2">
      <c r="A226">
        <v>225</v>
      </c>
      <c r="B226">
        <v>4</v>
      </c>
      <c r="C226">
        <v>78</v>
      </c>
      <c r="D226">
        <f t="shared" si="27"/>
        <v>-1.2527629684953678</v>
      </c>
      <c r="E226">
        <f t="shared" si="28"/>
        <v>-1.1503987454360463</v>
      </c>
      <c r="F226">
        <f t="shared" si="29"/>
        <v>0.31651053708132776</v>
      </c>
      <c r="G226">
        <f t="shared" si="30"/>
        <v>0.31101857341075573</v>
      </c>
      <c r="H226">
        <f t="shared" si="31"/>
        <v>-1.1679026470081726</v>
      </c>
    </row>
    <row r="227" spans="1:8" x14ac:dyDescent="0.2">
      <c r="A227">
        <v>226</v>
      </c>
      <c r="B227">
        <v>4.117</v>
      </c>
      <c r="C227">
        <v>79</v>
      </c>
      <c r="D227">
        <f t="shared" si="27"/>
        <v>-1.2527629684953678</v>
      </c>
      <c r="E227">
        <f t="shared" si="28"/>
        <v>-1.2018449522677876</v>
      </c>
      <c r="F227">
        <f t="shared" si="29"/>
        <v>0.30063903526257768</v>
      </c>
      <c r="G227">
        <f t="shared" si="30"/>
        <v>0.33871672774537798</v>
      </c>
      <c r="H227">
        <f t="shared" si="31"/>
        <v>-1.0825911322900441</v>
      </c>
    </row>
    <row r="228" spans="1:8" x14ac:dyDescent="0.2">
      <c r="A228">
        <v>227</v>
      </c>
      <c r="B228">
        <v>4.0830000000000002</v>
      </c>
      <c r="C228">
        <v>78</v>
      </c>
      <c r="D228">
        <f t="shared" si="27"/>
        <v>-1.2527629684953678</v>
      </c>
      <c r="E228">
        <f t="shared" si="28"/>
        <v>-1.1858076653879972</v>
      </c>
      <c r="F228">
        <f t="shared" si="29"/>
        <v>0.30549933858786665</v>
      </c>
      <c r="G228">
        <f t="shared" si="30"/>
        <v>0.33066769144300912</v>
      </c>
      <c r="H228">
        <f t="shared" si="31"/>
        <v>-1.1066413612481729</v>
      </c>
    </row>
    <row r="229" spans="1:8" x14ac:dyDescent="0.2">
      <c r="A229">
        <v>228</v>
      </c>
      <c r="B229">
        <v>4.2670000000000003</v>
      </c>
      <c r="C229">
        <v>78</v>
      </c>
      <c r="D229">
        <f t="shared" si="27"/>
        <v>-1.2527629684953678</v>
      </c>
      <c r="E229">
        <f t="shared" si="28"/>
        <v>-1.2832299196933292</v>
      </c>
      <c r="F229">
        <f t="shared" si="29"/>
        <v>0.27714071103635085</v>
      </c>
      <c r="G229">
        <f t="shared" si="30"/>
        <v>0.37422718202053473</v>
      </c>
      <c r="H229">
        <f t="shared" si="31"/>
        <v>-0.98289222742614901</v>
      </c>
    </row>
    <row r="230" spans="1:8" x14ac:dyDescent="0.2">
      <c r="A230">
        <v>229</v>
      </c>
      <c r="B230">
        <v>3.9169999999999998</v>
      </c>
      <c r="C230">
        <v>70</v>
      </c>
      <c r="D230">
        <f t="shared" si="27"/>
        <v>-1.2527629684953678</v>
      </c>
      <c r="E230">
        <f t="shared" si="28"/>
        <v>-1.1202974661127891</v>
      </c>
      <c r="F230">
        <f t="shared" si="29"/>
        <v>0.32618275187503143</v>
      </c>
      <c r="G230">
        <f t="shared" si="30"/>
        <v>0.29136945537850228</v>
      </c>
      <c r="H230">
        <f t="shared" si="31"/>
        <v>-1.2331632109672819</v>
      </c>
    </row>
    <row r="231" spans="1:8" x14ac:dyDescent="0.2">
      <c r="A231">
        <v>230</v>
      </c>
      <c r="B231">
        <v>4.55</v>
      </c>
      <c r="C231">
        <v>79</v>
      </c>
      <c r="D231">
        <f t="shared" si="27"/>
        <v>-1.2527629684953678</v>
      </c>
      <c r="E231">
        <f t="shared" si="28"/>
        <v>-1.4839814052628104</v>
      </c>
      <c r="F231">
        <f t="shared" si="29"/>
        <v>0.22673317231062884</v>
      </c>
      <c r="G231">
        <f t="shared" si="30"/>
        <v>0.44122357241966365</v>
      </c>
      <c r="H231">
        <f t="shared" si="31"/>
        <v>-0.81820356506160008</v>
      </c>
    </row>
    <row r="232" spans="1:8" x14ac:dyDescent="0.2">
      <c r="A232">
        <v>231</v>
      </c>
      <c r="B232">
        <v>4.0830000000000002</v>
      </c>
      <c r="C232">
        <v>70</v>
      </c>
      <c r="D232">
        <f t="shared" si="27"/>
        <v>-1.2527629684953678</v>
      </c>
      <c r="E232">
        <f t="shared" si="28"/>
        <v>-1.1858076653879972</v>
      </c>
      <c r="F232">
        <f t="shared" si="29"/>
        <v>0.30549933858786665</v>
      </c>
      <c r="G232">
        <f t="shared" si="30"/>
        <v>0.33066769144300912</v>
      </c>
      <c r="H232">
        <f t="shared" si="31"/>
        <v>-1.1066413612481729</v>
      </c>
    </row>
    <row r="233" spans="1:8" x14ac:dyDescent="0.2">
      <c r="A233">
        <v>232</v>
      </c>
      <c r="B233">
        <v>2.4169999999999998</v>
      </c>
      <c r="C233">
        <v>54</v>
      </c>
      <c r="D233">
        <f t="shared" si="27"/>
        <v>-1.2527629684953678</v>
      </c>
      <c r="E233">
        <f t="shared" si="28"/>
        <v>-1.4910170278302295</v>
      </c>
      <c r="F233">
        <f t="shared" si="29"/>
        <v>0.22514356179368683</v>
      </c>
      <c r="G233">
        <f t="shared" si="30"/>
        <v>0.13667083257277227</v>
      </c>
      <c r="H233">
        <f t="shared" si="31"/>
        <v>-1.9901799261766702</v>
      </c>
    </row>
    <row r="234" spans="1:8" x14ac:dyDescent="0.2">
      <c r="A234">
        <v>233</v>
      </c>
      <c r="B234">
        <v>4.1829999999999998</v>
      </c>
      <c r="C234">
        <v>86</v>
      </c>
      <c r="D234">
        <f t="shared" si="27"/>
        <v>-1.2527629684953678</v>
      </c>
      <c r="E234">
        <f t="shared" si="28"/>
        <v>-1.2355186462783643</v>
      </c>
      <c r="F234">
        <f t="shared" si="29"/>
        <v>0.29068396111036643</v>
      </c>
      <c r="G234">
        <f t="shared" si="30"/>
        <v>0.35434132762644688</v>
      </c>
      <c r="H234">
        <f t="shared" si="31"/>
        <v>-1.037494628058252</v>
      </c>
    </row>
    <row r="235" spans="1:8" x14ac:dyDescent="0.2">
      <c r="A235">
        <v>234</v>
      </c>
      <c r="B235">
        <v>2.2170000000000001</v>
      </c>
      <c r="C235">
        <v>50</v>
      </c>
      <c r="D235">
        <f t="shared" si="27"/>
        <v>-1.2527629684953678</v>
      </c>
      <c r="E235">
        <f t="shared" si="28"/>
        <v>-1.6714230637765453</v>
      </c>
      <c r="F235">
        <f t="shared" si="29"/>
        <v>0.18797936857876626</v>
      </c>
      <c r="G235">
        <f t="shared" si="30"/>
        <v>0.23820032599848315</v>
      </c>
      <c r="H235">
        <f t="shared" si="31"/>
        <v>-1.4346432534704248</v>
      </c>
    </row>
    <row r="236" spans="1:8" x14ac:dyDescent="0.2">
      <c r="A236">
        <v>235</v>
      </c>
      <c r="B236">
        <v>4.45</v>
      </c>
      <c r="C236">
        <v>90</v>
      </c>
      <c r="D236">
        <f t="shared" si="27"/>
        <v>-1.2527629684953678</v>
      </c>
      <c r="E236">
        <f t="shared" si="28"/>
        <v>-1.4059948530162132</v>
      </c>
      <c r="F236">
        <f t="shared" si="29"/>
        <v>0.24512307368035655</v>
      </c>
      <c r="G236">
        <f t="shared" si="30"/>
        <v>0.41754993623622588</v>
      </c>
      <c r="H236">
        <f t="shared" si="31"/>
        <v>-0.87335113409222442</v>
      </c>
    </row>
    <row r="237" spans="1:8" x14ac:dyDescent="0.2">
      <c r="A237">
        <v>236</v>
      </c>
      <c r="B237">
        <v>1.883</v>
      </c>
      <c r="C237">
        <v>54</v>
      </c>
      <c r="D237">
        <f t="shared" si="27"/>
        <v>-1.2527629684953678</v>
      </c>
      <c r="E237">
        <f t="shared" si="28"/>
        <v>-2.0414084708479248</v>
      </c>
      <c r="F237">
        <f t="shared" si="29"/>
        <v>0.12984569814406591</v>
      </c>
      <c r="G237">
        <f t="shared" si="30"/>
        <v>0.40775458001942061</v>
      </c>
      <c r="H237">
        <f t="shared" si="31"/>
        <v>-0.89708980512369085</v>
      </c>
    </row>
    <row r="238" spans="1:8" x14ac:dyDescent="0.2">
      <c r="A238">
        <v>237</v>
      </c>
      <c r="B238">
        <v>1.85</v>
      </c>
      <c r="C238">
        <v>54</v>
      </c>
      <c r="D238">
        <f t="shared" si="27"/>
        <v>-1.2527629684953678</v>
      </c>
      <c r="E238">
        <f t="shared" si="28"/>
        <v>-2.0826293845329467</v>
      </c>
      <c r="F238">
        <f t="shared" si="29"/>
        <v>0.1246021541153616</v>
      </c>
      <c r="G238">
        <f t="shared" si="30"/>
        <v>0.42450694643466286</v>
      </c>
      <c r="H238">
        <f t="shared" si="31"/>
        <v>-0.85682690956093899</v>
      </c>
    </row>
    <row r="239" spans="1:8" x14ac:dyDescent="0.2">
      <c r="A239">
        <v>238</v>
      </c>
      <c r="B239">
        <v>4.2830000000000004</v>
      </c>
      <c r="C239">
        <v>77</v>
      </c>
      <c r="D239">
        <f t="shared" si="27"/>
        <v>-1.2527629684953678</v>
      </c>
      <c r="E239">
        <f t="shared" si="28"/>
        <v>-1.2929341425246532</v>
      </c>
      <c r="F239">
        <f t="shared" si="29"/>
        <v>0.27446428315078697</v>
      </c>
      <c r="G239">
        <f t="shared" si="30"/>
        <v>0.37801496380988481</v>
      </c>
      <c r="H239">
        <f t="shared" si="31"/>
        <v>-0.97282149734744894</v>
      </c>
    </row>
    <row r="240" spans="1:8" x14ac:dyDescent="0.2">
      <c r="A240">
        <v>239</v>
      </c>
      <c r="B240">
        <v>3.95</v>
      </c>
      <c r="C240">
        <v>79</v>
      </c>
      <c r="D240">
        <f t="shared" si="27"/>
        <v>-1.2527629684953678</v>
      </c>
      <c r="E240">
        <f t="shared" si="28"/>
        <v>-1.13162982212204</v>
      </c>
      <c r="F240">
        <f t="shared" si="29"/>
        <v>0.32250719848166404</v>
      </c>
      <c r="G240">
        <f t="shared" si="30"/>
        <v>0.29918175531903685</v>
      </c>
      <c r="H240">
        <f t="shared" si="31"/>
        <v>-1.2067040129528368</v>
      </c>
    </row>
    <row r="241" spans="1:8" x14ac:dyDescent="0.2">
      <c r="A241">
        <v>240</v>
      </c>
      <c r="B241">
        <v>2.3330000000000002</v>
      </c>
      <c r="C241">
        <v>64</v>
      </c>
      <c r="D241">
        <f t="shared" si="27"/>
        <v>-1.2527629684953678</v>
      </c>
      <c r="E241">
        <f t="shared" si="28"/>
        <v>-1.5630339230462771</v>
      </c>
      <c r="F241">
        <f t="shared" si="29"/>
        <v>0.20949950067277839</v>
      </c>
      <c r="G241">
        <f t="shared" si="30"/>
        <v>0.17931321981157072</v>
      </c>
      <c r="H241">
        <f t="shared" si="31"/>
        <v>-1.7186211709630996</v>
      </c>
    </row>
    <row r="242" spans="1:8" x14ac:dyDescent="0.2">
      <c r="A242">
        <v>241</v>
      </c>
      <c r="B242">
        <v>4.1500000000000004</v>
      </c>
      <c r="C242">
        <v>75</v>
      </c>
      <c r="D242">
        <f t="shared" si="27"/>
        <v>-1.2527629684953678</v>
      </c>
      <c r="E242">
        <f t="shared" si="28"/>
        <v>-1.2182622884119463</v>
      </c>
      <c r="F242">
        <f t="shared" si="29"/>
        <v>0.29574363780916657</v>
      </c>
      <c r="G242">
        <f t="shared" si="30"/>
        <v>0.34652902768591254</v>
      </c>
      <c r="H242">
        <f t="shared" si="31"/>
        <v>-1.0597886898757058</v>
      </c>
    </row>
    <row r="243" spans="1:8" x14ac:dyDescent="0.2">
      <c r="A243">
        <v>242</v>
      </c>
      <c r="B243">
        <v>2.35</v>
      </c>
      <c r="C243">
        <v>47</v>
      </c>
      <c r="D243">
        <f t="shared" si="27"/>
        <v>-1.2527629684953678</v>
      </c>
      <c r="E243">
        <f t="shared" si="28"/>
        <v>-1.5480203030554147</v>
      </c>
      <c r="F243">
        <f t="shared" si="29"/>
        <v>0.21266857668775282</v>
      </c>
      <c r="G243">
        <f t="shared" si="30"/>
        <v>0.17068321287038532</v>
      </c>
      <c r="H243">
        <f t="shared" si="31"/>
        <v>-1.7679459968977125</v>
      </c>
    </row>
    <row r="244" spans="1:8" x14ac:dyDescent="0.2">
      <c r="A244">
        <v>243</v>
      </c>
      <c r="B244">
        <v>4.9329999999999998</v>
      </c>
      <c r="C244">
        <v>86</v>
      </c>
      <c r="D244">
        <f t="shared" si="27"/>
        <v>-1.2527629684953678</v>
      </c>
      <c r="E244">
        <f t="shared" si="28"/>
        <v>-1.8539324299261026</v>
      </c>
      <c r="F244">
        <f t="shared" si="29"/>
        <v>0.15662005634143061</v>
      </c>
      <c r="G244">
        <f t="shared" si="30"/>
        <v>0.53189359900223043</v>
      </c>
      <c r="H244">
        <f t="shared" si="31"/>
        <v>-0.63131181151904159</v>
      </c>
    </row>
    <row r="245" spans="1:8" x14ac:dyDescent="0.2">
      <c r="A245">
        <v>244</v>
      </c>
      <c r="B245">
        <v>2.9</v>
      </c>
      <c r="C245">
        <v>63</v>
      </c>
      <c r="D245">
        <f t="shared" si="27"/>
        <v>-1.2527629684953678</v>
      </c>
      <c r="E245">
        <f t="shared" si="28"/>
        <v>-1.1824181943323482</v>
      </c>
      <c r="F245">
        <f t="shared" si="29"/>
        <v>0.30653657660462119</v>
      </c>
      <c r="G245">
        <f t="shared" si="30"/>
        <v>5.0608575392939795E-2</v>
      </c>
      <c r="H245">
        <f t="shared" si="31"/>
        <v>-2.983634242879071</v>
      </c>
    </row>
    <row r="246" spans="1:8" x14ac:dyDescent="0.2">
      <c r="A246">
        <v>245</v>
      </c>
      <c r="B246">
        <v>4.5830000000000002</v>
      </c>
      <c r="C246">
        <v>85</v>
      </c>
      <c r="D246">
        <f t="shared" si="27"/>
        <v>-1.2527629684953678</v>
      </c>
      <c r="E246">
        <f t="shared" si="28"/>
        <v>-1.5114077233990446</v>
      </c>
      <c r="F246">
        <f t="shared" si="29"/>
        <v>0.22059921659866111</v>
      </c>
      <c r="G246">
        <f t="shared" si="30"/>
        <v>0.44903587236019821</v>
      </c>
      <c r="H246">
        <f t="shared" si="31"/>
        <v>-0.80065250053323866</v>
      </c>
    </row>
    <row r="247" spans="1:8" x14ac:dyDescent="0.2">
      <c r="A247">
        <v>246</v>
      </c>
      <c r="B247">
        <v>3.8330000000000002</v>
      </c>
      <c r="C247">
        <v>82</v>
      </c>
      <c r="D247">
        <f t="shared" si="27"/>
        <v>-1.2527629684953678</v>
      </c>
      <c r="E247">
        <f t="shared" si="28"/>
        <v>-1.0952374678442327</v>
      </c>
      <c r="F247">
        <f t="shared" si="29"/>
        <v>0.33446017398109612</v>
      </c>
      <c r="G247">
        <f t="shared" si="30"/>
        <v>0.2714836009844146</v>
      </c>
      <c r="H247">
        <f t="shared" si="31"/>
        <v>-1.3038535429630942</v>
      </c>
    </row>
    <row r="248" spans="1:8" x14ac:dyDescent="0.2">
      <c r="A248">
        <v>247</v>
      </c>
      <c r="B248">
        <v>2.0830000000000002</v>
      </c>
      <c r="C248">
        <v>57</v>
      </c>
      <c r="D248">
        <f t="shared" si="27"/>
        <v>-1.2527629684953678</v>
      </c>
      <c r="E248">
        <f t="shared" si="28"/>
        <v>-1.8095362723240567</v>
      </c>
      <c r="F248">
        <f t="shared" si="29"/>
        <v>0.16373004535430991</v>
      </c>
      <c r="G248">
        <f t="shared" si="30"/>
        <v>0.30622508659370951</v>
      </c>
      <c r="H248">
        <f t="shared" si="31"/>
        <v>-1.1834348703303741</v>
      </c>
    </row>
    <row r="249" spans="1:8" x14ac:dyDescent="0.2">
      <c r="A249">
        <v>248</v>
      </c>
      <c r="B249">
        <v>4.367</v>
      </c>
      <c r="C249">
        <v>82</v>
      </c>
      <c r="D249">
        <f t="shared" si="27"/>
        <v>-1.2527629684953678</v>
      </c>
      <c r="E249">
        <f t="shared" si="28"/>
        <v>-1.3471172088385912</v>
      </c>
      <c r="F249">
        <f t="shared" si="29"/>
        <v>0.2599886744199626</v>
      </c>
      <c r="G249">
        <f t="shared" si="30"/>
        <v>0.3979008182039725</v>
      </c>
      <c r="H249">
        <f t="shared" si="31"/>
        <v>-0.92155250524583299</v>
      </c>
    </row>
    <row r="250" spans="1:8" x14ac:dyDescent="0.2">
      <c r="A250">
        <v>249</v>
      </c>
      <c r="B250">
        <v>2.133</v>
      </c>
      <c r="C250">
        <v>67</v>
      </c>
      <c r="D250">
        <f t="shared" si="27"/>
        <v>-1.2527629684953678</v>
      </c>
      <c r="E250">
        <f t="shared" si="28"/>
        <v>-1.7563835447905403</v>
      </c>
      <c r="F250">
        <f t="shared" si="29"/>
        <v>0.17266818279029481</v>
      </c>
      <c r="G250">
        <f t="shared" si="30"/>
        <v>0.28084271323728183</v>
      </c>
      <c r="H250">
        <f t="shared" si="31"/>
        <v>-1.2699605057300574</v>
      </c>
    </row>
    <row r="251" spans="1:8" x14ac:dyDescent="0.2">
      <c r="A251">
        <v>250</v>
      </c>
      <c r="B251">
        <v>4.3499999999999996</v>
      </c>
      <c r="C251">
        <v>74</v>
      </c>
      <c r="D251">
        <f t="shared" si="27"/>
        <v>-1.2527629684953678</v>
      </c>
      <c r="E251">
        <f t="shared" si="28"/>
        <v>-1.3357128161255361</v>
      </c>
      <c r="F251">
        <f t="shared" si="29"/>
        <v>0.26297065890534743</v>
      </c>
      <c r="G251">
        <f t="shared" si="30"/>
        <v>0.39387630005278795</v>
      </c>
      <c r="H251">
        <f t="shared" si="31"/>
        <v>-0.93171837823661219</v>
      </c>
    </row>
    <row r="252" spans="1:8" x14ac:dyDescent="0.2">
      <c r="A252">
        <v>251</v>
      </c>
      <c r="B252">
        <v>2.2000000000000002</v>
      </c>
      <c r="C252">
        <v>54</v>
      </c>
      <c r="D252">
        <f t="shared" si="27"/>
        <v>-1.2527629684953678</v>
      </c>
      <c r="E252">
        <f t="shared" si="28"/>
        <v>-1.6881786746893814</v>
      </c>
      <c r="F252">
        <f t="shared" si="29"/>
        <v>0.18485590030469987</v>
      </c>
      <c r="G252">
        <f t="shared" si="30"/>
        <v>0.24683033293966855</v>
      </c>
      <c r="H252">
        <f t="shared" si="31"/>
        <v>-1.3990540895611669</v>
      </c>
    </row>
    <row r="253" spans="1:8" x14ac:dyDescent="0.2">
      <c r="A253">
        <v>252</v>
      </c>
      <c r="B253">
        <v>4.45</v>
      </c>
      <c r="C253">
        <v>83</v>
      </c>
      <c r="D253">
        <f t="shared" si="27"/>
        <v>-1.2527629684953678</v>
      </c>
      <c r="E253">
        <f t="shared" si="28"/>
        <v>-1.4059948530162132</v>
      </c>
      <c r="F253">
        <f t="shared" si="29"/>
        <v>0.24512307368035655</v>
      </c>
      <c r="G253">
        <f t="shared" si="30"/>
        <v>0.41754993623622588</v>
      </c>
      <c r="H253">
        <f t="shared" si="31"/>
        <v>-0.87335113409222442</v>
      </c>
    </row>
    <row r="254" spans="1:8" x14ac:dyDescent="0.2">
      <c r="A254">
        <v>253</v>
      </c>
      <c r="B254">
        <v>3.5670000000000002</v>
      </c>
      <c r="C254">
        <v>73</v>
      </c>
      <c r="D254">
        <f t="shared" si="27"/>
        <v>-1.2527629684953678</v>
      </c>
      <c r="E254">
        <f t="shared" si="28"/>
        <v>-1.0517453256422817</v>
      </c>
      <c r="F254">
        <f t="shared" si="29"/>
        <v>0.34932752645795445</v>
      </c>
      <c r="G254">
        <f t="shared" si="30"/>
        <v>0.20851172873647003</v>
      </c>
      <c r="H254">
        <f t="shared" si="31"/>
        <v>-1.5677599863927079</v>
      </c>
    </row>
    <row r="255" spans="1:8" x14ac:dyDescent="0.2">
      <c r="A255">
        <v>254</v>
      </c>
      <c r="B255">
        <v>4.5</v>
      </c>
      <c r="C255">
        <v>73</v>
      </c>
      <c r="D255">
        <f t="shared" si="27"/>
        <v>-1.2527629684953678</v>
      </c>
      <c r="E255">
        <f t="shared" si="28"/>
        <v>-1.4440250647200217</v>
      </c>
      <c r="F255">
        <f t="shared" si="29"/>
        <v>0.23597602579761465</v>
      </c>
      <c r="G255">
        <f t="shared" si="30"/>
        <v>0.42938675432794476</v>
      </c>
      <c r="H255">
        <f t="shared" si="31"/>
        <v>-0.84539724094396218</v>
      </c>
    </row>
    <row r="256" spans="1:8" x14ac:dyDescent="0.2">
      <c r="A256">
        <v>255</v>
      </c>
      <c r="B256">
        <v>4.1500000000000004</v>
      </c>
      <c r="C256">
        <v>88</v>
      </c>
      <c r="D256">
        <f t="shared" si="27"/>
        <v>-1.2527629684953678</v>
      </c>
      <c r="E256">
        <f t="shared" si="28"/>
        <v>-1.2182622884119463</v>
      </c>
      <c r="F256">
        <f t="shared" si="29"/>
        <v>0.29574363780916657</v>
      </c>
      <c r="G256">
        <f t="shared" si="30"/>
        <v>0.34652902768591254</v>
      </c>
      <c r="H256">
        <f t="shared" si="31"/>
        <v>-1.0597886898757058</v>
      </c>
    </row>
    <row r="257" spans="1:8" x14ac:dyDescent="0.2">
      <c r="A257">
        <v>256</v>
      </c>
      <c r="B257">
        <v>3.8170000000000002</v>
      </c>
      <c r="C257">
        <v>80</v>
      </c>
      <c r="D257">
        <f t="shared" si="27"/>
        <v>-1.2527629684953678</v>
      </c>
      <c r="E257">
        <f t="shared" si="28"/>
        <v>-1.0910804960691716</v>
      </c>
      <c r="F257">
        <f t="shared" si="29"/>
        <v>0.33585340929785507</v>
      </c>
      <c r="G257">
        <f t="shared" si="30"/>
        <v>0.26769581919506458</v>
      </c>
      <c r="H257">
        <f t="shared" si="31"/>
        <v>-1.3179039460784774</v>
      </c>
    </row>
    <row r="258" spans="1:8" x14ac:dyDescent="0.2">
      <c r="A258">
        <v>257</v>
      </c>
      <c r="B258">
        <v>3.9169999999999998</v>
      </c>
      <c r="C258">
        <v>71</v>
      </c>
      <c r="D258">
        <f t="shared" ref="D258:D273" si="32">LN(1/($M$2-$M$1))</f>
        <v>-1.2527629684953678</v>
      </c>
      <c r="E258">
        <f t="shared" ref="E258:E273" si="33">LN(_xlfn.NORM.DIST(B258,$M$5,$M$6,FALSE))</f>
        <v>-1.1202974661127891</v>
      </c>
      <c r="F258">
        <f t="shared" si="29"/>
        <v>0.32618275187503143</v>
      </c>
      <c r="G258">
        <f t="shared" si="30"/>
        <v>0.29136945537850228</v>
      </c>
      <c r="H258">
        <f t="shared" si="31"/>
        <v>-1.2331632109672819</v>
      </c>
    </row>
    <row r="259" spans="1:8" x14ac:dyDescent="0.2">
      <c r="A259">
        <v>258</v>
      </c>
      <c r="B259">
        <v>4.45</v>
      </c>
      <c r="C259">
        <v>83</v>
      </c>
      <c r="D259">
        <f t="shared" si="32"/>
        <v>-1.2527629684953678</v>
      </c>
      <c r="E259">
        <f t="shared" si="33"/>
        <v>-1.4059948530162132</v>
      </c>
      <c r="F259">
        <f t="shared" ref="F259:F273" si="34">_xlfn.NORM.DIST(B259,$M$5,$M$6,FALSE)</f>
        <v>0.24512307368035655</v>
      </c>
      <c r="G259">
        <f t="shared" ref="G259:G273" si="35">IF(AND($M$9&lt;=B259,B259&lt;$M$11),2*($M$11-B259)/(($M$11-$M$9)*($M$10)-$M$9),2*(B259-$M$11)/(($M$10-$M$11)*($M$10-$M$9)))</f>
        <v>0.41754993623622588</v>
      </c>
      <c r="H259">
        <f t="shared" ref="H259:H273" si="36">LN(G259)</f>
        <v>-0.87335113409222442</v>
      </c>
    </row>
    <row r="260" spans="1:8" x14ac:dyDescent="0.2">
      <c r="A260">
        <v>259</v>
      </c>
      <c r="B260">
        <v>2</v>
      </c>
      <c r="C260">
        <v>56</v>
      </c>
      <c r="D260">
        <f t="shared" si="32"/>
        <v>-1.2527629684953678</v>
      </c>
      <c r="E260">
        <f t="shared" si="33"/>
        <v>-1.9020223072803943</v>
      </c>
      <c r="F260">
        <f t="shared" si="34"/>
        <v>0.14926645115638479</v>
      </c>
      <c r="G260">
        <f t="shared" si="35"/>
        <v>0.34835982636537965</v>
      </c>
      <c r="H260">
        <f t="shared" si="36"/>
        <v>-1.054519349592159</v>
      </c>
    </row>
    <row r="261" spans="1:8" x14ac:dyDescent="0.2">
      <c r="A261">
        <v>260</v>
      </c>
      <c r="B261">
        <v>4.2830000000000004</v>
      </c>
      <c r="C261">
        <v>79</v>
      </c>
      <c r="D261">
        <f t="shared" si="32"/>
        <v>-1.2527629684953678</v>
      </c>
      <c r="E261">
        <f t="shared" si="33"/>
        <v>-1.2929341425246532</v>
      </c>
      <c r="F261">
        <f t="shared" si="34"/>
        <v>0.27446428315078697</v>
      </c>
      <c r="G261">
        <f t="shared" si="35"/>
        <v>0.37801496380988481</v>
      </c>
      <c r="H261">
        <f t="shared" si="36"/>
        <v>-0.97282149734744894</v>
      </c>
    </row>
    <row r="262" spans="1:8" x14ac:dyDescent="0.2">
      <c r="A262">
        <v>261</v>
      </c>
      <c r="B262">
        <v>4.7670000000000003</v>
      </c>
      <c r="C262">
        <v>78</v>
      </c>
      <c r="D262">
        <f t="shared" si="32"/>
        <v>-1.2527629684953678</v>
      </c>
      <c r="E262">
        <f t="shared" si="33"/>
        <v>-1.6797115189788501</v>
      </c>
      <c r="F262">
        <f t="shared" si="34"/>
        <v>0.18642774915022162</v>
      </c>
      <c r="G262">
        <f t="shared" si="35"/>
        <v>0.49259536293772377</v>
      </c>
      <c r="H262">
        <f t="shared" si="36"/>
        <v>-0.70806720678352275</v>
      </c>
    </row>
    <row r="263" spans="1:8" x14ac:dyDescent="0.2">
      <c r="A263">
        <v>262</v>
      </c>
      <c r="B263">
        <v>4.5330000000000004</v>
      </c>
      <c r="C263">
        <v>84</v>
      </c>
      <c r="D263">
        <f t="shared" si="32"/>
        <v>-1.2527629684953678</v>
      </c>
      <c r="E263">
        <f t="shared" si="33"/>
        <v>-1.470180137822529</v>
      </c>
      <c r="F263">
        <f t="shared" si="34"/>
        <v>0.22988407064075342</v>
      </c>
      <c r="G263">
        <f t="shared" si="35"/>
        <v>0.43719905426847933</v>
      </c>
      <c r="H263">
        <f t="shared" si="36"/>
        <v>-0.82736668583744699</v>
      </c>
    </row>
    <row r="264" spans="1:8" x14ac:dyDescent="0.2">
      <c r="A264">
        <v>263</v>
      </c>
      <c r="B264">
        <v>1.85</v>
      </c>
      <c r="C264">
        <v>58</v>
      </c>
      <c r="D264">
        <f t="shared" si="32"/>
        <v>-1.2527629684953678</v>
      </c>
      <c r="E264">
        <f t="shared" si="33"/>
        <v>-2.0826293845329467</v>
      </c>
      <c r="F264">
        <f t="shared" si="34"/>
        <v>0.1246021541153616</v>
      </c>
      <c r="G264">
        <f t="shared" si="35"/>
        <v>0.42450694643466286</v>
      </c>
      <c r="H264">
        <f t="shared" si="36"/>
        <v>-0.85682690956093899</v>
      </c>
    </row>
    <row r="265" spans="1:8" x14ac:dyDescent="0.2">
      <c r="A265">
        <v>264</v>
      </c>
      <c r="B265">
        <v>4.25</v>
      </c>
      <c r="C265">
        <v>83</v>
      </c>
      <c r="D265">
        <f t="shared" si="32"/>
        <v>-1.2527629684953678</v>
      </c>
      <c r="E265">
        <f t="shared" si="33"/>
        <v>-1.2731352945907808</v>
      </c>
      <c r="F265">
        <f t="shared" si="34"/>
        <v>0.27995251076983629</v>
      </c>
      <c r="G265">
        <f t="shared" si="35"/>
        <v>0.37020266386935025</v>
      </c>
      <c r="H265">
        <f t="shared" si="36"/>
        <v>-0.9937046831113352</v>
      </c>
    </row>
    <row r="266" spans="1:8" x14ac:dyDescent="0.2">
      <c r="A266">
        <v>265</v>
      </c>
      <c r="B266">
        <v>1.9830000000000001</v>
      </c>
      <c r="C266">
        <v>43</v>
      </c>
      <c r="D266">
        <f t="shared" si="32"/>
        <v>-1.2527629684953678</v>
      </c>
      <c r="E266">
        <f t="shared" si="33"/>
        <v>-1.92162011390803</v>
      </c>
      <c r="F266">
        <f t="shared" si="34"/>
        <v>0.14636963445283513</v>
      </c>
      <c r="G266">
        <f t="shared" si="35"/>
        <v>0.35698983330656503</v>
      </c>
      <c r="H266">
        <f t="shared" si="36"/>
        <v>-1.0300479757408787</v>
      </c>
    </row>
    <row r="267" spans="1:8" x14ac:dyDescent="0.2">
      <c r="A267">
        <v>266</v>
      </c>
      <c r="B267">
        <v>2.25</v>
      </c>
      <c r="C267">
        <v>60</v>
      </c>
      <c r="D267">
        <f t="shared" si="32"/>
        <v>-1.2527629684953678</v>
      </c>
      <c r="E267">
        <f t="shared" si="33"/>
        <v>-1.6395330886390791</v>
      </c>
      <c r="F267">
        <f t="shared" si="34"/>
        <v>0.19407063492414847</v>
      </c>
      <c r="G267">
        <f t="shared" si="35"/>
        <v>0.22144795958324087</v>
      </c>
      <c r="H267">
        <f t="shared" si="36"/>
        <v>-1.5075676625490746</v>
      </c>
    </row>
    <row r="268" spans="1:8" x14ac:dyDescent="0.2">
      <c r="A268">
        <v>267</v>
      </c>
      <c r="B268">
        <v>4.75</v>
      </c>
      <c r="C268">
        <v>75</v>
      </c>
      <c r="D268">
        <f t="shared" si="32"/>
        <v>-1.2527629684953678</v>
      </c>
      <c r="E268">
        <f t="shared" si="33"/>
        <v>-1.6630680558237685</v>
      </c>
      <c r="F268">
        <f t="shared" si="34"/>
        <v>0.18955651706773813</v>
      </c>
      <c r="G268">
        <f t="shared" si="35"/>
        <v>0.48857084478653928</v>
      </c>
      <c r="H268">
        <f t="shared" si="36"/>
        <v>-0.71627079286286577</v>
      </c>
    </row>
    <row r="269" spans="1:8" x14ac:dyDescent="0.2">
      <c r="A269">
        <v>268</v>
      </c>
      <c r="B269">
        <v>4.117</v>
      </c>
      <c r="C269">
        <v>81</v>
      </c>
      <c r="D269">
        <f t="shared" si="32"/>
        <v>-1.2527629684953678</v>
      </c>
      <c r="E269">
        <f t="shared" si="33"/>
        <v>-1.2018449522677876</v>
      </c>
      <c r="F269">
        <f t="shared" si="34"/>
        <v>0.30063903526257768</v>
      </c>
      <c r="G269">
        <f t="shared" si="35"/>
        <v>0.33871672774537798</v>
      </c>
      <c r="H269">
        <f t="shared" si="36"/>
        <v>-1.0825911322900441</v>
      </c>
    </row>
    <row r="270" spans="1:8" x14ac:dyDescent="0.2">
      <c r="A270">
        <v>269</v>
      </c>
      <c r="B270">
        <v>2.15</v>
      </c>
      <c r="C270">
        <v>46</v>
      </c>
      <c r="D270">
        <f t="shared" si="32"/>
        <v>-1.2527629684953678</v>
      </c>
      <c r="E270">
        <f t="shared" si="33"/>
        <v>-1.7387503895786645</v>
      </c>
      <c r="F270">
        <f t="shared" si="34"/>
        <v>0.1757398698357174</v>
      </c>
      <c r="G270">
        <f t="shared" si="35"/>
        <v>0.27221270629609645</v>
      </c>
      <c r="H270">
        <f t="shared" si="36"/>
        <v>-1.3011715098538943</v>
      </c>
    </row>
    <row r="271" spans="1:8" x14ac:dyDescent="0.2">
      <c r="A271">
        <v>270</v>
      </c>
      <c r="B271">
        <v>4.4169999999999998</v>
      </c>
      <c r="C271">
        <v>90</v>
      </c>
      <c r="D271">
        <f t="shared" si="32"/>
        <v>-1.2527629684953678</v>
      </c>
      <c r="E271">
        <f t="shared" si="33"/>
        <v>-1.3819500466696923</v>
      </c>
      <c r="F271">
        <f t="shared" si="34"/>
        <v>0.25108844116604101</v>
      </c>
      <c r="G271">
        <f t="shared" si="35"/>
        <v>0.40973763629569132</v>
      </c>
      <c r="H271">
        <f t="shared" si="36"/>
        <v>-0.8922382355884414</v>
      </c>
    </row>
    <row r="272" spans="1:8" x14ac:dyDescent="0.2">
      <c r="A272">
        <v>271</v>
      </c>
      <c r="B272">
        <v>1.8169999999999999</v>
      </c>
      <c r="C272">
        <v>46</v>
      </c>
      <c r="D272">
        <f t="shared" si="32"/>
        <v>-1.2527629684953678</v>
      </c>
      <c r="E272">
        <f t="shared" si="33"/>
        <v>-2.1246893199402286</v>
      </c>
      <c r="F272">
        <f t="shared" si="34"/>
        <v>0.11947007947299677</v>
      </c>
      <c r="G272">
        <f t="shared" si="35"/>
        <v>0.44125931284990527</v>
      </c>
      <c r="H272">
        <f t="shared" si="36"/>
        <v>-0.81812256534850025</v>
      </c>
    </row>
    <row r="273" spans="1:8" x14ac:dyDescent="0.2">
      <c r="A273">
        <v>272</v>
      </c>
      <c r="B273">
        <v>4.4669999999999996</v>
      </c>
      <c r="C273">
        <v>74</v>
      </c>
      <c r="D273">
        <f t="shared" si="32"/>
        <v>-1.2527629684953678</v>
      </c>
      <c r="E273">
        <f t="shared" si="33"/>
        <v>-1.4187090133397739</v>
      </c>
      <c r="F273">
        <f t="shared" si="34"/>
        <v>0.24202626798106455</v>
      </c>
      <c r="G273">
        <f t="shared" si="35"/>
        <v>0.4215744543874102</v>
      </c>
      <c r="H273">
        <f t="shared" si="36"/>
        <v>-0.86375887565097997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2141-6044-8E47-9343-2504E4A62213}">
  <dimension ref="A1:U273"/>
  <sheetViews>
    <sheetView tabSelected="1" topLeftCell="I1" workbookViewId="0">
      <selection activeCell="O24" sqref="O24"/>
    </sheetView>
  </sheetViews>
  <sheetFormatPr baseColWidth="10" defaultColWidth="8.83203125" defaultRowHeight="15" x14ac:dyDescent="0.2"/>
  <cols>
    <col min="7" max="7" width="10.6640625" customWidth="1"/>
    <col min="8" max="8" width="14.6640625" bestFit="1" customWidth="1"/>
  </cols>
  <sheetData>
    <row r="1" spans="1:21" ht="32" x14ac:dyDescent="0.2">
      <c r="B1" t="s">
        <v>906</v>
      </c>
      <c r="C1" t="s">
        <v>907</v>
      </c>
      <c r="D1" s="3" t="s">
        <v>910</v>
      </c>
      <c r="E1" s="3" t="s">
        <v>911</v>
      </c>
      <c r="F1" s="3"/>
      <c r="G1" s="3" t="s">
        <v>916</v>
      </c>
      <c r="H1" t="s">
        <v>915</v>
      </c>
      <c r="K1" t="s">
        <v>912</v>
      </c>
      <c r="L1" t="s">
        <v>908</v>
      </c>
      <c r="M1">
        <f>MIN(C:C)</f>
        <v>43</v>
      </c>
      <c r="Q1" t="s">
        <v>919</v>
      </c>
      <c r="R1" t="s">
        <v>902</v>
      </c>
      <c r="S1" t="s">
        <v>918</v>
      </c>
      <c r="T1" t="s">
        <v>903</v>
      </c>
      <c r="U1" t="s">
        <v>913</v>
      </c>
    </row>
    <row r="2" spans="1:21" x14ac:dyDescent="0.2">
      <c r="A2">
        <v>1</v>
      </c>
      <c r="B2">
        <v>3.6</v>
      </c>
      <c r="C2">
        <v>79</v>
      </c>
      <c r="D2">
        <f>LN(1/($M$2-$M$1))</f>
        <v>-3.970291913552122</v>
      </c>
      <c r="E2">
        <f>LN(_xlfn.NORM.DIST(B2,$M$5,$M$6,FALSE))</f>
        <v>-15.780594534326896</v>
      </c>
      <c r="F2">
        <f>_xlfn.NORM.DIST(B2,$M$5,$M$6,FALSE)</f>
        <v>1.4014411732843516E-7</v>
      </c>
      <c r="G2">
        <f>IF(AND($M$9&lt;=C2,C2&lt;$M$11),2*($M$11-C2)/(($M$11-$M$9)*($M$10)-$M$9),2*(C2-$M$11)/(($M$10-$M$11)*($M$10-$M$9)))</f>
        <v>1.9359256415997679E-2</v>
      </c>
      <c r="H2">
        <f>LN(G2)</f>
        <v>-3.9445846061359049</v>
      </c>
      <c r="L2" t="s">
        <v>909</v>
      </c>
      <c r="M2">
        <f>MAX(C:C)</f>
        <v>96</v>
      </c>
      <c r="Q2" s="1">
        <v>43</v>
      </c>
      <c r="R2">
        <f>COUNTIF(C:C,"&lt;="&amp;Q2)/COUNT(C:C)</f>
        <v>3.6764705882352941E-3</v>
      </c>
      <c r="S2">
        <f>(Q2-$M$1) / ($M$2-$M$1)</f>
        <v>0</v>
      </c>
      <c r="T2">
        <f>_xlfn.NORM.DIST(Q2,$M$5,$M$6,TRUE)</f>
        <v>2.0084214271295413E-2</v>
      </c>
      <c r="U2">
        <f>IF(AND($M$9&lt;=Q2,Q2&lt;$M$11),(($M$11-$M$9)^2-($M$11-Q2)^2)/(($M$11-$M$9)*($M$10-$M$9)),((Q2-$M$11)^2+($M$10-$M$11)*($M$11-$M$9))/(($M$10-$M$11)*($M$10-$M$9)))</f>
        <v>0</v>
      </c>
    </row>
    <row r="3" spans="1:21" x14ac:dyDescent="0.2">
      <c r="A3">
        <v>2</v>
      </c>
      <c r="B3">
        <v>1.8</v>
      </c>
      <c r="C3">
        <v>54</v>
      </c>
      <c r="D3">
        <f>LN(1/($M$2-$M$1))</f>
        <v>-3.970291913552122</v>
      </c>
      <c r="E3">
        <f>LN(_xlfn.NORM.DIST(B3,$M$5,$M$6,FALSE))</f>
        <v>-16.444767815938583</v>
      </c>
      <c r="F3">
        <f t="shared" ref="F3:F66" si="0">_xlfn.NORM.DIST(B3,$M$5,$M$6,FALSE)</f>
        <v>7.2132017828349501E-8</v>
      </c>
      <c r="G3">
        <f t="shared" ref="G3:G66" si="1">IF(AND($M$9&lt;=C3,C3&lt;$M$11),2*($M$11-C3)/(($M$11-$M$9)*($M$10)-$M$9),2*(C3-$M$11)/(($M$10-$M$11)*($M$10-$M$9)))</f>
        <v>8.3731687910987146E-3</v>
      </c>
      <c r="H3">
        <f t="shared" ref="H3:H66" si="2">LN(G3)</f>
        <v>-4.7827228769879078</v>
      </c>
      <c r="L3" t="s">
        <v>892</v>
      </c>
      <c r="M3">
        <f>SUM(D:D)</f>
        <v>-1079.9194004861799</v>
      </c>
      <c r="Q3" s="1">
        <f>Q2+0.5</f>
        <v>43.5</v>
      </c>
      <c r="R3">
        <f t="shared" ref="R3:R66" si="3">COUNTIF(C:C,"&lt;="&amp;Q3)/COUNT(C:C)</f>
        <v>3.6764705882352941E-3</v>
      </c>
      <c r="S3">
        <f t="shared" ref="S3:S66" si="4">(Q3-$M$1) / ($M$2-$M$1)</f>
        <v>9.433962264150943E-3</v>
      </c>
      <c r="T3">
        <f t="shared" ref="T3:T66" si="5">_xlfn.NORM.DIST(Q3,$M$5,$M$6,TRUE)</f>
        <v>2.1940047459393045E-2</v>
      </c>
      <c r="U3">
        <f t="shared" ref="U3:U66" si="6">IF(AND($M$9&lt;=Q3,Q3&lt;$M$11),(($M$11-$M$9)^2-($M$11-Q3)^2)/(($M$11-$M$9)*($M$10-$M$9)),((Q3-$M$11)^2+($M$10-$M$11)*($M$11-$M$9))/(($M$10-$M$11)*($M$10-$M$9)))</f>
        <v>1.8607187433948104E-2</v>
      </c>
    </row>
    <row r="4" spans="1:21" x14ac:dyDescent="0.2">
      <c r="A4">
        <v>3</v>
      </c>
      <c r="B4">
        <v>3.3330000000000002</v>
      </c>
      <c r="C4">
        <v>74</v>
      </c>
      <c r="D4">
        <f>LN(1/($M$2-$M$1))</f>
        <v>-3.970291913552122</v>
      </c>
      <c r="E4">
        <f>LN(_xlfn.NORM.DIST(B4,$M$5,$M$6,FALSE))</f>
        <v>-15.8780062676028</v>
      </c>
      <c r="F4">
        <f t="shared" si="0"/>
        <v>1.2713627839145629E-7</v>
      </c>
      <c r="G4">
        <f t="shared" si="1"/>
        <v>1.3954376227584123E-2</v>
      </c>
      <c r="H4">
        <f t="shared" si="2"/>
        <v>-4.2719621118403044</v>
      </c>
      <c r="Q4" s="1">
        <f t="shared" ref="Q4:Q67" si="7">Q3+0.5</f>
        <v>44</v>
      </c>
      <c r="R4">
        <f t="shared" si="3"/>
        <v>3.6764705882352941E-3</v>
      </c>
      <c r="S4">
        <f t="shared" si="4"/>
        <v>1.8867924528301886E-2</v>
      </c>
      <c r="T4">
        <f t="shared" si="5"/>
        <v>2.3938638178055853E-2</v>
      </c>
      <c r="U4">
        <f t="shared" si="6"/>
        <v>3.6692900679188671E-2</v>
      </c>
    </row>
    <row r="5" spans="1:21" x14ac:dyDescent="0.2">
      <c r="A5">
        <v>4</v>
      </c>
      <c r="B5">
        <v>2.2829999999999999</v>
      </c>
      <c r="C5">
        <v>62</v>
      </c>
      <c r="D5">
        <f>LN(1/($M$2-$M$1))</f>
        <v>-3.970291913552122</v>
      </c>
      <c r="E5">
        <f>LN(_xlfn.NORM.DIST(B5,$M$5,$M$6,FALSE))</f>
        <v>-16.264827122912546</v>
      </c>
      <c r="F5">
        <f t="shared" si="0"/>
        <v>8.6352582718869303E-8</v>
      </c>
      <c r="G5">
        <f t="shared" si="1"/>
        <v>9.8266377539158551E-4</v>
      </c>
      <c r="H5">
        <f t="shared" si="2"/>
        <v>-6.9252435356019912</v>
      </c>
      <c r="K5" t="s">
        <v>894</v>
      </c>
      <c r="L5" t="s">
        <v>890</v>
      </c>
      <c r="M5" s="1">
        <f>AVERAGE(C2:C273)</f>
        <v>70.897058823529406</v>
      </c>
      <c r="Q5" s="1">
        <f t="shared" si="7"/>
        <v>44.5</v>
      </c>
      <c r="R5">
        <f t="shared" si="3"/>
        <v>3.6764705882352941E-3</v>
      </c>
      <c r="S5">
        <f t="shared" si="4"/>
        <v>2.8301886792452831E-2</v>
      </c>
      <c r="T5">
        <f t="shared" si="5"/>
        <v>2.6088058824405656E-2</v>
      </c>
      <c r="U5">
        <f t="shared" si="6"/>
        <v>5.4257139735721702E-2</v>
      </c>
    </row>
    <row r="6" spans="1:21" x14ac:dyDescent="0.2">
      <c r="A6">
        <v>5</v>
      </c>
      <c r="B6">
        <v>4.5330000000000004</v>
      </c>
      <c r="C6">
        <v>85</v>
      </c>
      <c r="D6">
        <f>LN(1/($M$2-$M$1))</f>
        <v>-3.970291913552122</v>
      </c>
      <c r="E6">
        <f>LN(_xlfn.NORM.DIST(B6,$M$5,$M$6,FALSE))</f>
        <v>-15.44322956348374</v>
      </c>
      <c r="F6">
        <f t="shared" si="0"/>
        <v>1.963769984963314E-7</v>
      </c>
      <c r="G6">
        <f t="shared" si="1"/>
        <v>2.5845112642093947E-2</v>
      </c>
      <c r="H6">
        <f t="shared" si="2"/>
        <v>-3.6556337619728079</v>
      </c>
      <c r="L6" t="s">
        <v>891</v>
      </c>
      <c r="M6" s="1">
        <f>_xlfn.STDEV.S(C2:C273)</f>
        <v>13.594973789999393</v>
      </c>
      <c r="Q6" s="1">
        <f t="shared" si="7"/>
        <v>45</v>
      </c>
      <c r="R6">
        <f t="shared" si="3"/>
        <v>1.4705882352941176E-2</v>
      </c>
      <c r="S6">
        <f t="shared" si="4"/>
        <v>3.7735849056603772E-2</v>
      </c>
      <c r="T6">
        <f t="shared" si="5"/>
        <v>2.8396567903179307E-2</v>
      </c>
      <c r="U6">
        <f t="shared" si="6"/>
        <v>7.1299904603547251E-2</v>
      </c>
    </row>
    <row r="7" spans="1:21" x14ac:dyDescent="0.2">
      <c r="A7">
        <v>6</v>
      </c>
      <c r="B7">
        <v>2.883</v>
      </c>
      <c r="C7">
        <v>55</v>
      </c>
      <c r="D7">
        <f>LN(1/($M$2-$M$1))</f>
        <v>-3.970291913552122</v>
      </c>
      <c r="E7">
        <f>LN(_xlfn.NORM.DIST(B7,$M$5,$M$6,FALSE))</f>
        <v>-16.043056206826339</v>
      </c>
      <c r="F7">
        <f t="shared" si="0"/>
        <v>1.0779266679278555E-7</v>
      </c>
      <c r="G7">
        <f t="shared" si="1"/>
        <v>7.1923437209560452E-3</v>
      </c>
      <c r="H7">
        <f t="shared" si="2"/>
        <v>-4.9347381908307923</v>
      </c>
      <c r="L7" t="s">
        <v>892</v>
      </c>
      <c r="M7">
        <f>SUM(E:E)</f>
        <v>-4304.3999538228045</v>
      </c>
      <c r="Q7" s="1">
        <f t="shared" si="7"/>
        <v>45.5</v>
      </c>
      <c r="R7">
        <f t="shared" si="3"/>
        <v>1.4705882352941176E-2</v>
      </c>
      <c r="S7">
        <f t="shared" si="4"/>
        <v>4.716981132075472E-2</v>
      </c>
      <c r="T7">
        <f t="shared" si="5"/>
        <v>3.0872589213717501E-2</v>
      </c>
      <c r="U7">
        <f t="shared" si="6"/>
        <v>8.7821195282665201E-2</v>
      </c>
    </row>
    <row r="8" spans="1:21" x14ac:dyDescent="0.2">
      <c r="A8">
        <v>7</v>
      </c>
      <c r="B8">
        <v>4.7</v>
      </c>
      <c r="C8">
        <v>88</v>
      </c>
      <c r="D8">
        <f>LN(1/($M$2-$M$1))</f>
        <v>-3.970291913552122</v>
      </c>
      <c r="E8">
        <f>LN(_xlfn.NORM.DIST(B8,$M$5,$M$6,FALSE))</f>
        <v>-15.383340725962409</v>
      </c>
      <c r="F8">
        <f t="shared" si="0"/>
        <v>2.084970955620928E-7</v>
      </c>
      <c r="G8">
        <f t="shared" si="1"/>
        <v>2.9088040755142083E-2</v>
      </c>
      <c r="H8">
        <f>LN(G8)</f>
        <v>-3.5374281598899313</v>
      </c>
      <c r="Q8" s="1">
        <f t="shared" si="7"/>
        <v>46</v>
      </c>
      <c r="R8">
        <f t="shared" si="3"/>
        <v>3.3088235294117647E-2</v>
      </c>
      <c r="S8">
        <f t="shared" si="4"/>
        <v>5.6603773584905662E-2</v>
      </c>
      <c r="T8">
        <f t="shared" si="5"/>
        <v>3.3524688571224689E-2</v>
      </c>
      <c r="U8">
        <f t="shared" si="6"/>
        <v>0.10382101177307562</v>
      </c>
    </row>
    <row r="9" spans="1:21" x14ac:dyDescent="0.2">
      <c r="A9">
        <v>8</v>
      </c>
      <c r="B9">
        <v>3.6</v>
      </c>
      <c r="C9">
        <v>85</v>
      </c>
      <c r="D9">
        <f>LN(1/($M$2-$M$1))</f>
        <v>-3.970291913552122</v>
      </c>
      <c r="E9">
        <f>LN(_xlfn.NORM.DIST(B9,$M$5,$M$6,FALSE))</f>
        <v>-15.780594534326896</v>
      </c>
      <c r="F9">
        <f t="shared" si="0"/>
        <v>1.4014411732843516E-7</v>
      </c>
      <c r="G9">
        <f t="shared" si="1"/>
        <v>2.5845112642093947E-2</v>
      </c>
      <c r="H9">
        <f t="shared" si="2"/>
        <v>-3.6556337619728079</v>
      </c>
      <c r="K9" t="s">
        <v>913</v>
      </c>
      <c r="L9" t="s">
        <v>908</v>
      </c>
      <c r="M9">
        <f>MIN(C2:C273)</f>
        <v>43</v>
      </c>
      <c r="Q9" s="1">
        <f t="shared" si="7"/>
        <v>46.5</v>
      </c>
      <c r="R9">
        <f t="shared" si="3"/>
        <v>3.3088235294117647E-2</v>
      </c>
      <c r="S9">
        <f t="shared" si="4"/>
        <v>6.6037735849056603E-2</v>
      </c>
      <c r="T9">
        <f t="shared" si="5"/>
        <v>3.636154804461228E-2</v>
      </c>
      <c r="U9">
        <f t="shared" si="6"/>
        <v>0.11929935407477854</v>
      </c>
    </row>
    <row r="10" spans="1:21" x14ac:dyDescent="0.2">
      <c r="A10">
        <v>9</v>
      </c>
      <c r="B10">
        <v>1.95</v>
      </c>
      <c r="C10">
        <v>51</v>
      </c>
      <c r="D10">
        <f>LN(1/($M$2-$M$1))</f>
        <v>-3.970291913552122</v>
      </c>
      <c r="E10">
        <f>LN(_xlfn.NORM.DIST(B10,$M$5,$M$6,FALSE))</f>
        <v>-16.388750484077974</v>
      </c>
      <c r="F10">
        <f t="shared" si="0"/>
        <v>7.6287977179638864E-8</v>
      </c>
      <c r="G10">
        <f t="shared" si="1"/>
        <v>1.1915644001526721E-2</v>
      </c>
      <c r="H10">
        <f t="shared" si="2"/>
        <v>-4.4299031202465118</v>
      </c>
      <c r="L10" t="s">
        <v>909</v>
      </c>
      <c r="M10">
        <f>MAX(C2:C273)</f>
        <v>96</v>
      </c>
      <c r="Q10" s="1">
        <f t="shared" si="7"/>
        <v>47</v>
      </c>
      <c r="R10">
        <f t="shared" si="3"/>
        <v>4.779411764705882E-2</v>
      </c>
      <c r="S10">
        <f t="shared" si="4"/>
        <v>7.5471698113207544E-2</v>
      </c>
      <c r="T10">
        <f t="shared" si="5"/>
        <v>3.9391937712799217E-2</v>
      </c>
      <c r="U10">
        <f t="shared" si="6"/>
        <v>0.13425622218777389</v>
      </c>
    </row>
    <row r="11" spans="1:21" x14ac:dyDescent="0.2">
      <c r="A11">
        <v>10</v>
      </c>
      <c r="B11">
        <v>4.3499999999999996</v>
      </c>
      <c r="C11">
        <v>85</v>
      </c>
      <c r="D11">
        <f>LN(1/($M$2-$M$1))</f>
        <v>-3.970291913552122</v>
      </c>
      <c r="E11">
        <f>LN(_xlfn.NORM.DIST(B11,$M$5,$M$6,FALSE))</f>
        <v>-15.509029527297965</v>
      </c>
      <c r="F11">
        <f t="shared" si="0"/>
        <v>1.838713465736941E-7</v>
      </c>
      <c r="G11">
        <f t="shared" si="1"/>
        <v>2.5845112642093947E-2</v>
      </c>
      <c r="H11">
        <f t="shared" si="2"/>
        <v>-3.6556337619728079</v>
      </c>
      <c r="L11" t="s">
        <v>914</v>
      </c>
      <c r="M11">
        <v>61.090947679563627</v>
      </c>
      <c r="Q11" s="1">
        <f t="shared" si="7"/>
        <v>47.5</v>
      </c>
      <c r="R11">
        <f t="shared" si="3"/>
        <v>4.779411764705882E-2</v>
      </c>
      <c r="S11">
        <f t="shared" si="4"/>
        <v>8.4905660377358486E-2</v>
      </c>
      <c r="T11">
        <f t="shared" si="5"/>
        <v>4.2624684962292603E-2</v>
      </c>
      <c r="U11">
        <f t="shared" si="6"/>
        <v>0.14869161611206172</v>
      </c>
    </row>
    <row r="12" spans="1:21" x14ac:dyDescent="0.2">
      <c r="A12">
        <v>11</v>
      </c>
      <c r="B12">
        <v>1.833</v>
      </c>
      <c r="C12">
        <v>54</v>
      </c>
      <c r="D12">
        <f>LN(1/($M$2-$M$1))</f>
        <v>-3.970291913552122</v>
      </c>
      <c r="E12">
        <f>LN(_xlfn.NORM.DIST(B12,$M$5,$M$6,FALSE))</f>
        <v>-16.432433557818317</v>
      </c>
      <c r="F12">
        <f t="shared" si="0"/>
        <v>7.3027222246946719E-8</v>
      </c>
      <c r="G12">
        <f t="shared" si="1"/>
        <v>8.3731687910987146E-3</v>
      </c>
      <c r="H12">
        <f t="shared" si="2"/>
        <v>-4.7827228769879078</v>
      </c>
      <c r="L12" t="s">
        <v>892</v>
      </c>
      <c r="M12">
        <f>SUM(H2:H273)</f>
        <v>-1178.7755063188918</v>
      </c>
      <c r="Q12" s="1">
        <f t="shared" si="7"/>
        <v>48</v>
      </c>
      <c r="R12">
        <f t="shared" si="3"/>
        <v>5.8823529411764705E-2</v>
      </c>
      <c r="S12">
        <f t="shared" si="4"/>
        <v>9.4339622641509441E-2</v>
      </c>
      <c r="T12">
        <f t="shared" si="5"/>
        <v>4.6068641371067302E-2</v>
      </c>
      <c r="U12">
        <f t="shared" si="6"/>
        <v>0.16260553584764198</v>
      </c>
    </row>
    <row r="13" spans="1:21" x14ac:dyDescent="0.2">
      <c r="A13">
        <v>12</v>
      </c>
      <c r="B13">
        <v>3.9169999999999998</v>
      </c>
      <c r="C13">
        <v>84</v>
      </c>
      <c r="D13">
        <f>LN(1/($M$2-$M$1))</f>
        <v>-3.970291913552122</v>
      </c>
      <c r="E13">
        <f>LN(_xlfn.NORM.DIST(B13,$M$5,$M$6,FALSE))</f>
        <v>-15.665441727701143</v>
      </c>
      <c r="F13">
        <f t="shared" si="0"/>
        <v>1.5724798936163129E-7</v>
      </c>
      <c r="G13">
        <f t="shared" si="1"/>
        <v>2.4764136604411235E-2</v>
      </c>
      <c r="H13">
        <f t="shared" si="2"/>
        <v>-3.698358777090518</v>
      </c>
      <c r="Q13" s="1">
        <f t="shared" si="7"/>
        <v>48.5</v>
      </c>
      <c r="R13">
        <f t="shared" si="3"/>
        <v>5.8823529411764705E-2</v>
      </c>
      <c r="S13">
        <f t="shared" si="4"/>
        <v>0.10377358490566038</v>
      </c>
      <c r="T13">
        <f t="shared" si="5"/>
        <v>4.9732647247051003E-2</v>
      </c>
      <c r="U13">
        <f t="shared" si="6"/>
        <v>0.17599798139451475</v>
      </c>
    </row>
    <row r="14" spans="1:21" x14ac:dyDescent="0.2">
      <c r="A14">
        <v>13</v>
      </c>
      <c r="B14">
        <v>4.2</v>
      </c>
      <c r="C14">
        <v>78</v>
      </c>
      <c r="D14">
        <f>LN(1/($M$2-$M$1))</f>
        <v>-3.970291913552122</v>
      </c>
      <c r="E14">
        <f>LN(_xlfn.NORM.DIST(B14,$M$5,$M$6,FALSE))</f>
        <v>-15.563099052924489</v>
      </c>
      <c r="F14">
        <f t="shared" si="0"/>
        <v>1.7419350587598565E-7</v>
      </c>
      <c r="G14">
        <f t="shared" si="1"/>
        <v>1.8278280378314967E-2</v>
      </c>
      <c r="H14">
        <f t="shared" si="2"/>
        <v>-4.0020417885892599</v>
      </c>
      <c r="Q14" s="1">
        <f t="shared" si="7"/>
        <v>49</v>
      </c>
      <c r="R14">
        <f t="shared" si="3"/>
        <v>7.720588235294118E-2</v>
      </c>
      <c r="S14">
        <f t="shared" si="4"/>
        <v>0.11320754716981132</v>
      </c>
      <c r="T14">
        <f t="shared" si="5"/>
        <v>5.3625493913712324E-2</v>
      </c>
      <c r="U14">
        <f t="shared" si="6"/>
        <v>0.18886895275267995</v>
      </c>
    </row>
    <row r="15" spans="1:21" x14ac:dyDescent="0.2">
      <c r="A15">
        <v>14</v>
      </c>
      <c r="B15">
        <v>1.75</v>
      </c>
      <c r="C15">
        <v>47</v>
      </c>
      <c r="D15">
        <f>LN(1/($M$2-$M$1))</f>
        <v>-3.970291913552122</v>
      </c>
      <c r="E15">
        <f>LN(_xlfn.NORM.DIST(B15,$M$5,$M$6,FALSE))</f>
        <v>-16.463467312756478</v>
      </c>
      <c r="F15">
        <f t="shared" si="0"/>
        <v>7.0795718392579856E-8</v>
      </c>
      <c r="G15">
        <f t="shared" si="1"/>
        <v>1.6638944282097397E-2</v>
      </c>
      <c r="H15">
        <f t="shared" si="2"/>
        <v>-4.0960092901872605</v>
      </c>
      <c r="Q15" s="1">
        <f t="shared" si="7"/>
        <v>49.5</v>
      </c>
      <c r="R15">
        <f t="shared" si="3"/>
        <v>7.720588235294118E-2</v>
      </c>
      <c r="S15">
        <f t="shared" si="4"/>
        <v>0.12264150943396226</v>
      </c>
      <c r="T15">
        <f t="shared" si="5"/>
        <v>5.7755883860131016E-2</v>
      </c>
      <c r="U15">
        <f t="shared" si="6"/>
        <v>0.20121844992213764</v>
      </c>
    </row>
    <row r="16" spans="1:21" x14ac:dyDescent="0.2">
      <c r="A16">
        <v>15</v>
      </c>
      <c r="B16">
        <v>4.7</v>
      </c>
      <c r="C16">
        <v>83</v>
      </c>
      <c r="D16">
        <f>LN(1/($M$2-$M$1))</f>
        <v>-3.970291913552122</v>
      </c>
      <c r="E16">
        <f>LN(_xlfn.NORM.DIST(B16,$M$5,$M$6,FALSE))</f>
        <v>-15.383340725962409</v>
      </c>
      <c r="F16">
        <f t="shared" si="0"/>
        <v>2.084970955620928E-7</v>
      </c>
      <c r="G16">
        <f t="shared" si="1"/>
        <v>2.3683160566728523E-2</v>
      </c>
      <c r="H16">
        <f t="shared" si="2"/>
        <v>-3.7429910079939055</v>
      </c>
      <c r="Q16" s="1">
        <f t="shared" si="7"/>
        <v>50</v>
      </c>
      <c r="R16">
        <f t="shared" si="3"/>
        <v>9.5588235294117641E-2</v>
      </c>
      <c r="S16">
        <f t="shared" si="4"/>
        <v>0.13207547169811321</v>
      </c>
      <c r="T16">
        <f t="shared" si="5"/>
        <v>6.2132388898278317E-2</v>
      </c>
      <c r="U16">
        <f t="shared" si="6"/>
        <v>0.21304647290288775</v>
      </c>
    </row>
    <row r="17" spans="1:21" x14ac:dyDescent="0.2">
      <c r="A17">
        <v>16</v>
      </c>
      <c r="B17">
        <v>2.1669999999999998</v>
      </c>
      <c r="C17">
        <v>52</v>
      </c>
      <c r="D17">
        <f>LN(1/($M$2-$M$1))</f>
        <v>-3.970291913552122</v>
      </c>
      <c r="E17">
        <f>LN(_xlfn.NORM.DIST(B17,$M$5,$M$6,FALSE))</f>
        <v>-16.307927523626127</v>
      </c>
      <c r="F17">
        <f t="shared" si="0"/>
        <v>8.2709818006478405E-8</v>
      </c>
      <c r="G17">
        <f t="shared" si="1"/>
        <v>1.0734818931384052E-2</v>
      </c>
      <c r="H17">
        <f t="shared" si="2"/>
        <v>-4.5342627149213524</v>
      </c>
      <c r="Q17" s="1">
        <f t="shared" si="7"/>
        <v>50.5</v>
      </c>
      <c r="R17">
        <f t="shared" si="3"/>
        <v>9.5588235294117641E-2</v>
      </c>
      <c r="S17">
        <f t="shared" si="4"/>
        <v>0.14150943396226415</v>
      </c>
      <c r="T17">
        <f t="shared" si="5"/>
        <v>6.6763406495787242E-2</v>
      </c>
      <c r="U17">
        <f t="shared" si="6"/>
        <v>0.22435302169493038</v>
      </c>
    </row>
    <row r="18" spans="1:21" x14ac:dyDescent="0.2">
      <c r="A18">
        <v>17</v>
      </c>
      <c r="B18">
        <v>1.75</v>
      </c>
      <c r="C18">
        <v>62</v>
      </c>
      <c r="D18">
        <f>LN(1/($M$2-$M$1))</f>
        <v>-3.970291913552122</v>
      </c>
      <c r="E18">
        <f>LN(_xlfn.NORM.DIST(B18,$M$5,$M$6,FALSE))</f>
        <v>-16.463467312756478</v>
      </c>
      <c r="F18">
        <f t="shared" si="0"/>
        <v>7.0795718392579856E-8</v>
      </c>
      <c r="G18">
        <f t="shared" si="1"/>
        <v>9.8266377539158551E-4</v>
      </c>
      <c r="H18">
        <f t="shared" si="2"/>
        <v>-6.9252435356019912</v>
      </c>
      <c r="Q18" s="1">
        <f t="shared" si="7"/>
        <v>51</v>
      </c>
      <c r="R18">
        <f t="shared" si="3"/>
        <v>0.11764705882352941</v>
      </c>
      <c r="S18">
        <f t="shared" si="4"/>
        <v>0.15094339622641509</v>
      </c>
      <c r="T18">
        <f t="shared" si="5"/>
        <v>7.1657114477986006E-2</v>
      </c>
      <c r="U18">
        <f t="shared" si="6"/>
        <v>0.23513809629826543</v>
      </c>
    </row>
    <row r="19" spans="1:21" x14ac:dyDescent="0.2">
      <c r="A19">
        <v>18</v>
      </c>
      <c r="B19">
        <v>4.8</v>
      </c>
      <c r="C19">
        <v>84</v>
      </c>
      <c r="D19">
        <f>LN(1/($M$2-$M$1))</f>
        <v>-3.970291913552122</v>
      </c>
      <c r="E19">
        <f>LN(_xlfn.NORM.DIST(B19,$M$5,$M$6,FALSE))</f>
        <v>-15.347551377756167</v>
      </c>
      <c r="F19">
        <f t="shared" si="0"/>
        <v>2.1609420766351718E-7</v>
      </c>
      <c r="G19">
        <f t="shared" si="1"/>
        <v>2.4764136604411235E-2</v>
      </c>
      <c r="H19">
        <f t="shared" si="2"/>
        <v>-3.698358777090518</v>
      </c>
      <c r="Q19" s="1">
        <f t="shared" si="7"/>
        <v>51.5</v>
      </c>
      <c r="R19">
        <f t="shared" si="3"/>
        <v>0.11764705882352941</v>
      </c>
      <c r="S19">
        <f t="shared" si="4"/>
        <v>0.16037735849056603</v>
      </c>
      <c r="T19">
        <f t="shared" si="5"/>
        <v>7.6821424318109177E-2</v>
      </c>
      <c r="U19">
        <f t="shared" si="6"/>
        <v>0.24540169671289294</v>
      </c>
    </row>
    <row r="20" spans="1:21" x14ac:dyDescent="0.2">
      <c r="A20">
        <v>19</v>
      </c>
      <c r="B20">
        <v>1.6</v>
      </c>
      <c r="C20">
        <v>52</v>
      </c>
      <c r="D20">
        <f>LN(1/($M$2-$M$1))</f>
        <v>-3.970291913552122</v>
      </c>
      <c r="E20">
        <f>LN(_xlfn.NORM.DIST(B20,$M$5,$M$6,FALSE))</f>
        <v>-16.519646961803257</v>
      </c>
      <c r="F20">
        <f t="shared" si="0"/>
        <v>6.6928097744621314E-8</v>
      </c>
      <c r="G20">
        <f t="shared" si="1"/>
        <v>1.0734818931384052E-2</v>
      </c>
      <c r="H20">
        <f t="shared" si="2"/>
        <v>-4.5342627149213524</v>
      </c>
      <c r="Q20" s="1">
        <f t="shared" si="7"/>
        <v>52</v>
      </c>
      <c r="R20">
        <f t="shared" si="3"/>
        <v>0.13602941176470587</v>
      </c>
      <c r="S20">
        <f t="shared" si="4"/>
        <v>0.16981132075471697</v>
      </c>
      <c r="T20">
        <f t="shared" si="5"/>
        <v>8.2263933259092301E-2</v>
      </c>
      <c r="U20">
        <f t="shared" si="6"/>
        <v>0.25514382293881294</v>
      </c>
    </row>
    <row r="21" spans="1:21" x14ac:dyDescent="0.2">
      <c r="A21">
        <v>20</v>
      </c>
      <c r="B21">
        <v>4.25</v>
      </c>
      <c r="C21">
        <v>79</v>
      </c>
      <c r="D21">
        <f>LN(1/($M$2-$M$1))</f>
        <v>-3.970291913552122</v>
      </c>
      <c r="E21">
        <f>LN(_xlfn.NORM.DIST(B21,$M$5,$M$6,FALSE))</f>
        <v>-15.545062351283468</v>
      </c>
      <c r="F21">
        <f t="shared" si="0"/>
        <v>1.7736388783675406E-7</v>
      </c>
      <c r="G21">
        <f t="shared" si="1"/>
        <v>1.9359256415997679E-2</v>
      </c>
      <c r="H21">
        <f t="shared" si="2"/>
        <v>-3.9445846061359049</v>
      </c>
      <c r="Q21" s="1">
        <f t="shared" si="7"/>
        <v>52.5</v>
      </c>
      <c r="R21">
        <f t="shared" si="3"/>
        <v>0.13602941176470587</v>
      </c>
      <c r="S21">
        <f t="shared" si="4"/>
        <v>0.17924528301886791</v>
      </c>
      <c r="T21">
        <f t="shared" si="5"/>
        <v>8.7991875533887237E-2</v>
      </c>
      <c r="U21">
        <f t="shared" si="6"/>
        <v>0.26436447497602539</v>
      </c>
    </row>
    <row r="22" spans="1:21" x14ac:dyDescent="0.2">
      <c r="A22">
        <v>21</v>
      </c>
      <c r="B22">
        <v>1.8</v>
      </c>
      <c r="C22">
        <v>51</v>
      </c>
      <c r="D22">
        <f>LN(1/($M$2-$M$1))</f>
        <v>-3.970291913552122</v>
      </c>
      <c r="E22">
        <f>LN(_xlfn.NORM.DIST(B22,$M$5,$M$6,FALSE))</f>
        <v>-16.444767815938583</v>
      </c>
      <c r="F22">
        <f t="shared" si="0"/>
        <v>7.2132017828349501E-8</v>
      </c>
      <c r="G22">
        <f t="shared" si="1"/>
        <v>1.1915644001526721E-2</v>
      </c>
      <c r="H22">
        <f t="shared" si="2"/>
        <v>-4.4299031202465118</v>
      </c>
      <c r="Q22" s="1">
        <f t="shared" si="7"/>
        <v>53</v>
      </c>
      <c r="R22">
        <f t="shared" si="3"/>
        <v>0.16176470588235295</v>
      </c>
      <c r="S22">
        <f t="shared" si="4"/>
        <v>0.18867924528301888</v>
      </c>
      <c r="T22">
        <f t="shared" si="5"/>
        <v>9.4012072973489444E-2</v>
      </c>
      <c r="U22">
        <f t="shared" si="6"/>
        <v>0.27306365282453032</v>
      </c>
    </row>
    <row r="23" spans="1:21" x14ac:dyDescent="0.2">
      <c r="A23">
        <v>22</v>
      </c>
      <c r="B23">
        <v>1.75</v>
      </c>
      <c r="C23">
        <v>47</v>
      </c>
      <c r="D23">
        <f>LN(1/($M$2-$M$1))</f>
        <v>-3.970291913552122</v>
      </c>
      <c r="E23">
        <f>LN(_xlfn.NORM.DIST(B23,$M$5,$M$6,FALSE))</f>
        <v>-16.463467312756478</v>
      </c>
      <c r="F23">
        <f t="shared" si="0"/>
        <v>7.0795718392579856E-8</v>
      </c>
      <c r="G23">
        <f t="shared" si="1"/>
        <v>1.6638944282097397E-2</v>
      </c>
      <c r="H23">
        <f t="shared" si="2"/>
        <v>-4.0960092901872605</v>
      </c>
      <c r="Q23" s="1">
        <f t="shared" si="7"/>
        <v>53.5</v>
      </c>
      <c r="R23">
        <f t="shared" si="3"/>
        <v>0.16176470588235295</v>
      </c>
      <c r="S23">
        <f t="shared" si="4"/>
        <v>0.19811320754716982</v>
      </c>
      <c r="T23">
        <f t="shared" si="5"/>
        <v>0.10033088531253172</v>
      </c>
      <c r="U23">
        <f t="shared" si="6"/>
        <v>0.28124135648432769</v>
      </c>
    </row>
    <row r="24" spans="1:21" x14ac:dyDescent="0.2">
      <c r="A24">
        <v>23</v>
      </c>
      <c r="B24">
        <v>3.45</v>
      </c>
      <c r="C24">
        <v>78</v>
      </c>
      <c r="D24">
        <f>LN(1/($M$2-$M$1))</f>
        <v>-3.970291913552122</v>
      </c>
      <c r="E24">
        <f>LN(_xlfn.NORM.DIST(B24,$M$5,$M$6,FALSE))</f>
        <v>-15.835272749401572</v>
      </c>
      <c r="F24">
        <f t="shared" si="0"/>
        <v>1.3268701543693086E-7</v>
      </c>
      <c r="G24">
        <f t="shared" si="1"/>
        <v>1.8278280378314967E-2</v>
      </c>
      <c r="H24">
        <f t="shared" si="2"/>
        <v>-4.0020417885892599</v>
      </c>
      <c r="Q24" s="1">
        <f t="shared" si="7"/>
        <v>54</v>
      </c>
      <c r="R24">
        <f t="shared" si="3"/>
        <v>0.19485294117647059</v>
      </c>
      <c r="S24">
        <f t="shared" si="4"/>
        <v>0.20754716981132076</v>
      </c>
      <c r="T24">
        <f t="shared" si="5"/>
        <v>0.10695416052105067</v>
      </c>
      <c r="U24">
        <f t="shared" si="6"/>
        <v>0.28889758595541748</v>
      </c>
    </row>
    <row r="25" spans="1:21" x14ac:dyDescent="0.2">
      <c r="A25">
        <v>24</v>
      </c>
      <c r="B25">
        <v>3.0670000000000002</v>
      </c>
      <c r="C25">
        <v>69</v>
      </c>
      <c r="D25">
        <f>LN(1/($M$2-$M$1))</f>
        <v>-3.970291913552122</v>
      </c>
      <c r="E25">
        <f>LN(_xlfn.NORM.DIST(B25,$M$5,$M$6,FALSE))</f>
        <v>-15.975436713026717</v>
      </c>
      <c r="F25">
        <f t="shared" si="0"/>
        <v>1.1533363752887035E-7</v>
      </c>
      <c r="G25">
        <f t="shared" si="1"/>
        <v>8.5494960391705645E-3</v>
      </c>
      <c r="H25">
        <f t="shared" si="2"/>
        <v>-4.7618829405577312</v>
      </c>
      <c r="Q25" s="1">
        <f>Q24+0.5</f>
        <v>54.5</v>
      </c>
      <c r="R25">
        <f t="shared" si="3"/>
        <v>0.19485294117647059</v>
      </c>
      <c r="S25">
        <f t="shared" si="4"/>
        <v>0.21698113207547171</v>
      </c>
      <c r="T25">
        <f t="shared" si="5"/>
        <v>0.11388718550757052</v>
      </c>
      <c r="U25">
        <f t="shared" si="6"/>
        <v>0.29603234123779981</v>
      </c>
    </row>
    <row r="26" spans="1:21" x14ac:dyDescent="0.2">
      <c r="A26">
        <v>25</v>
      </c>
      <c r="B26">
        <v>4.5330000000000004</v>
      </c>
      <c r="C26">
        <v>74</v>
      </c>
      <c r="D26">
        <f>LN(1/($M$2-$M$1))</f>
        <v>-3.970291913552122</v>
      </c>
      <c r="E26">
        <f>LN(_xlfn.NORM.DIST(B26,$M$5,$M$6,FALSE))</f>
        <v>-15.44322956348374</v>
      </c>
      <c r="F26">
        <f t="shared" si="0"/>
        <v>1.963769984963314E-7</v>
      </c>
      <c r="G26">
        <f t="shared" si="1"/>
        <v>1.3954376227584123E-2</v>
      </c>
      <c r="H26">
        <f t="shared" si="2"/>
        <v>-4.2719621118403044</v>
      </c>
      <c r="Q26" s="1">
        <f t="shared" si="7"/>
        <v>55</v>
      </c>
      <c r="R26">
        <f t="shared" si="3"/>
        <v>0.21691176470588236</v>
      </c>
      <c r="S26">
        <f t="shared" si="4"/>
        <v>0.22641509433962265</v>
      </c>
      <c r="T26">
        <f t="shared" si="5"/>
        <v>0.12113463755267344</v>
      </c>
      <c r="U26">
        <f t="shared" si="6"/>
        <v>0.30264562233147457</v>
      </c>
    </row>
    <row r="27" spans="1:21" x14ac:dyDescent="0.2">
      <c r="A27">
        <v>26</v>
      </c>
      <c r="B27">
        <v>3.6</v>
      </c>
      <c r="C27">
        <v>83</v>
      </c>
      <c r="D27">
        <f>LN(1/($M$2-$M$1))</f>
        <v>-3.970291913552122</v>
      </c>
      <c r="E27">
        <f>LN(_xlfn.NORM.DIST(B27,$M$5,$M$6,FALSE))</f>
        <v>-15.780594534326896</v>
      </c>
      <c r="F27">
        <f t="shared" si="0"/>
        <v>1.4014411732843516E-7</v>
      </c>
      <c r="G27">
        <f t="shared" si="1"/>
        <v>2.3683160566728523E-2</v>
      </c>
      <c r="H27">
        <f t="shared" si="2"/>
        <v>-3.7429910079939055</v>
      </c>
      <c r="Q27" s="1">
        <f t="shared" si="7"/>
        <v>55.5</v>
      </c>
      <c r="R27">
        <f t="shared" si="3"/>
        <v>0.21691176470588236</v>
      </c>
      <c r="S27">
        <f t="shared" si="4"/>
        <v>0.23584905660377359</v>
      </c>
      <c r="T27">
        <f t="shared" si="5"/>
        <v>0.12870053684346028</v>
      </c>
      <c r="U27">
        <f t="shared" si="6"/>
        <v>0.30873742923644182</v>
      </c>
    </row>
    <row r="28" spans="1:21" x14ac:dyDescent="0.2">
      <c r="A28">
        <v>27</v>
      </c>
      <c r="B28">
        <v>1.9670000000000001</v>
      </c>
      <c r="C28">
        <v>55</v>
      </c>
      <c r="D28">
        <f>LN(1/($M$2-$M$1))</f>
        <v>-3.970291913552122</v>
      </c>
      <c r="E28">
        <f>LN(_xlfn.NORM.DIST(B28,$M$5,$M$6,FALSE))</f>
        <v>-16.382409533441969</v>
      </c>
      <c r="F28">
        <f t="shared" si="0"/>
        <v>7.6773252404197064E-8</v>
      </c>
      <c r="G28">
        <f t="shared" si="1"/>
        <v>7.1923437209560452E-3</v>
      </c>
      <c r="H28">
        <f t="shared" si="2"/>
        <v>-4.9347381908307923</v>
      </c>
      <c r="Q28" s="1">
        <f t="shared" si="7"/>
        <v>56</v>
      </c>
      <c r="R28">
        <f t="shared" si="3"/>
        <v>0.23161764705882354</v>
      </c>
      <c r="S28">
        <f t="shared" si="4"/>
        <v>0.24528301886792453</v>
      </c>
      <c r="T28">
        <f t="shared" si="5"/>
        <v>0.13658820048748657</v>
      </c>
      <c r="U28">
        <f t="shared" si="6"/>
        <v>0.31430776195270149</v>
      </c>
    </row>
    <row r="29" spans="1:21" x14ac:dyDescent="0.2">
      <c r="A29">
        <v>28</v>
      </c>
      <c r="B29">
        <v>4.0830000000000002</v>
      </c>
      <c r="C29">
        <v>76</v>
      </c>
      <c r="D29">
        <f>LN(1/($M$2-$M$1))</f>
        <v>-3.970291913552122</v>
      </c>
      <c r="E29">
        <f>LN(_xlfn.NORM.DIST(B29,$M$5,$M$6,FALSE))</f>
        <v>-15.605357793356161</v>
      </c>
      <c r="F29">
        <f t="shared" si="0"/>
        <v>1.6698567722020647E-7</v>
      </c>
      <c r="G29">
        <f t="shared" si="1"/>
        <v>1.6116328302949547E-2</v>
      </c>
      <c r="H29">
        <f t="shared" si="2"/>
        <v>-4.1279223406176913</v>
      </c>
      <c r="Q29" s="1">
        <f t="shared" si="7"/>
        <v>56.5</v>
      </c>
      <c r="R29">
        <f t="shared" si="3"/>
        <v>0.23161764705882354</v>
      </c>
      <c r="S29">
        <f t="shared" si="4"/>
        <v>0.25471698113207547</v>
      </c>
      <c r="T29">
        <f t="shared" si="5"/>
        <v>0.14480019838966182</v>
      </c>
      <c r="U29">
        <f t="shared" si="6"/>
        <v>0.31935662048025365</v>
      </c>
    </row>
    <row r="30" spans="1:21" x14ac:dyDescent="0.2">
      <c r="A30">
        <v>29</v>
      </c>
      <c r="B30">
        <v>3.85</v>
      </c>
      <c r="C30">
        <v>78</v>
      </c>
      <c r="D30">
        <f>LN(1/($M$2-$M$1))</f>
        <v>-3.970291913552122</v>
      </c>
      <c r="E30">
        <f>LN(_xlfn.NORM.DIST(B30,$M$5,$M$6,FALSE))</f>
        <v>-15.689734704512729</v>
      </c>
      <c r="F30">
        <f t="shared" si="0"/>
        <v>1.5347399399310792E-7</v>
      </c>
      <c r="G30">
        <f t="shared" si="1"/>
        <v>1.8278280378314967E-2</v>
      </c>
      <c r="H30">
        <f t="shared" si="2"/>
        <v>-4.0020417885892599</v>
      </c>
      <c r="Q30" s="1">
        <f t="shared" si="7"/>
        <v>57</v>
      </c>
      <c r="R30">
        <f t="shared" si="3"/>
        <v>0.24264705882352941</v>
      </c>
      <c r="S30">
        <f t="shared" si="4"/>
        <v>0.26415094339622641</v>
      </c>
      <c r="T30">
        <f t="shared" si="5"/>
        <v>0.15333831137700979</v>
      </c>
      <c r="U30">
        <f t="shared" si="6"/>
        <v>0.32388400481909829</v>
      </c>
    </row>
    <row r="31" spans="1:21" x14ac:dyDescent="0.2">
      <c r="A31">
        <v>30</v>
      </c>
      <c r="B31">
        <v>4.4329999999999998</v>
      </c>
      <c r="C31">
        <v>79</v>
      </c>
      <c r="D31">
        <f>LN(1/($M$2-$M$1))</f>
        <v>-3.970291913552122</v>
      </c>
      <c r="E31">
        <f>LN(_xlfn.NORM.DIST(B31,$M$5,$M$6,FALSE))</f>
        <v>-15.479163373985676</v>
      </c>
      <c r="F31">
        <f t="shared" si="0"/>
        <v>1.8944570436394184E-7</v>
      </c>
      <c r="G31">
        <f t="shared" si="1"/>
        <v>1.9359256415997679E-2</v>
      </c>
      <c r="H31">
        <f t="shared" si="2"/>
        <v>-3.9445846061359049</v>
      </c>
      <c r="Q31" s="1">
        <f t="shared" si="7"/>
        <v>57.5</v>
      </c>
      <c r="R31">
        <f t="shared" si="3"/>
        <v>0.24264705882352941</v>
      </c>
      <c r="S31">
        <f t="shared" si="4"/>
        <v>0.27358490566037735</v>
      </c>
      <c r="T31">
        <f t="shared" si="5"/>
        <v>0.16220349195395029</v>
      </c>
      <c r="U31">
        <f t="shared" si="6"/>
        <v>0.32788991496923536</v>
      </c>
    </row>
    <row r="32" spans="1:21" x14ac:dyDescent="0.2">
      <c r="A32">
        <v>31</v>
      </c>
      <c r="B32">
        <v>4.3</v>
      </c>
      <c r="C32">
        <v>73</v>
      </c>
      <c r="D32">
        <f>LN(1/($M$2-$M$1))</f>
        <v>-3.970291913552122</v>
      </c>
      <c r="E32">
        <f>LN(_xlfn.NORM.DIST(B32,$M$5,$M$6,FALSE))</f>
        <v>-15.527039176074625</v>
      </c>
      <c r="F32">
        <f t="shared" si="0"/>
        <v>1.8058952909549051E-7</v>
      </c>
      <c r="G32">
        <f t="shared" si="1"/>
        <v>1.2873400189901411E-2</v>
      </c>
      <c r="H32">
        <f t="shared" si="2"/>
        <v>-4.3525920972479257</v>
      </c>
      <c r="Q32" s="1">
        <f t="shared" si="7"/>
        <v>58</v>
      </c>
      <c r="R32">
        <f t="shared" si="3"/>
        <v>0.25735294117647056</v>
      </c>
      <c r="S32">
        <f t="shared" si="4"/>
        <v>0.28301886792452829</v>
      </c>
      <c r="T32">
        <f t="shared" si="5"/>
        <v>0.17139582806473291</v>
      </c>
      <c r="U32">
        <f t="shared" si="6"/>
        <v>0.33137435093066486</v>
      </c>
    </row>
    <row r="33" spans="1:21" x14ac:dyDescent="0.2">
      <c r="A33">
        <v>32</v>
      </c>
      <c r="B33">
        <v>4.4669999999999996</v>
      </c>
      <c r="C33">
        <v>77</v>
      </c>
      <c r="D33">
        <f>LN(1/($M$2-$M$1))</f>
        <v>-3.970291913552122</v>
      </c>
      <c r="E33">
        <f>LN(_xlfn.NORM.DIST(B33,$M$5,$M$6,FALSE))</f>
        <v>-15.466939807752256</v>
      </c>
      <c r="F33">
        <f t="shared" si="0"/>
        <v>1.9177561739160892E-7</v>
      </c>
      <c r="G33">
        <f t="shared" si="1"/>
        <v>1.7197304340632255E-2</v>
      </c>
      <c r="H33">
        <f t="shared" si="2"/>
        <v>-4.0630026318271248</v>
      </c>
      <c r="Q33" s="1">
        <f t="shared" si="7"/>
        <v>58.5</v>
      </c>
      <c r="R33">
        <f t="shared" si="3"/>
        <v>0.25735294117647056</v>
      </c>
      <c r="S33">
        <f t="shared" si="4"/>
        <v>0.29245283018867924</v>
      </c>
      <c r="T33">
        <f t="shared" si="5"/>
        <v>0.18091451022975541</v>
      </c>
      <c r="U33">
        <f t="shared" si="6"/>
        <v>0.33433731270338685</v>
      </c>
    </row>
    <row r="34" spans="1:21" x14ac:dyDescent="0.2">
      <c r="A34">
        <v>33</v>
      </c>
      <c r="B34">
        <v>3.367</v>
      </c>
      <c r="C34">
        <v>66</v>
      </c>
      <c r="D34">
        <f>LN(1/($M$2-$M$1))</f>
        <v>-3.970291913552122</v>
      </c>
      <c r="E34">
        <f>LN(_xlfn.NORM.DIST(B34,$M$5,$M$6,FALSE))</f>
        <v>-15.865580345943945</v>
      </c>
      <c r="F34">
        <f t="shared" si="0"/>
        <v>1.2872591975245519E-7</v>
      </c>
      <c r="G34">
        <f t="shared" si="1"/>
        <v>5.3065679261224312E-3</v>
      </c>
      <c r="H34">
        <f t="shared" si="2"/>
        <v>-5.2388099942935966</v>
      </c>
      <c r="Q34" s="1">
        <f t="shared" si="7"/>
        <v>59</v>
      </c>
      <c r="R34">
        <f t="shared" si="3"/>
        <v>0.28308823529411764</v>
      </c>
      <c r="S34">
        <f t="shared" si="4"/>
        <v>0.30188679245283018</v>
      </c>
      <c r="T34">
        <f t="shared" si="5"/>
        <v>0.19075780240867646</v>
      </c>
      <c r="U34">
        <f t="shared" si="6"/>
        <v>0.33677880028740137</v>
      </c>
    </row>
    <row r="35" spans="1:21" x14ac:dyDescent="0.2">
      <c r="A35">
        <v>34</v>
      </c>
      <c r="B35">
        <v>4.0330000000000004</v>
      </c>
      <c r="C35">
        <v>80</v>
      </c>
      <c r="D35">
        <f>LN(1/($M$2-$M$1))</f>
        <v>-3.970291913552122</v>
      </c>
      <c r="E35">
        <f>LN(_xlfn.NORM.DIST(B35,$M$5,$M$6,FALSE))</f>
        <v>-15.62343967328067</v>
      </c>
      <c r="F35">
        <f t="shared" si="0"/>
        <v>1.6399339681094986E-7</v>
      </c>
      <c r="G35">
        <f t="shared" si="1"/>
        <v>2.0440232453680391E-2</v>
      </c>
      <c r="H35">
        <f t="shared" si="2"/>
        <v>-3.8902501412220438</v>
      </c>
      <c r="Q35" s="1">
        <f t="shared" si="7"/>
        <v>59.5</v>
      </c>
      <c r="R35">
        <f t="shared" si="3"/>
        <v>0.28308823529411764</v>
      </c>
      <c r="S35">
        <f t="shared" si="4"/>
        <v>0.31132075471698112</v>
      </c>
      <c r="T35">
        <f t="shared" si="5"/>
        <v>0.20092301692549713</v>
      </c>
      <c r="U35">
        <f t="shared" si="6"/>
        <v>0.33869881368270827</v>
      </c>
    </row>
    <row r="36" spans="1:21" x14ac:dyDescent="0.2">
      <c r="A36">
        <v>35</v>
      </c>
      <c r="B36">
        <v>3.8330000000000002</v>
      </c>
      <c r="C36">
        <v>74</v>
      </c>
      <c r="D36">
        <f>LN(1/($M$2-$M$1))</f>
        <v>-3.970291913552122</v>
      </c>
      <c r="E36">
        <f>LN(_xlfn.NORM.DIST(B36,$M$5,$M$6,FALSE))</f>
        <v>-15.695902457300514</v>
      </c>
      <c r="F36">
        <f t="shared" si="0"/>
        <v>1.5253031751197293E-7</v>
      </c>
      <c r="G36">
        <f t="shared" si="1"/>
        <v>1.3954376227584123E-2</v>
      </c>
      <c r="H36">
        <f t="shared" si="2"/>
        <v>-4.2719621118403044</v>
      </c>
      <c r="Q36" s="1">
        <f t="shared" si="7"/>
        <v>60</v>
      </c>
      <c r="R36">
        <f t="shared" si="3"/>
        <v>0.30514705882352944</v>
      </c>
      <c r="S36">
        <f t="shared" si="4"/>
        <v>0.32075471698113206</v>
      </c>
      <c r="T36">
        <f t="shared" si="5"/>
        <v>0.21140649376917992</v>
      </c>
      <c r="U36">
        <f t="shared" si="6"/>
        <v>0.34009735288930765</v>
      </c>
    </row>
    <row r="37" spans="1:21" x14ac:dyDescent="0.2">
      <c r="A37">
        <v>36</v>
      </c>
      <c r="B37">
        <v>2.0169999999999999</v>
      </c>
      <c r="C37">
        <v>52</v>
      </c>
      <c r="D37">
        <f>LN(1/($M$2-$M$1))</f>
        <v>-3.970291913552122</v>
      </c>
      <c r="E37">
        <f>LN(_xlfn.NORM.DIST(B37,$M$5,$M$6,FALSE))</f>
        <v>-16.363768741339737</v>
      </c>
      <c r="F37">
        <f t="shared" si="0"/>
        <v>7.8217788460831721E-8</v>
      </c>
      <c r="G37">
        <f t="shared" si="1"/>
        <v>1.0734818931384052E-2</v>
      </c>
      <c r="H37">
        <f t="shared" si="2"/>
        <v>-4.5342627149213524</v>
      </c>
      <c r="Q37" s="1">
        <f t="shared" si="7"/>
        <v>60.5</v>
      </c>
      <c r="R37">
        <f t="shared" si="3"/>
        <v>0.30514705882352944</v>
      </c>
      <c r="S37">
        <f t="shared" si="4"/>
        <v>0.330188679245283</v>
      </c>
      <c r="T37">
        <f t="shared" si="5"/>
        <v>0.22220358455800746</v>
      </c>
      <c r="U37">
        <f t="shared" si="6"/>
        <v>0.34097441790719951</v>
      </c>
    </row>
    <row r="38" spans="1:21" x14ac:dyDescent="0.2">
      <c r="A38">
        <v>37</v>
      </c>
      <c r="B38">
        <v>1.867</v>
      </c>
      <c r="C38">
        <v>48</v>
      </c>
      <c r="D38">
        <f>LN(1/($M$2-$M$1))</f>
        <v>-3.970291913552122</v>
      </c>
      <c r="E38">
        <f>LN(_xlfn.NORM.DIST(B38,$M$5,$M$6,FALSE))</f>
        <v>-16.419731696942968</v>
      </c>
      <c r="F38">
        <f t="shared" si="0"/>
        <v>7.3960719892018559E-8</v>
      </c>
      <c r="G38">
        <f t="shared" si="1"/>
        <v>1.5458119211954726E-2</v>
      </c>
      <c r="H38">
        <f t="shared" si="2"/>
        <v>-4.1696208983363343</v>
      </c>
      <c r="Q38" s="1">
        <f t="shared" si="7"/>
        <v>61</v>
      </c>
      <c r="R38">
        <f t="shared" si="3"/>
        <v>0.30514705882352944</v>
      </c>
      <c r="S38">
        <f t="shared" si="4"/>
        <v>0.33962264150943394</v>
      </c>
      <c r="T38">
        <f t="shared" si="5"/>
        <v>0.23330864142689264</v>
      </c>
      <c r="U38">
        <f t="shared" si="6"/>
        <v>0.34133000873638386</v>
      </c>
    </row>
    <row r="39" spans="1:21" x14ac:dyDescent="0.2">
      <c r="A39">
        <v>38</v>
      </c>
      <c r="B39">
        <v>4.8330000000000002</v>
      </c>
      <c r="C39">
        <v>80</v>
      </c>
      <c r="D39">
        <f>LN(1/($M$2-$M$1))</f>
        <v>-3.970291913552122</v>
      </c>
      <c r="E39">
        <f>LN(_xlfn.NORM.DIST(B39,$M$5,$M$6,FALSE))</f>
        <v>-15.335752766350277</v>
      </c>
      <c r="F39">
        <f t="shared" si="0"/>
        <v>2.1865891951391426E-7</v>
      </c>
      <c r="G39">
        <f t="shared" si="1"/>
        <v>2.0440232453680391E-2</v>
      </c>
      <c r="H39">
        <f t="shared" si="2"/>
        <v>-3.8902501412220438</v>
      </c>
      <c r="Q39" s="1">
        <f t="shared" si="7"/>
        <v>61.5</v>
      </c>
      <c r="R39">
        <f t="shared" si="3"/>
        <v>0.30514705882352944</v>
      </c>
      <c r="S39">
        <f t="shared" si="4"/>
        <v>0.34905660377358488</v>
      </c>
      <c r="T39">
        <f t="shared" si="5"/>
        <v>0.24471501106445387</v>
      </c>
      <c r="U39">
        <f t="shared" si="6"/>
        <v>0.34142907197309347</v>
      </c>
    </row>
    <row r="40" spans="1:21" x14ac:dyDescent="0.2">
      <c r="A40">
        <v>39</v>
      </c>
      <c r="B40">
        <v>1.833</v>
      </c>
      <c r="C40">
        <v>59</v>
      </c>
      <c r="D40">
        <f>LN(1/($M$2-$M$1))</f>
        <v>-3.970291913552122</v>
      </c>
      <c r="E40">
        <f>LN(_xlfn.NORM.DIST(B40,$M$5,$M$6,FALSE))</f>
        <v>-16.432433557818317</v>
      </c>
      <c r="F40">
        <f t="shared" si="0"/>
        <v>7.3027222246946719E-8</v>
      </c>
      <c r="G40">
        <f t="shared" si="1"/>
        <v>2.4690434403853699E-3</v>
      </c>
      <c r="H40">
        <f t="shared" si="2"/>
        <v>-6.0039244744501099</v>
      </c>
      <c r="Q40" s="1">
        <f t="shared" si="7"/>
        <v>62</v>
      </c>
      <c r="R40">
        <f t="shared" si="3"/>
        <v>0.31985294117647056</v>
      </c>
      <c r="S40">
        <f t="shared" si="4"/>
        <v>0.35849056603773582</v>
      </c>
      <c r="T40">
        <f t="shared" si="5"/>
        <v>0.25641503409109917</v>
      </c>
      <c r="U40">
        <f t="shared" si="6"/>
        <v>0.34178528185607887</v>
      </c>
    </row>
    <row r="41" spans="1:21" x14ac:dyDescent="0.2">
      <c r="A41">
        <v>40</v>
      </c>
      <c r="B41">
        <v>4.7830000000000004</v>
      </c>
      <c r="C41">
        <v>90</v>
      </c>
      <c r="D41">
        <f>LN(1/($M$2-$M$1))</f>
        <v>-3.970291913552122</v>
      </c>
      <c r="E41">
        <f>LN(_xlfn.NORM.DIST(B41,$M$5,$M$6,FALSE))</f>
        <v>-15.353631749792068</v>
      </c>
      <c r="F41">
        <f t="shared" si="0"/>
        <v>2.147842610034655E-7</v>
      </c>
      <c r="G41">
        <f t="shared" si="1"/>
        <v>3.1249992830507504E-2</v>
      </c>
      <c r="H41">
        <f t="shared" si="2"/>
        <v>-3.4657361322235127</v>
      </c>
      <c r="Q41" s="1">
        <f t="shared" si="7"/>
        <v>62.5</v>
      </c>
      <c r="R41">
        <f t="shared" si="3"/>
        <v>0.31985294117647056</v>
      </c>
      <c r="S41">
        <f t="shared" si="4"/>
        <v>0.36792452830188677</v>
      </c>
      <c r="T41">
        <f t="shared" si="5"/>
        <v>0.2684000499309207</v>
      </c>
      <c r="U41">
        <f t="shared" si="6"/>
        <v>0.34241173574848499</v>
      </c>
    </row>
    <row r="42" spans="1:21" x14ac:dyDescent="0.2">
      <c r="A42">
        <v>41</v>
      </c>
      <c r="B42">
        <v>4.3499999999999996</v>
      </c>
      <c r="C42">
        <v>80</v>
      </c>
      <c r="D42">
        <f>LN(1/($M$2-$M$1))</f>
        <v>-3.970291913552122</v>
      </c>
      <c r="E42">
        <f>LN(_xlfn.NORM.DIST(B42,$M$5,$M$6,FALSE))</f>
        <v>-15.509029527297965</v>
      </c>
      <c r="F42">
        <f t="shared" si="0"/>
        <v>1.838713465736941E-7</v>
      </c>
      <c r="G42">
        <f t="shared" si="1"/>
        <v>2.0440232453680391E-2</v>
      </c>
      <c r="H42">
        <f t="shared" si="2"/>
        <v>-3.8902501412220438</v>
      </c>
      <c r="Q42" s="1">
        <f t="shared" si="7"/>
        <v>63</v>
      </c>
      <c r="R42">
        <f t="shared" si="3"/>
        <v>0.33088235294117646</v>
      </c>
      <c r="S42">
        <f t="shared" si="4"/>
        <v>0.37735849056603776</v>
      </c>
      <c r="T42">
        <f t="shared" si="5"/>
        <v>0.28066040728922653</v>
      </c>
      <c r="U42">
        <f t="shared" si="6"/>
        <v>0.34330843365031183</v>
      </c>
    </row>
    <row r="43" spans="1:21" x14ac:dyDescent="0.2">
      <c r="A43">
        <v>42</v>
      </c>
      <c r="B43">
        <v>1.883</v>
      </c>
      <c r="C43">
        <v>58</v>
      </c>
      <c r="D43">
        <f>LN(1/($M$2-$M$1))</f>
        <v>-3.970291913552122</v>
      </c>
      <c r="E43">
        <f>LN(_xlfn.NORM.DIST(B43,$M$5,$M$6,FALSE))</f>
        <v>-16.413756514877843</v>
      </c>
      <c r="F43">
        <f t="shared" si="0"/>
        <v>7.4403971595077964E-8</v>
      </c>
      <c r="G43">
        <f t="shared" si="1"/>
        <v>3.6498685105280388E-3</v>
      </c>
      <c r="H43">
        <f t="shared" si="2"/>
        <v>-5.6130641365495011</v>
      </c>
      <c r="Q43" s="1">
        <f t="shared" si="7"/>
        <v>63.5</v>
      </c>
      <c r="R43">
        <f t="shared" si="3"/>
        <v>0.33088235294117646</v>
      </c>
      <c r="S43">
        <f t="shared" si="4"/>
        <v>0.3867924528301887</v>
      </c>
      <c r="T43">
        <f t="shared" si="5"/>
        <v>0.29318548030441138</v>
      </c>
      <c r="U43">
        <f t="shared" si="6"/>
        <v>0.34447537556155927</v>
      </c>
    </row>
    <row r="44" spans="1:21" x14ac:dyDescent="0.2">
      <c r="A44">
        <v>43</v>
      </c>
      <c r="B44">
        <v>4.5670000000000002</v>
      </c>
      <c r="C44">
        <v>84</v>
      </c>
      <c r="D44">
        <f>LN(1/($M$2-$M$1))</f>
        <v>-3.970291913552122</v>
      </c>
      <c r="E44">
        <f>LN(_xlfn.NORM.DIST(B44,$M$5,$M$6,FALSE))</f>
        <v>-15.431024393198086</v>
      </c>
      <c r="F44">
        <f t="shared" si="0"/>
        <v>1.9878849965839252E-7</v>
      </c>
      <c r="G44">
        <f t="shared" si="1"/>
        <v>2.4764136604411235E-2</v>
      </c>
      <c r="H44">
        <f t="shared" si="2"/>
        <v>-3.698358777090518</v>
      </c>
      <c r="Q44" s="1">
        <f t="shared" si="7"/>
        <v>64</v>
      </c>
      <c r="R44">
        <f t="shared" si="3"/>
        <v>0.34558823529411764</v>
      </c>
      <c r="S44">
        <f t="shared" si="4"/>
        <v>0.39622641509433965</v>
      </c>
      <c r="T44">
        <f t="shared" si="5"/>
        <v>0.30596369039799975</v>
      </c>
      <c r="U44">
        <f t="shared" si="6"/>
        <v>0.34591256148222743</v>
      </c>
    </row>
    <row r="45" spans="1:21" x14ac:dyDescent="0.2">
      <c r="A45">
        <v>44</v>
      </c>
      <c r="B45">
        <v>1.75</v>
      </c>
      <c r="C45">
        <v>58</v>
      </c>
      <c r="D45">
        <f>LN(1/($M$2-$M$1))</f>
        <v>-3.970291913552122</v>
      </c>
      <c r="E45">
        <f>LN(_xlfn.NORM.DIST(B45,$M$5,$M$6,FALSE))</f>
        <v>-16.463467312756478</v>
      </c>
      <c r="F45">
        <f t="shared" si="0"/>
        <v>7.0795718392579856E-8</v>
      </c>
      <c r="G45">
        <f t="shared" si="1"/>
        <v>3.6498685105280388E-3</v>
      </c>
      <c r="H45">
        <f t="shared" si="2"/>
        <v>-5.6130641365495011</v>
      </c>
      <c r="Q45" s="1">
        <f t="shared" si="7"/>
        <v>64.5</v>
      </c>
      <c r="R45">
        <f t="shared" si="3"/>
        <v>0.34558823529411764</v>
      </c>
      <c r="S45">
        <f t="shared" si="4"/>
        <v>0.40566037735849059</v>
      </c>
      <c r="T45">
        <f t="shared" si="5"/>
        <v>0.31898253380054464</v>
      </c>
      <c r="U45">
        <f t="shared" si="6"/>
        <v>0.34761999141231631</v>
      </c>
    </row>
    <row r="46" spans="1:21" x14ac:dyDescent="0.2">
      <c r="A46">
        <v>45</v>
      </c>
      <c r="B46">
        <v>4.5330000000000004</v>
      </c>
      <c r="C46">
        <v>73</v>
      </c>
      <c r="D46">
        <f>LN(1/($M$2-$M$1))</f>
        <v>-3.970291913552122</v>
      </c>
      <c r="E46">
        <f>LN(_xlfn.NORM.DIST(B46,$M$5,$M$6,FALSE))</f>
        <v>-15.44322956348374</v>
      </c>
      <c r="F46">
        <f t="shared" si="0"/>
        <v>1.963769984963314E-7</v>
      </c>
      <c r="G46">
        <f t="shared" si="1"/>
        <v>1.2873400189901411E-2</v>
      </c>
      <c r="H46">
        <f t="shared" si="2"/>
        <v>-4.3525920972479257</v>
      </c>
      <c r="Q46" s="1">
        <f t="shared" si="7"/>
        <v>65</v>
      </c>
      <c r="R46">
        <f t="shared" si="3"/>
        <v>0.35661764705882354</v>
      </c>
      <c r="S46">
        <f t="shared" si="4"/>
        <v>0.41509433962264153</v>
      </c>
      <c r="T46">
        <f t="shared" si="5"/>
        <v>0.33222861468409504</v>
      </c>
      <c r="U46">
        <f t="shared" si="6"/>
        <v>0.34959766535182579</v>
      </c>
    </row>
    <row r="47" spans="1:21" x14ac:dyDescent="0.2">
      <c r="A47">
        <v>46</v>
      </c>
      <c r="B47">
        <v>3.3170000000000002</v>
      </c>
      <c r="C47">
        <v>83</v>
      </c>
      <c r="D47">
        <f>LN(1/($M$2-$M$1))</f>
        <v>-3.970291913552122</v>
      </c>
      <c r="E47">
        <f>LN(_xlfn.NORM.DIST(B47,$M$5,$M$6,FALSE))</f>
        <v>-15.883855924377292</v>
      </c>
      <c r="F47">
        <f t="shared" si="0"/>
        <v>1.2639474576945192E-7</v>
      </c>
      <c r="G47">
        <f t="shared" si="1"/>
        <v>2.3683160566728523E-2</v>
      </c>
      <c r="H47">
        <f t="shared" si="2"/>
        <v>-3.7429910079939055</v>
      </c>
      <c r="Q47" s="1">
        <f t="shared" si="7"/>
        <v>65.5</v>
      </c>
      <c r="R47">
        <f t="shared" si="3"/>
        <v>0.35661764705882354</v>
      </c>
      <c r="S47">
        <f t="shared" si="4"/>
        <v>0.42452830188679247</v>
      </c>
      <c r="T47">
        <f t="shared" si="5"/>
        <v>0.34568768378465931</v>
      </c>
      <c r="U47">
        <f t="shared" si="6"/>
        <v>0.35184558330075605</v>
      </c>
    </row>
    <row r="48" spans="1:21" x14ac:dyDescent="0.2">
      <c r="A48">
        <v>47</v>
      </c>
      <c r="B48">
        <v>3.8330000000000002</v>
      </c>
      <c r="C48">
        <v>64</v>
      </c>
      <c r="D48">
        <f>LN(1/($M$2-$M$1))</f>
        <v>-3.970291913552122</v>
      </c>
      <c r="E48">
        <f>LN(_xlfn.NORM.DIST(B48,$M$5,$M$6,FALSE))</f>
        <v>-15.695902457300514</v>
      </c>
      <c r="F48">
        <f t="shared" si="0"/>
        <v>1.5253031751197293E-7</v>
      </c>
      <c r="G48">
        <f t="shared" si="1"/>
        <v>3.1446158507570082E-3</v>
      </c>
      <c r="H48">
        <f t="shared" si="2"/>
        <v>-5.762063542313375</v>
      </c>
      <c r="Q48" s="1">
        <f t="shared" si="7"/>
        <v>66</v>
      </c>
      <c r="R48">
        <f t="shared" si="3"/>
        <v>0.3639705882352941</v>
      </c>
      <c r="S48">
        <f t="shared" si="4"/>
        <v>0.43396226415094341</v>
      </c>
      <c r="T48">
        <f t="shared" si="5"/>
        <v>0.3593446823509947</v>
      </c>
      <c r="U48">
        <f t="shared" si="6"/>
        <v>0.35436374525910691</v>
      </c>
    </row>
    <row r="49" spans="1:21" x14ac:dyDescent="0.2">
      <c r="A49">
        <v>48</v>
      </c>
      <c r="B49">
        <v>2.1</v>
      </c>
      <c r="C49">
        <v>53</v>
      </c>
      <c r="D49">
        <f>LN(1/($M$2-$M$1))</f>
        <v>-3.970291913552122</v>
      </c>
      <c r="E49">
        <f>LN(_xlfn.NORM.DIST(B49,$M$5,$M$6,FALSE))</f>
        <v>-16.332854890107001</v>
      </c>
      <c r="F49">
        <f t="shared" si="0"/>
        <v>8.0673564715886907E-8</v>
      </c>
      <c r="G49">
        <f t="shared" si="1"/>
        <v>9.5539938612413822E-3</v>
      </c>
      <c r="H49">
        <f t="shared" si="2"/>
        <v>-4.6507960065473988</v>
      </c>
      <c r="Q49" s="1">
        <f t="shared" si="7"/>
        <v>66.5</v>
      </c>
      <c r="R49">
        <f t="shared" si="3"/>
        <v>0.3639705882352941</v>
      </c>
      <c r="S49">
        <f t="shared" si="4"/>
        <v>0.44339622641509435</v>
      </c>
      <c r="T49">
        <f t="shared" si="5"/>
        <v>0.37318379120966405</v>
      </c>
      <c r="U49">
        <f t="shared" si="6"/>
        <v>0.35715215122687843</v>
      </c>
    </row>
    <row r="50" spans="1:21" x14ac:dyDescent="0.2">
      <c r="A50">
        <v>49</v>
      </c>
      <c r="B50">
        <v>4.633</v>
      </c>
      <c r="C50">
        <v>82</v>
      </c>
      <c r="D50">
        <f>LN(1/($M$2-$M$1))</f>
        <v>-3.970291913552122</v>
      </c>
      <c r="E50">
        <f>LN(_xlfn.NORM.DIST(B50,$M$5,$M$6,FALSE))</f>
        <v>-15.407349858710527</v>
      </c>
      <c r="F50">
        <f t="shared" si="0"/>
        <v>2.0355087593593254E-7</v>
      </c>
      <c r="G50">
        <f t="shared" si="1"/>
        <v>2.2602184529045815E-2</v>
      </c>
      <c r="H50">
        <f t="shared" si="2"/>
        <v>-3.789708716797981</v>
      </c>
      <c r="Q50" s="1">
        <f t="shared" si="7"/>
        <v>67</v>
      </c>
      <c r="R50">
        <f t="shared" si="3"/>
        <v>0.36764705882352944</v>
      </c>
      <c r="S50">
        <f t="shared" si="4"/>
        <v>0.45283018867924529</v>
      </c>
      <c r="T50">
        <f t="shared" si="5"/>
        <v>0.38718848469113376</v>
      </c>
      <c r="U50">
        <f t="shared" si="6"/>
        <v>0.36021080120407073</v>
      </c>
    </row>
    <row r="51" spans="1:21" x14ac:dyDescent="0.2">
      <c r="A51">
        <v>50</v>
      </c>
      <c r="B51">
        <v>2</v>
      </c>
      <c r="C51">
        <v>59</v>
      </c>
      <c r="D51">
        <f>LN(1/($M$2-$M$1))</f>
        <v>-3.970291913552122</v>
      </c>
      <c r="E51">
        <f>LN(_xlfn.NORM.DIST(B51,$M$5,$M$6,FALSE))</f>
        <v>-16.370105092988801</v>
      </c>
      <c r="F51">
        <f t="shared" si="0"/>
        <v>7.7723739933508282E-8</v>
      </c>
      <c r="G51">
        <f t="shared" si="1"/>
        <v>2.4690434403853699E-3</v>
      </c>
      <c r="H51">
        <f t="shared" si="2"/>
        <v>-6.0039244744501099</v>
      </c>
      <c r="Q51" s="1">
        <f t="shared" si="7"/>
        <v>67.5</v>
      </c>
      <c r="R51">
        <f t="shared" si="3"/>
        <v>0.36764705882352944</v>
      </c>
      <c r="S51">
        <f t="shared" si="4"/>
        <v>0.46226415094339623</v>
      </c>
      <c r="T51">
        <f t="shared" si="5"/>
        <v>0.40134158911826073</v>
      </c>
      <c r="U51">
        <f t="shared" si="6"/>
        <v>0.36353969519068358</v>
      </c>
    </row>
    <row r="52" spans="1:21" x14ac:dyDescent="0.2">
      <c r="A52">
        <v>51</v>
      </c>
      <c r="B52">
        <v>4.8</v>
      </c>
      <c r="C52">
        <v>75</v>
      </c>
      <c r="D52">
        <f>LN(1/($M$2-$M$1))</f>
        <v>-3.970291913552122</v>
      </c>
      <c r="E52">
        <f>LN(_xlfn.NORM.DIST(B52,$M$5,$M$6,FALSE))</f>
        <v>-15.347551377756167</v>
      </c>
      <c r="F52">
        <f t="shared" si="0"/>
        <v>2.1609420766351718E-7</v>
      </c>
      <c r="G52">
        <f t="shared" si="1"/>
        <v>1.5035352265266833E-2</v>
      </c>
      <c r="H52">
        <f t="shared" si="2"/>
        <v>-4.1973510331342512</v>
      </c>
      <c r="Q52" s="1">
        <f t="shared" si="7"/>
        <v>68</v>
      </c>
      <c r="R52">
        <f t="shared" si="3"/>
        <v>0.37132352941176472</v>
      </c>
      <c r="S52">
        <f t="shared" si="4"/>
        <v>0.47169811320754718</v>
      </c>
      <c r="T52">
        <f t="shared" si="5"/>
        <v>0.41562534551732</v>
      </c>
      <c r="U52">
        <f t="shared" si="6"/>
        <v>0.36713883318671714</v>
      </c>
    </row>
    <row r="53" spans="1:21" x14ac:dyDescent="0.2">
      <c r="A53">
        <v>52</v>
      </c>
      <c r="B53">
        <v>4.7160000000000002</v>
      </c>
      <c r="C53">
        <v>90</v>
      </c>
      <c r="D53">
        <f>LN(1/($M$2-$M$1))</f>
        <v>-3.970291913552122</v>
      </c>
      <c r="E53">
        <f>LN(_xlfn.NORM.DIST(B53,$M$5,$M$6,FALSE))</f>
        <v>-15.377610794344443</v>
      </c>
      <c r="F53">
        <f t="shared" si="0"/>
        <v>2.0969519890931285E-7</v>
      </c>
      <c r="G53">
        <f t="shared" si="1"/>
        <v>3.1249992830507504E-2</v>
      </c>
      <c r="H53">
        <f t="shared" si="2"/>
        <v>-3.4657361322235127</v>
      </c>
      <c r="Q53" s="1">
        <f t="shared" si="7"/>
        <v>68.5</v>
      </c>
      <c r="R53">
        <f t="shared" si="3"/>
        <v>0.37132352941176472</v>
      </c>
      <c r="S53">
        <f t="shared" si="4"/>
        <v>0.48113207547169812</v>
      </c>
      <c r="T53">
        <f t="shared" si="5"/>
        <v>0.43002147617324088</v>
      </c>
      <c r="U53">
        <f t="shared" si="6"/>
        <v>0.37100821519217148</v>
      </c>
    </row>
    <row r="54" spans="1:21" x14ac:dyDescent="0.2">
      <c r="A54">
        <v>53</v>
      </c>
      <c r="B54">
        <v>1.833</v>
      </c>
      <c r="C54">
        <v>54</v>
      </c>
      <c r="D54">
        <f>LN(1/($M$2-$M$1))</f>
        <v>-3.970291913552122</v>
      </c>
      <c r="E54">
        <f>LN(_xlfn.NORM.DIST(B54,$M$5,$M$6,FALSE))</f>
        <v>-16.432433557818317</v>
      </c>
      <c r="F54">
        <f t="shared" si="0"/>
        <v>7.3027222246946719E-8</v>
      </c>
      <c r="G54">
        <f t="shared" si="1"/>
        <v>8.3731687910987146E-3</v>
      </c>
      <c r="H54">
        <f t="shared" si="2"/>
        <v>-4.7827228769879078</v>
      </c>
      <c r="Q54" s="1">
        <f t="shared" si="7"/>
        <v>69</v>
      </c>
      <c r="R54">
        <f t="shared" si="3"/>
        <v>0.37867647058823528</v>
      </c>
      <c r="S54">
        <f t="shared" si="4"/>
        <v>0.49056603773584906</v>
      </c>
      <c r="T54">
        <f t="shared" si="5"/>
        <v>0.44451125461540031</v>
      </c>
      <c r="U54">
        <f t="shared" si="6"/>
        <v>0.37514784120704636</v>
      </c>
    </row>
    <row r="55" spans="1:21" x14ac:dyDescent="0.2">
      <c r="A55">
        <v>54</v>
      </c>
      <c r="B55">
        <v>4.8330000000000002</v>
      </c>
      <c r="C55">
        <v>80</v>
      </c>
      <c r="D55">
        <f>LN(1/($M$2-$M$1))</f>
        <v>-3.970291913552122</v>
      </c>
      <c r="E55">
        <f>LN(_xlfn.NORM.DIST(B55,$M$5,$M$6,FALSE))</f>
        <v>-15.335752766350277</v>
      </c>
      <c r="F55">
        <f t="shared" si="0"/>
        <v>2.1865891951391426E-7</v>
      </c>
      <c r="G55">
        <f t="shared" si="1"/>
        <v>2.0440232453680391E-2</v>
      </c>
      <c r="H55">
        <f t="shared" si="2"/>
        <v>-3.8902501412220438</v>
      </c>
      <c r="Q55" s="1">
        <f t="shared" si="7"/>
        <v>69.5</v>
      </c>
      <c r="R55">
        <f t="shared" si="3"/>
        <v>0.37867647058823528</v>
      </c>
      <c r="S55">
        <f t="shared" si="4"/>
        <v>0.5</v>
      </c>
      <c r="T55">
        <f t="shared" si="5"/>
        <v>0.45907557858857739</v>
      </c>
      <c r="U55">
        <f t="shared" si="6"/>
        <v>0.37955771123134202</v>
      </c>
    </row>
    <row r="56" spans="1:21" x14ac:dyDescent="0.2">
      <c r="A56">
        <v>55</v>
      </c>
      <c r="B56">
        <v>1.7330000000000001</v>
      </c>
      <c r="C56">
        <v>54</v>
      </c>
      <c r="D56">
        <f>LN(1/($M$2-$M$1))</f>
        <v>-3.970291913552122</v>
      </c>
      <c r="E56">
        <f>LN(_xlfn.NORM.DIST(B56,$M$5,$M$6,FALSE))</f>
        <v>-16.469828222995812</v>
      </c>
      <c r="F56">
        <f t="shared" si="0"/>
        <v>7.0346822389716793E-8</v>
      </c>
      <c r="G56">
        <f t="shared" si="1"/>
        <v>8.3731687910987146E-3</v>
      </c>
      <c r="H56">
        <f t="shared" si="2"/>
        <v>-4.7827228769879078</v>
      </c>
      <c r="Q56" s="1">
        <f t="shared" si="7"/>
        <v>70</v>
      </c>
      <c r="R56">
        <f t="shared" si="3"/>
        <v>0.39338235294117646</v>
      </c>
      <c r="S56">
        <f t="shared" si="4"/>
        <v>0.50943396226415094</v>
      </c>
      <c r="T56">
        <f t="shared" si="5"/>
        <v>0.47369504553589037</v>
      </c>
      <c r="U56">
        <f t="shared" si="6"/>
        <v>0.38423782526505834</v>
      </c>
    </row>
    <row r="57" spans="1:21" x14ac:dyDescent="0.2">
      <c r="A57">
        <v>56</v>
      </c>
      <c r="B57">
        <v>4.883</v>
      </c>
      <c r="C57">
        <v>83</v>
      </c>
      <c r="D57">
        <f>LN(1/($M$2-$M$1))</f>
        <v>-3.970291913552122</v>
      </c>
      <c r="E57">
        <f>LN(_xlfn.NORM.DIST(B57,$M$5,$M$6,FALSE))</f>
        <v>-15.317887309340668</v>
      </c>
      <c r="F57">
        <f t="shared" si="0"/>
        <v>2.2260046495941859E-7</v>
      </c>
      <c r="G57">
        <f t="shared" si="1"/>
        <v>2.3683160566728523E-2</v>
      </c>
      <c r="H57">
        <f t="shared" si="2"/>
        <v>-3.7429910079939055</v>
      </c>
      <c r="Q57" s="1">
        <f t="shared" si="7"/>
        <v>70.5</v>
      </c>
      <c r="R57">
        <f t="shared" si="3"/>
        <v>0.39338235294117646</v>
      </c>
      <c r="S57">
        <f t="shared" si="4"/>
        <v>0.51886792452830188</v>
      </c>
      <c r="T57">
        <f t="shared" si="5"/>
        <v>0.48835003009703848</v>
      </c>
      <c r="U57">
        <f t="shared" si="6"/>
        <v>0.38918818330819527</v>
      </c>
    </row>
    <row r="58" spans="1:21" x14ac:dyDescent="0.2">
      <c r="A58">
        <v>57</v>
      </c>
      <c r="B58">
        <v>3.7170000000000001</v>
      </c>
      <c r="C58">
        <v>71</v>
      </c>
      <c r="D58">
        <f>LN(1/($M$2-$M$1))</f>
        <v>-3.970291913552122</v>
      </c>
      <c r="E58">
        <f>LN(_xlfn.NORM.DIST(B58,$M$5,$M$6,FALSE))</f>
        <v>-15.73803003701163</v>
      </c>
      <c r="F58">
        <f t="shared" si="0"/>
        <v>1.462380538845097E-7</v>
      </c>
      <c r="G58">
        <f t="shared" si="1"/>
        <v>1.0711448114535988E-2</v>
      </c>
      <c r="H58">
        <f t="shared" si="2"/>
        <v>-4.536442192221454</v>
      </c>
      <c r="Q58" s="1">
        <f t="shared" si="7"/>
        <v>71</v>
      </c>
      <c r="R58">
        <f t="shared" si="3"/>
        <v>0.41176470588235292</v>
      </c>
      <c r="S58">
        <f t="shared" si="4"/>
        <v>0.52830188679245282</v>
      </c>
      <c r="T58">
        <f t="shared" si="5"/>
        <v>0.50302076310624599</v>
      </c>
      <c r="U58">
        <f t="shared" si="6"/>
        <v>0.39440878536075297</v>
      </c>
    </row>
    <row r="59" spans="1:21" x14ac:dyDescent="0.2">
      <c r="A59">
        <v>58</v>
      </c>
      <c r="B59">
        <v>1.667</v>
      </c>
      <c r="C59">
        <v>64</v>
      </c>
      <c r="D59">
        <f>LN(1/($M$2-$M$1))</f>
        <v>-3.970291913552122</v>
      </c>
      <c r="E59">
        <f>LN(_xlfn.NORM.DIST(B59,$M$5,$M$6,FALSE))</f>
        <v>-16.494538341131154</v>
      </c>
      <c r="F59">
        <f t="shared" si="0"/>
        <v>6.8629844820519535E-8</v>
      </c>
      <c r="G59">
        <f t="shared" si="1"/>
        <v>3.1446158507570082E-3</v>
      </c>
      <c r="H59">
        <f>LN(G59)</f>
        <v>-5.762063542313375</v>
      </c>
      <c r="Q59" s="1">
        <f t="shared" si="7"/>
        <v>71.5</v>
      </c>
      <c r="R59">
        <f t="shared" si="3"/>
        <v>0.41176470588235292</v>
      </c>
      <c r="S59">
        <f t="shared" si="4"/>
        <v>0.53773584905660377</v>
      </c>
      <c r="T59">
        <f t="shared" si="5"/>
        <v>0.51768741156018039</v>
      </c>
      <c r="U59">
        <f t="shared" si="6"/>
        <v>0.39989963142273127</v>
      </c>
    </row>
    <row r="60" spans="1:21" x14ac:dyDescent="0.2">
      <c r="A60">
        <v>59</v>
      </c>
      <c r="B60">
        <v>4.5670000000000002</v>
      </c>
      <c r="C60">
        <v>77</v>
      </c>
      <c r="D60">
        <f>LN(1/($M$2-$M$1))</f>
        <v>-3.970291913552122</v>
      </c>
      <c r="E60">
        <f>LN(_xlfn.NORM.DIST(B60,$M$5,$M$6,FALSE))</f>
        <v>-15.431024393198086</v>
      </c>
      <c r="F60">
        <f t="shared" si="0"/>
        <v>1.9878849965839252E-7</v>
      </c>
      <c r="G60">
        <f t="shared" si="1"/>
        <v>1.7197304340632255E-2</v>
      </c>
      <c r="H60">
        <f t="shared" si="2"/>
        <v>-4.0630026318271248</v>
      </c>
      <c r="Q60" s="1">
        <f t="shared" si="7"/>
        <v>72</v>
      </c>
      <c r="R60">
        <f t="shared" si="3"/>
        <v>0.41544117647058826</v>
      </c>
      <c r="S60">
        <f t="shared" si="4"/>
        <v>0.54716981132075471</v>
      </c>
      <c r="T60">
        <f t="shared" si="5"/>
        <v>0.53233015901696001</v>
      </c>
      <c r="U60">
        <f t="shared" si="6"/>
        <v>0.40566072149413024</v>
      </c>
    </row>
    <row r="61" spans="1:21" x14ac:dyDescent="0.2">
      <c r="A61">
        <v>60</v>
      </c>
      <c r="B61">
        <v>4.3170000000000002</v>
      </c>
      <c r="C61">
        <v>81</v>
      </c>
      <c r="D61">
        <f>LN(1/($M$2-$M$1))</f>
        <v>-3.970291913552122</v>
      </c>
      <c r="E61">
        <f>LN(_xlfn.NORM.DIST(B61,$M$5,$M$6,FALSE))</f>
        <v>-15.520914377824873</v>
      </c>
      <c r="F61">
        <f t="shared" si="0"/>
        <v>1.8169899769458179E-7</v>
      </c>
      <c r="G61">
        <f t="shared" si="1"/>
        <v>2.1521208491363103E-2</v>
      </c>
      <c r="H61">
        <f t="shared" si="2"/>
        <v>-3.8387163886034257</v>
      </c>
      <c r="Q61" s="1">
        <f t="shared" si="7"/>
        <v>72.5</v>
      </c>
      <c r="R61">
        <f t="shared" si="3"/>
        <v>0.41544117647058826</v>
      </c>
      <c r="S61">
        <f t="shared" si="4"/>
        <v>0.55660377358490565</v>
      </c>
      <c r="T61">
        <f t="shared" si="5"/>
        <v>0.5469292858832947</v>
      </c>
      <c r="U61">
        <f t="shared" si="6"/>
        <v>0.41169205557494998</v>
      </c>
    </row>
    <row r="62" spans="1:21" x14ac:dyDescent="0.2">
      <c r="A62">
        <v>61</v>
      </c>
      <c r="B62">
        <v>2.2330000000000001</v>
      </c>
      <c r="C62">
        <v>59</v>
      </c>
      <c r="D62">
        <f>LN(1/($M$2-$M$1))</f>
        <v>-3.970291913552122</v>
      </c>
      <c r="E62">
        <f>LN(_xlfn.NORM.DIST(B62,$M$5,$M$6,FALSE))</f>
        <v>-16.283395954395573</v>
      </c>
      <c r="F62">
        <f t="shared" si="0"/>
        <v>8.4763911692276519E-8</v>
      </c>
      <c r="G62">
        <f t="shared" si="1"/>
        <v>2.4690434403853699E-3</v>
      </c>
      <c r="H62">
        <f t="shared" si="2"/>
        <v>-6.0039244744501099</v>
      </c>
      <c r="Q62" s="1">
        <f t="shared" si="7"/>
        <v>73</v>
      </c>
      <c r="R62">
        <f t="shared" si="3"/>
        <v>0.44117647058823528</v>
      </c>
      <c r="S62">
        <f t="shared" si="4"/>
        <v>0.56603773584905659</v>
      </c>
      <c r="T62">
        <f t="shared" si="5"/>
        <v>0.56146524904785711</v>
      </c>
      <c r="U62">
        <f t="shared" si="6"/>
        <v>0.41799363366519032</v>
      </c>
    </row>
    <row r="63" spans="1:21" x14ac:dyDescent="0.2">
      <c r="A63">
        <v>62</v>
      </c>
      <c r="B63">
        <v>4.5</v>
      </c>
      <c r="C63">
        <v>84</v>
      </c>
      <c r="D63">
        <f>LN(1/($M$2-$M$1))</f>
        <v>-3.970291913552122</v>
      </c>
      <c r="E63">
        <f>LN(_xlfn.NORM.DIST(B63,$M$5,$M$6,FALSE))</f>
        <v>-15.45508173956107</v>
      </c>
      <c r="F63">
        <f t="shared" si="0"/>
        <v>1.9406324234046178E-7</v>
      </c>
      <c r="G63">
        <f t="shared" si="1"/>
        <v>2.4764136604411235E-2</v>
      </c>
      <c r="H63">
        <f t="shared" si="2"/>
        <v>-3.698358777090518</v>
      </c>
      <c r="Q63" s="1">
        <f t="shared" si="7"/>
        <v>73.5</v>
      </c>
      <c r="R63">
        <f t="shared" si="3"/>
        <v>0.44117647058823528</v>
      </c>
      <c r="S63">
        <f t="shared" si="4"/>
        <v>0.57547169811320753</v>
      </c>
      <c r="T63">
        <f t="shared" si="5"/>
        <v>0.57591876032516298</v>
      </c>
      <c r="U63">
        <f t="shared" si="6"/>
        <v>0.42456545576485133</v>
      </c>
    </row>
    <row r="64" spans="1:21" x14ac:dyDescent="0.2">
      <c r="A64">
        <v>63</v>
      </c>
      <c r="B64">
        <v>1.75</v>
      </c>
      <c r="C64">
        <v>48</v>
      </c>
      <c r="D64">
        <f>LN(1/($M$2-$M$1))</f>
        <v>-3.970291913552122</v>
      </c>
      <c r="E64">
        <f>LN(_xlfn.NORM.DIST(B64,$M$5,$M$6,FALSE))</f>
        <v>-16.463467312756478</v>
      </c>
      <c r="F64">
        <f t="shared" si="0"/>
        <v>7.0795718392579856E-8</v>
      </c>
      <c r="G64">
        <f t="shared" si="1"/>
        <v>1.5458119211954726E-2</v>
      </c>
      <c r="H64">
        <f t="shared" si="2"/>
        <v>-4.1696208983363343</v>
      </c>
      <c r="Q64" s="1">
        <f t="shared" si="7"/>
        <v>74</v>
      </c>
      <c r="R64">
        <f t="shared" si="3"/>
        <v>0.46323529411764708</v>
      </c>
      <c r="S64">
        <f t="shared" si="4"/>
        <v>0.58490566037735847</v>
      </c>
      <c r="T64">
        <f t="shared" si="5"/>
        <v>0.59027086318545152</v>
      </c>
      <c r="U64">
        <f t="shared" si="6"/>
        <v>0.43140752187393311</v>
      </c>
    </row>
    <row r="65" spans="1:21" x14ac:dyDescent="0.2">
      <c r="A65">
        <v>64</v>
      </c>
      <c r="B65">
        <v>4.8</v>
      </c>
      <c r="C65">
        <v>82</v>
      </c>
      <c r="D65">
        <f>LN(1/($M$2-$M$1))</f>
        <v>-3.970291913552122</v>
      </c>
      <c r="E65">
        <f>LN(_xlfn.NORM.DIST(B65,$M$5,$M$6,FALSE))</f>
        <v>-15.347551377756167</v>
      </c>
      <c r="F65">
        <f t="shared" si="0"/>
        <v>2.1609420766351718E-7</v>
      </c>
      <c r="G65">
        <f t="shared" si="1"/>
        <v>2.2602184529045815E-2</v>
      </c>
      <c r="H65">
        <f t="shared" si="2"/>
        <v>-3.789708716797981</v>
      </c>
      <c r="Q65" s="1">
        <f t="shared" si="7"/>
        <v>74.5</v>
      </c>
      <c r="R65">
        <f t="shared" si="3"/>
        <v>0.46323529411764708</v>
      </c>
      <c r="S65">
        <f t="shared" si="4"/>
        <v>0.59433962264150941</v>
      </c>
      <c r="T65">
        <f t="shared" si="5"/>
        <v>0.60450300726219064</v>
      </c>
      <c r="U65">
        <f t="shared" si="6"/>
        <v>0.43851983199243549</v>
      </c>
    </row>
    <row r="66" spans="1:21" x14ac:dyDescent="0.2">
      <c r="A66">
        <v>65</v>
      </c>
      <c r="B66">
        <v>1.8169999999999999</v>
      </c>
      <c r="C66">
        <v>60</v>
      </c>
      <c r="D66">
        <f t="shared" ref="D66:D129" si="8">LN(1/($M$2-$M$1))</f>
        <v>-3.970291913552122</v>
      </c>
      <c r="E66">
        <f t="shared" ref="E66:E129" si="9">LN(_xlfn.NORM.DIST(B66,$M$5,$M$6,FALSE))</f>
        <v>-16.438413068341749</v>
      </c>
      <c r="F66">
        <f t="shared" si="0"/>
        <v>7.2591858132363026E-8</v>
      </c>
      <c r="G66">
        <f t="shared" si="1"/>
        <v>1.2882183702427011E-3</v>
      </c>
      <c r="H66">
        <f t="shared" si="2"/>
        <v>-6.6544951235567167</v>
      </c>
      <c r="Q66" s="1">
        <f t="shared" si="7"/>
        <v>75</v>
      </c>
      <c r="R66">
        <f t="shared" si="3"/>
        <v>0.49264705882352944</v>
      </c>
      <c r="S66">
        <f t="shared" si="4"/>
        <v>0.60377358490566035</v>
      </c>
      <c r="T66">
        <f t="shared" si="5"/>
        <v>0.61859712014966206</v>
      </c>
      <c r="U66">
        <f t="shared" si="6"/>
        <v>0.4459023861203586</v>
      </c>
    </row>
    <row r="67" spans="1:21" x14ac:dyDescent="0.2">
      <c r="A67">
        <v>66</v>
      </c>
      <c r="B67">
        <v>4.4000000000000004</v>
      </c>
      <c r="C67">
        <v>92</v>
      </c>
      <c r="D67">
        <f t="shared" si="8"/>
        <v>-3.970291913552122</v>
      </c>
      <c r="E67">
        <f t="shared" si="9"/>
        <v>-15.491033404953482</v>
      </c>
      <c r="F67">
        <f t="shared" ref="F67:F130" si="10">_xlfn.NORM.DIST(B67,$M$5,$M$6,FALSE)</f>
        <v>1.8721027156192187E-7</v>
      </c>
      <c r="G67">
        <f t="shared" ref="G67:G130" si="11">IF(AND($M$9&lt;=C67,C67&lt;$M$11),2*($M$11-C67)/(($M$11-$M$9)*($M$10)-$M$9),2*(C67-$M$11)/(($M$10-$M$11)*($M$10-$M$9)))</f>
        <v>3.3411944905872924E-2</v>
      </c>
      <c r="H67">
        <f t="shared" ref="H67:H130" si="12">LN(G67)</f>
        <v>-3.3988418110221685</v>
      </c>
      <c r="Q67" s="1">
        <f t="shared" si="7"/>
        <v>75.5</v>
      </c>
      <c r="R67">
        <f t="shared" ref="R67:R108" si="13">COUNTIF(C:C,"&lt;="&amp;Q67)/COUNT(C:C)</f>
        <v>0.49264705882352944</v>
      </c>
      <c r="S67">
        <f t="shared" ref="S67:S108" si="14">(Q67-$M$1) / ($M$2-$M$1)</f>
        <v>0.6132075471698113</v>
      </c>
      <c r="T67">
        <f t="shared" ref="T67:T130" si="15">_xlfn.NORM.DIST(Q67,$M$5,$M$6,TRUE)</f>
        <v>0.63253567602838978</v>
      </c>
      <c r="U67">
        <f t="shared" ref="U67:U108" si="16">IF(AND($M$9&lt;=Q67,Q67&lt;$M$11),(($M$11-$M$9)^2-($M$11-Q67)^2)/(($M$11-$M$9)*($M$10-$M$9)),((Q67-$M$11)^2+($M$10-$M$11)*($M$11-$M$9))/(($M$10-$M$11)*($M$10-$M$9)))</f>
        <v>0.45355518425770236</v>
      </c>
    </row>
    <row r="68" spans="1:21" x14ac:dyDescent="0.2">
      <c r="A68">
        <v>67</v>
      </c>
      <c r="B68">
        <v>4.1669999999999998</v>
      </c>
      <c r="C68">
        <v>78</v>
      </c>
      <c r="D68">
        <f t="shared" si="8"/>
        <v>-3.970291913552122</v>
      </c>
      <c r="E68">
        <f t="shared" si="9"/>
        <v>-15.575010685787117</v>
      </c>
      <c r="F68">
        <f t="shared" si="10"/>
        <v>1.7213088576189423E-7</v>
      </c>
      <c r="G68">
        <f t="shared" si="11"/>
        <v>1.8278280378314967E-2</v>
      </c>
      <c r="H68">
        <f t="shared" si="12"/>
        <v>-4.0020417885892599</v>
      </c>
      <c r="Q68" s="1">
        <f t="shared" ref="Q68:Q91" si="17">Q67+0.5</f>
        <v>76</v>
      </c>
      <c r="R68">
        <f t="shared" si="13"/>
        <v>0.52573529411764708</v>
      </c>
      <c r="S68">
        <f t="shared" si="14"/>
        <v>0.62264150943396224</v>
      </c>
      <c r="T68">
        <f t="shared" si="15"/>
        <v>0.64630176068562695</v>
      </c>
      <c r="U68">
        <f t="shared" si="16"/>
        <v>0.46147822640446673</v>
      </c>
    </row>
    <row r="69" spans="1:21" x14ac:dyDescent="0.2">
      <c r="A69">
        <v>68</v>
      </c>
      <c r="B69">
        <v>4.7</v>
      </c>
      <c r="C69">
        <v>78</v>
      </c>
      <c r="D69">
        <f t="shared" si="8"/>
        <v>-3.970291913552122</v>
      </c>
      <c r="E69">
        <f t="shared" si="9"/>
        <v>-15.383340725962409</v>
      </c>
      <c r="F69">
        <f t="shared" si="10"/>
        <v>2.084970955620928E-7</v>
      </c>
      <c r="G69">
        <f t="shared" si="11"/>
        <v>1.8278280378314967E-2</v>
      </c>
      <c r="H69">
        <f t="shared" si="12"/>
        <v>-4.0020417885892599</v>
      </c>
      <c r="Q69" s="1">
        <f t="shared" si="17"/>
        <v>76.5</v>
      </c>
      <c r="R69">
        <f t="shared" si="13"/>
        <v>0.52573529411764708</v>
      </c>
      <c r="S69">
        <f t="shared" si="14"/>
        <v>0.63207547169811318</v>
      </c>
      <c r="T69">
        <f t="shared" si="15"/>
        <v>0.65987913253138186</v>
      </c>
      <c r="U69">
        <f t="shared" si="16"/>
        <v>0.46967151256065193</v>
      </c>
    </row>
    <row r="70" spans="1:21" x14ac:dyDescent="0.2">
      <c r="A70">
        <v>69</v>
      </c>
      <c r="B70">
        <v>2.0670000000000002</v>
      </c>
      <c r="C70">
        <v>65</v>
      </c>
      <c r="D70">
        <f t="shared" si="8"/>
        <v>-3.970291913552122</v>
      </c>
      <c r="E70">
        <f t="shared" si="9"/>
        <v>-16.345141475669688</v>
      </c>
      <c r="F70">
        <f t="shared" si="10"/>
        <v>7.9688426446202334E-8</v>
      </c>
      <c r="G70">
        <f t="shared" si="11"/>
        <v>4.2255918884397193E-3</v>
      </c>
      <c r="H70">
        <f t="shared" si="12"/>
        <v>-5.4665959360465637</v>
      </c>
      <c r="Q70" s="1">
        <f t="shared" si="17"/>
        <v>77</v>
      </c>
      <c r="R70">
        <f t="shared" si="13"/>
        <v>0.56985294117647056</v>
      </c>
      <c r="S70">
        <f t="shared" si="14"/>
        <v>0.64150943396226412</v>
      </c>
      <c r="T70">
        <f t="shared" si="15"/>
        <v>0.67325227924714159</v>
      </c>
      <c r="U70">
        <f t="shared" si="16"/>
        <v>0.47813504272625768</v>
      </c>
    </row>
    <row r="71" spans="1:21" x14ac:dyDescent="0.2">
      <c r="A71">
        <v>70</v>
      </c>
      <c r="B71">
        <v>4.7</v>
      </c>
      <c r="C71">
        <v>73</v>
      </c>
      <c r="D71">
        <f t="shared" si="8"/>
        <v>-3.970291913552122</v>
      </c>
      <c r="E71">
        <f t="shared" si="9"/>
        <v>-15.383340725962409</v>
      </c>
      <c r="F71">
        <f t="shared" si="10"/>
        <v>2.084970955620928E-7</v>
      </c>
      <c r="G71">
        <f t="shared" si="11"/>
        <v>1.2873400189901411E-2</v>
      </c>
      <c r="H71">
        <f t="shared" si="12"/>
        <v>-4.3525920972479257</v>
      </c>
      <c r="Q71" s="1">
        <f t="shared" si="17"/>
        <v>77.5</v>
      </c>
      <c r="R71">
        <f t="shared" si="13"/>
        <v>0.56985294117647056</v>
      </c>
      <c r="S71">
        <f t="shared" si="14"/>
        <v>0.65094339622641506</v>
      </c>
      <c r="T71">
        <f t="shared" si="15"/>
        <v>0.68640646974410358</v>
      </c>
      <c r="U71">
        <f t="shared" si="16"/>
        <v>0.4868688169012842</v>
      </c>
    </row>
    <row r="72" spans="1:21" x14ac:dyDescent="0.2">
      <c r="A72">
        <v>71</v>
      </c>
      <c r="B72">
        <v>4.0330000000000004</v>
      </c>
      <c r="C72">
        <v>82</v>
      </c>
      <c r="D72">
        <f t="shared" si="8"/>
        <v>-3.970291913552122</v>
      </c>
      <c r="E72">
        <f t="shared" si="9"/>
        <v>-15.62343967328067</v>
      </c>
      <c r="F72">
        <f t="shared" si="10"/>
        <v>1.6399339681094986E-7</v>
      </c>
      <c r="G72">
        <f t="shared" si="11"/>
        <v>2.2602184529045815E-2</v>
      </c>
      <c r="H72">
        <f t="shared" si="12"/>
        <v>-3.789708716797981</v>
      </c>
      <c r="Q72" s="1">
        <f t="shared" si="17"/>
        <v>78</v>
      </c>
      <c r="R72">
        <f t="shared" si="13"/>
        <v>0.625</v>
      </c>
      <c r="S72">
        <f t="shared" si="14"/>
        <v>0.660377358490566</v>
      </c>
      <c r="T72">
        <f t="shared" si="15"/>
        <v>0.69932780114990301</v>
      </c>
      <c r="U72">
        <f t="shared" si="16"/>
        <v>0.49587283508573132</v>
      </c>
    </row>
    <row r="73" spans="1:21" x14ac:dyDescent="0.2">
      <c r="A73">
        <v>72</v>
      </c>
      <c r="B73">
        <v>1.9670000000000001</v>
      </c>
      <c r="C73">
        <v>56</v>
      </c>
      <c r="D73">
        <f t="shared" si="8"/>
        <v>-3.970291913552122</v>
      </c>
      <c r="E73">
        <f t="shared" si="9"/>
        <v>-16.382409533441969</v>
      </c>
      <c r="F73">
        <f t="shared" si="10"/>
        <v>7.6773252404197064E-8</v>
      </c>
      <c r="G73">
        <f t="shared" si="11"/>
        <v>6.0115186508133758E-3</v>
      </c>
      <c r="H73">
        <f t="shared" si="12"/>
        <v>-5.1140778750317288</v>
      </c>
      <c r="Q73" s="1">
        <f t="shared" si="17"/>
        <v>78.5</v>
      </c>
      <c r="R73">
        <f t="shared" si="13"/>
        <v>0.625</v>
      </c>
      <c r="S73">
        <f t="shared" si="14"/>
        <v>0.66981132075471694</v>
      </c>
      <c r="T73">
        <f t="shared" si="15"/>
        <v>0.71200324058702746</v>
      </c>
      <c r="U73">
        <f t="shared" si="16"/>
        <v>0.50514709727959906</v>
      </c>
    </row>
    <row r="74" spans="1:21" x14ac:dyDescent="0.2">
      <c r="A74">
        <v>73</v>
      </c>
      <c r="B74">
        <v>4.5</v>
      </c>
      <c r="C74">
        <v>79</v>
      </c>
      <c r="D74">
        <f t="shared" si="8"/>
        <v>-3.970291913552122</v>
      </c>
      <c r="E74">
        <f t="shared" si="9"/>
        <v>-15.45508173956107</v>
      </c>
      <c r="F74">
        <f t="shared" si="10"/>
        <v>1.9406324234046178E-7</v>
      </c>
      <c r="G74">
        <f t="shared" si="11"/>
        <v>1.9359256415997679E-2</v>
      </c>
      <c r="H74">
        <f t="shared" si="12"/>
        <v>-3.9445846061359049</v>
      </c>
      <c r="Q74" s="1">
        <f t="shared" si="17"/>
        <v>79</v>
      </c>
      <c r="R74">
        <f t="shared" si="13"/>
        <v>0.66176470588235292</v>
      </c>
      <c r="S74">
        <f t="shared" si="14"/>
        <v>0.67924528301886788</v>
      </c>
      <c r="T74">
        <f t="shared" si="15"/>
        <v>0.72442066155184193</v>
      </c>
      <c r="U74">
        <f t="shared" si="16"/>
        <v>0.51469160348288756</v>
      </c>
    </row>
    <row r="75" spans="1:21" x14ac:dyDescent="0.2">
      <c r="A75">
        <v>74</v>
      </c>
      <c r="B75">
        <v>4</v>
      </c>
      <c r="C75">
        <v>71</v>
      </c>
      <c r="D75">
        <f t="shared" si="8"/>
        <v>-3.970291913552122</v>
      </c>
      <c r="E75">
        <f t="shared" si="9"/>
        <v>-15.635381123810395</v>
      </c>
      <c r="F75">
        <f t="shared" si="10"/>
        <v>1.6204672395714291E-7</v>
      </c>
      <c r="G75">
        <f t="shared" si="11"/>
        <v>1.0711448114535988E-2</v>
      </c>
      <c r="H75">
        <f t="shared" si="12"/>
        <v>-4.536442192221454</v>
      </c>
      <c r="Q75" s="1">
        <f t="shared" si="17"/>
        <v>79.5</v>
      </c>
      <c r="R75">
        <f t="shared" si="13"/>
        <v>0.66176470588235292</v>
      </c>
      <c r="S75">
        <f t="shared" si="14"/>
        <v>0.68867924528301883</v>
      </c>
      <c r="T75">
        <f t="shared" si="15"/>
        <v>0.73656887474989019</v>
      </c>
      <c r="U75">
        <f t="shared" si="16"/>
        <v>0.52450635369559684</v>
      </c>
    </row>
    <row r="76" spans="1:21" x14ac:dyDescent="0.2">
      <c r="A76">
        <v>75</v>
      </c>
      <c r="B76">
        <v>1.9830000000000001</v>
      </c>
      <c r="C76">
        <v>62</v>
      </c>
      <c r="D76">
        <f t="shared" si="8"/>
        <v>-3.970291913552122</v>
      </c>
      <c r="E76">
        <f t="shared" si="9"/>
        <v>-16.376443008293428</v>
      </c>
      <c r="F76">
        <f t="shared" si="10"/>
        <v>7.7232691209014689E-8</v>
      </c>
      <c r="G76">
        <f t="shared" si="11"/>
        <v>9.8266377539158551E-4</v>
      </c>
      <c r="H76">
        <f t="shared" si="12"/>
        <v>-6.9252435356019912</v>
      </c>
      <c r="Q76" s="1">
        <f t="shared" si="17"/>
        <v>80</v>
      </c>
      <c r="R76">
        <f t="shared" si="13"/>
        <v>0.69117647058823528</v>
      </c>
      <c r="S76">
        <f t="shared" si="14"/>
        <v>0.69811320754716977</v>
      </c>
      <c r="T76">
        <f t="shared" si="15"/>
        <v>0.74843765329037859</v>
      </c>
      <c r="U76">
        <f t="shared" si="16"/>
        <v>0.53459134791772667</v>
      </c>
    </row>
    <row r="77" spans="1:21" x14ac:dyDescent="0.2">
      <c r="A77">
        <v>76</v>
      </c>
      <c r="B77">
        <v>5.0670000000000002</v>
      </c>
      <c r="C77">
        <v>76</v>
      </c>
      <c r="D77">
        <f t="shared" si="8"/>
        <v>-3.970291913552122</v>
      </c>
      <c r="E77">
        <f t="shared" si="9"/>
        <v>-15.252258906358097</v>
      </c>
      <c r="F77">
        <f t="shared" si="10"/>
        <v>2.3769941911471854E-7</v>
      </c>
      <c r="G77">
        <f t="shared" si="11"/>
        <v>1.6116328302949547E-2</v>
      </c>
      <c r="H77">
        <f t="shared" si="12"/>
        <v>-4.1279223406176913</v>
      </c>
      <c r="Q77" s="1">
        <f t="shared" si="17"/>
        <v>80.5</v>
      </c>
      <c r="R77">
        <f t="shared" si="13"/>
        <v>0.69117647058823528</v>
      </c>
      <c r="S77">
        <f t="shared" si="14"/>
        <v>0.70754716981132071</v>
      </c>
      <c r="T77">
        <f t="shared" si="15"/>
        <v>0.76001775218996093</v>
      </c>
      <c r="U77">
        <f t="shared" si="16"/>
        <v>0.54494658614927716</v>
      </c>
    </row>
    <row r="78" spans="1:21" x14ac:dyDescent="0.2">
      <c r="A78">
        <v>77</v>
      </c>
      <c r="B78">
        <v>2.0169999999999999</v>
      </c>
      <c r="C78">
        <v>60</v>
      </c>
      <c r="D78">
        <f t="shared" si="8"/>
        <v>-3.970291913552122</v>
      </c>
      <c r="E78">
        <f t="shared" si="9"/>
        <v>-16.363768741339737</v>
      </c>
      <c r="F78">
        <f t="shared" si="10"/>
        <v>7.8217788460831721E-8</v>
      </c>
      <c r="G78">
        <f t="shared" si="11"/>
        <v>1.2882183702427011E-3</v>
      </c>
      <c r="H78">
        <f t="shared" si="12"/>
        <v>-6.6544951235567167</v>
      </c>
      <c r="Q78" s="1">
        <f t="shared" si="17"/>
        <v>81</v>
      </c>
      <c r="R78">
        <f t="shared" si="13"/>
        <v>0.73897058823529416</v>
      </c>
      <c r="S78">
        <f t="shared" si="14"/>
        <v>0.71698113207547165</v>
      </c>
      <c r="T78">
        <f t="shared" si="15"/>
        <v>0.77130092218263979</v>
      </c>
      <c r="U78">
        <f t="shared" si="16"/>
        <v>0.55557206839024842</v>
      </c>
    </row>
    <row r="79" spans="1:21" x14ac:dyDescent="0.2">
      <c r="A79">
        <v>78</v>
      </c>
      <c r="B79">
        <v>4.5670000000000002</v>
      </c>
      <c r="C79">
        <v>78</v>
      </c>
      <c r="D79">
        <f t="shared" si="8"/>
        <v>-3.970291913552122</v>
      </c>
      <c r="E79">
        <f t="shared" si="9"/>
        <v>-15.431024393198086</v>
      </c>
      <c r="F79">
        <f t="shared" si="10"/>
        <v>1.9878849965839252E-7</v>
      </c>
      <c r="G79">
        <f t="shared" si="11"/>
        <v>1.8278280378314967E-2</v>
      </c>
      <c r="H79">
        <f t="shared" si="12"/>
        <v>-4.0020417885892599</v>
      </c>
      <c r="Q79" s="1">
        <f t="shared" si="17"/>
        <v>81.5</v>
      </c>
      <c r="R79">
        <f t="shared" si="13"/>
        <v>0.73897058823529416</v>
      </c>
      <c r="S79">
        <f t="shared" si="14"/>
        <v>0.72641509433962259</v>
      </c>
      <c r="T79">
        <f t="shared" si="15"/>
        <v>0.78227991787827245</v>
      </c>
      <c r="U79">
        <f t="shared" si="16"/>
        <v>0.56646779464064023</v>
      </c>
    </row>
    <row r="80" spans="1:21" x14ac:dyDescent="0.2">
      <c r="A80">
        <v>79</v>
      </c>
      <c r="B80">
        <v>3.883</v>
      </c>
      <c r="C80">
        <v>76</v>
      </c>
      <c r="D80">
        <f t="shared" si="8"/>
        <v>-3.970291913552122</v>
      </c>
      <c r="E80">
        <f t="shared" si="9"/>
        <v>-15.677766471647283</v>
      </c>
      <c r="F80">
        <f t="shared" si="10"/>
        <v>1.5532184217379142E-7</v>
      </c>
      <c r="G80">
        <f t="shared" si="11"/>
        <v>1.6116328302949547E-2</v>
      </c>
      <c r="H80">
        <f t="shared" si="12"/>
        <v>-4.1279223406176913</v>
      </c>
      <c r="Q80" s="1">
        <f t="shared" si="17"/>
        <v>82</v>
      </c>
      <c r="R80">
        <f t="shared" si="13"/>
        <v>0.78308823529411764</v>
      </c>
      <c r="S80">
        <f t="shared" si="14"/>
        <v>0.73584905660377353</v>
      </c>
      <c r="T80">
        <f t="shared" si="15"/>
        <v>0.79294850035637643</v>
      </c>
      <c r="U80">
        <f t="shared" si="16"/>
        <v>0.57763376490045282</v>
      </c>
    </row>
    <row r="81" spans="1:21" x14ac:dyDescent="0.2">
      <c r="A81">
        <v>80</v>
      </c>
      <c r="B81">
        <v>3.6</v>
      </c>
      <c r="C81">
        <v>83</v>
      </c>
      <c r="D81">
        <f t="shared" si="8"/>
        <v>-3.970291913552122</v>
      </c>
      <c r="E81">
        <f t="shared" si="9"/>
        <v>-15.780594534326896</v>
      </c>
      <c r="F81">
        <f t="shared" si="10"/>
        <v>1.4014411732843516E-7</v>
      </c>
      <c r="G81">
        <f t="shared" si="11"/>
        <v>2.3683160566728523E-2</v>
      </c>
      <c r="H81">
        <f t="shared" si="12"/>
        <v>-3.7429910079939055</v>
      </c>
      <c r="Q81" s="1">
        <f t="shared" si="17"/>
        <v>82.5</v>
      </c>
      <c r="R81">
        <f t="shared" si="13"/>
        <v>0.78308823529411764</v>
      </c>
      <c r="S81">
        <f t="shared" si="14"/>
        <v>0.74528301886792447</v>
      </c>
      <c r="T81">
        <f t="shared" si="15"/>
        <v>0.80330143432421797</v>
      </c>
      <c r="U81">
        <f t="shared" si="16"/>
        <v>0.58906997916968618</v>
      </c>
    </row>
    <row r="82" spans="1:21" x14ac:dyDescent="0.2">
      <c r="A82">
        <v>81</v>
      </c>
      <c r="B82">
        <v>4.133</v>
      </c>
      <c r="C82">
        <v>75</v>
      </c>
      <c r="D82">
        <f t="shared" si="8"/>
        <v>-3.970291913552122</v>
      </c>
      <c r="E82">
        <f t="shared" si="9"/>
        <v>-15.587289439863836</v>
      </c>
      <c r="F82">
        <f t="shared" si="10"/>
        <v>1.7003025589758365E-7</v>
      </c>
      <c r="G82">
        <f t="shared" si="11"/>
        <v>1.5035352265266833E-2</v>
      </c>
      <c r="H82">
        <f t="shared" si="12"/>
        <v>-4.1973510331342512</v>
      </c>
      <c r="Q82" s="1">
        <f t="shared" si="17"/>
        <v>83</v>
      </c>
      <c r="R82">
        <f t="shared" si="13"/>
        <v>0.8345588235294118</v>
      </c>
      <c r="S82">
        <f t="shared" si="14"/>
        <v>0.75471698113207553</v>
      </c>
      <c r="T82">
        <f t="shared" si="15"/>
        <v>0.81333448000813791</v>
      </c>
      <c r="U82">
        <f t="shared" si="16"/>
        <v>0.60077643744834008</v>
      </c>
    </row>
    <row r="83" spans="1:21" x14ac:dyDescent="0.2">
      <c r="A83">
        <v>82</v>
      </c>
      <c r="B83">
        <v>4.3330000000000002</v>
      </c>
      <c r="C83">
        <v>82</v>
      </c>
      <c r="D83">
        <f t="shared" si="8"/>
        <v>-3.970291913552122</v>
      </c>
      <c r="E83">
        <f t="shared" si="9"/>
        <v>-15.515151290216341</v>
      </c>
      <c r="F83">
        <f t="shared" si="10"/>
        <v>1.8274916814220158E-7</v>
      </c>
      <c r="G83">
        <f t="shared" si="11"/>
        <v>2.2602184529045815E-2</v>
      </c>
      <c r="H83">
        <f t="shared" si="12"/>
        <v>-3.789708716797981</v>
      </c>
      <c r="Q83" s="1">
        <f t="shared" si="17"/>
        <v>83.5</v>
      </c>
      <c r="R83">
        <f t="shared" si="13"/>
        <v>0.8345588235294118</v>
      </c>
      <c r="S83">
        <f t="shared" si="14"/>
        <v>0.76415094339622647</v>
      </c>
      <c r="T83">
        <f t="shared" si="15"/>
        <v>0.82304437998437618</v>
      </c>
      <c r="U83">
        <f t="shared" si="16"/>
        <v>0.61275313973641465</v>
      </c>
    </row>
    <row r="84" spans="1:21" x14ac:dyDescent="0.2">
      <c r="A84">
        <v>83</v>
      </c>
      <c r="B84">
        <v>4.0999999999999996</v>
      </c>
      <c r="C84">
        <v>70</v>
      </c>
      <c r="D84">
        <f t="shared" si="8"/>
        <v>-3.970291913552122</v>
      </c>
      <c r="E84">
        <f t="shared" si="9"/>
        <v>-15.599213035503082</v>
      </c>
      <c r="F84">
        <f t="shared" si="10"/>
        <v>1.6801492276545721E-7</v>
      </c>
      <c r="G84">
        <f t="shared" si="11"/>
        <v>9.6304720768532765E-3</v>
      </c>
      <c r="H84">
        <f t="shared" si="12"/>
        <v>-4.6428230328935252</v>
      </c>
      <c r="Q84" s="1">
        <f t="shared" si="17"/>
        <v>84</v>
      </c>
      <c r="R84">
        <f t="shared" si="13"/>
        <v>0.87132352941176472</v>
      </c>
      <c r="S84">
        <f t="shared" si="14"/>
        <v>0.77358490566037741</v>
      </c>
      <c r="T84">
        <f t="shared" si="15"/>
        <v>0.83242884118994054</v>
      </c>
      <c r="U84">
        <f t="shared" si="16"/>
        <v>0.62500008603390989</v>
      </c>
    </row>
    <row r="85" spans="1:21" x14ac:dyDescent="0.2">
      <c r="A85">
        <v>84</v>
      </c>
      <c r="B85">
        <v>2.633</v>
      </c>
      <c r="C85">
        <v>65</v>
      </c>
      <c r="D85">
        <f t="shared" si="8"/>
        <v>-3.970291913552122</v>
      </c>
      <c r="E85">
        <f t="shared" si="9"/>
        <v>-16.135224042632426</v>
      </c>
      <c r="F85">
        <f t="shared" si="10"/>
        <v>9.8301746527428273E-8</v>
      </c>
      <c r="G85">
        <f t="shared" si="11"/>
        <v>4.2255918884397193E-3</v>
      </c>
      <c r="H85">
        <f t="shared" si="12"/>
        <v>-5.4665959360465637</v>
      </c>
      <c r="Q85" s="1">
        <f t="shared" si="17"/>
        <v>84.5</v>
      </c>
      <c r="R85">
        <f t="shared" si="13"/>
        <v>0.87132352941176472</v>
      </c>
      <c r="S85">
        <f t="shared" si="14"/>
        <v>0.78301886792452835</v>
      </c>
      <c r="T85">
        <f t="shared" si="15"/>
        <v>0.84148651238510319</v>
      </c>
      <c r="U85">
        <f t="shared" si="16"/>
        <v>0.63751727634082589</v>
      </c>
    </row>
    <row r="86" spans="1:21" x14ac:dyDescent="0.2">
      <c r="A86">
        <v>85</v>
      </c>
      <c r="B86">
        <v>4.0670000000000002</v>
      </c>
      <c r="C86">
        <v>73</v>
      </c>
      <c r="D86">
        <f t="shared" si="8"/>
        <v>-3.970291913552122</v>
      </c>
      <c r="E86">
        <f t="shared" si="9"/>
        <v>-15.611142523256188</v>
      </c>
      <c r="F86">
        <f t="shared" si="10"/>
        <v>1.6602249872993041E-7</v>
      </c>
      <c r="G86">
        <f t="shared" si="11"/>
        <v>1.2873400189901411E-2</v>
      </c>
      <c r="H86">
        <f t="shared" si="12"/>
        <v>-4.3525920972479257</v>
      </c>
      <c r="Q86" s="1">
        <f t="shared" si="17"/>
        <v>85</v>
      </c>
      <c r="R86">
        <f t="shared" si="13"/>
        <v>0.89338235294117652</v>
      </c>
      <c r="S86">
        <f t="shared" si="14"/>
        <v>0.79245283018867929</v>
      </c>
      <c r="T86">
        <f t="shared" si="15"/>
        <v>0.8502169573666114</v>
      </c>
      <c r="U86">
        <f t="shared" si="16"/>
        <v>0.65030471065716255</v>
      </c>
    </row>
    <row r="87" spans="1:21" x14ac:dyDescent="0.2">
      <c r="A87">
        <v>86</v>
      </c>
      <c r="B87">
        <v>4.9329999999999998</v>
      </c>
      <c r="C87">
        <v>88</v>
      </c>
      <c r="D87">
        <f t="shared" si="8"/>
        <v>-3.970291913552122</v>
      </c>
      <c r="E87">
        <f t="shared" si="9"/>
        <v>-15.300035378763233</v>
      </c>
      <c r="F87">
        <f t="shared" si="10"/>
        <v>2.2660999545337502E-7</v>
      </c>
      <c r="G87">
        <f t="shared" si="11"/>
        <v>2.9088040755142083E-2</v>
      </c>
      <c r="H87">
        <f t="shared" si="12"/>
        <v>-3.5374281598899313</v>
      </c>
      <c r="Q87" s="1">
        <f t="shared" si="17"/>
        <v>85.5</v>
      </c>
      <c r="R87">
        <f t="shared" si="13"/>
        <v>0.89338235294117652</v>
      </c>
      <c r="S87">
        <f t="shared" si="14"/>
        <v>0.80188679245283023</v>
      </c>
      <c r="T87">
        <f t="shared" si="15"/>
        <v>0.85862062425454855</v>
      </c>
      <c r="U87">
        <f t="shared" si="16"/>
        <v>0.66336238898291988</v>
      </c>
    </row>
    <row r="88" spans="1:21" x14ac:dyDescent="0.2">
      <c r="A88">
        <v>87</v>
      </c>
      <c r="B88">
        <v>3.95</v>
      </c>
      <c r="C88">
        <v>76</v>
      </c>
      <c r="D88">
        <f t="shared" si="8"/>
        <v>-3.970291913552122</v>
      </c>
      <c r="E88">
        <f t="shared" si="9"/>
        <v>-15.653485457612325</v>
      </c>
      <c r="F88">
        <f t="shared" si="10"/>
        <v>1.5913937320999512E-7</v>
      </c>
      <c r="G88">
        <f t="shared" si="11"/>
        <v>1.6116328302949547E-2</v>
      </c>
      <c r="H88">
        <f t="shared" si="12"/>
        <v>-4.1279223406176913</v>
      </c>
      <c r="Q88" s="1">
        <f t="shared" si="17"/>
        <v>86</v>
      </c>
      <c r="R88">
        <f t="shared" si="13"/>
        <v>0.9154411764705882</v>
      </c>
      <c r="S88">
        <f t="shared" si="14"/>
        <v>0.81132075471698117</v>
      </c>
      <c r="T88">
        <f t="shared" si="15"/>
        <v>0.86669881119578807</v>
      </c>
      <c r="U88">
        <f t="shared" si="16"/>
        <v>0.67669031131809776</v>
      </c>
    </row>
    <row r="89" spans="1:21" x14ac:dyDescent="0.2">
      <c r="A89">
        <v>88</v>
      </c>
      <c r="B89">
        <v>4.5170000000000003</v>
      </c>
      <c r="C89">
        <v>80</v>
      </c>
      <c r="D89">
        <f t="shared" si="8"/>
        <v>-3.970291913552122</v>
      </c>
      <c r="E89">
        <f t="shared" si="9"/>
        <v>-15.44897533725908</v>
      </c>
      <c r="F89">
        <f t="shared" si="10"/>
        <v>1.952518960756177E-7</v>
      </c>
      <c r="G89">
        <f t="shared" si="11"/>
        <v>2.0440232453680391E-2</v>
      </c>
      <c r="H89">
        <f t="shared" si="12"/>
        <v>-3.8902501412220438</v>
      </c>
      <c r="Q89" s="1">
        <f t="shared" si="17"/>
        <v>86.5</v>
      </c>
      <c r="R89">
        <f t="shared" si="13"/>
        <v>0.9154411764705882</v>
      </c>
      <c r="S89">
        <f t="shared" si="14"/>
        <v>0.82075471698113212</v>
      </c>
      <c r="T89">
        <f t="shared" si="15"/>
        <v>0.87445362884312239</v>
      </c>
      <c r="U89">
        <f t="shared" si="16"/>
        <v>0.69028847766269641</v>
      </c>
    </row>
    <row r="90" spans="1:21" x14ac:dyDescent="0.2">
      <c r="A90">
        <v>89</v>
      </c>
      <c r="B90">
        <v>2.1669999999999998</v>
      </c>
      <c r="C90">
        <v>48</v>
      </c>
      <c r="D90">
        <f t="shared" si="8"/>
        <v>-3.970291913552122</v>
      </c>
      <c r="E90">
        <f t="shared" si="9"/>
        <v>-16.307927523626127</v>
      </c>
      <c r="F90">
        <f t="shared" si="10"/>
        <v>8.2709818006478405E-8</v>
      </c>
      <c r="G90">
        <f t="shared" si="11"/>
        <v>1.5458119211954726E-2</v>
      </c>
      <c r="H90">
        <f t="shared" si="12"/>
        <v>-4.1696208983363343</v>
      </c>
      <c r="Q90" s="1">
        <f t="shared" si="17"/>
        <v>87</v>
      </c>
      <c r="R90">
        <f t="shared" si="13"/>
        <v>0.92279411764705888</v>
      </c>
      <c r="S90">
        <f t="shared" si="14"/>
        <v>0.83018867924528306</v>
      </c>
      <c r="T90">
        <f t="shared" si="15"/>
        <v>0.88188795998134517</v>
      </c>
      <c r="U90">
        <f t="shared" si="16"/>
        <v>0.70415688801671572</v>
      </c>
    </row>
    <row r="91" spans="1:21" x14ac:dyDescent="0.2">
      <c r="A91">
        <v>90</v>
      </c>
      <c r="B91">
        <v>4</v>
      </c>
      <c r="C91">
        <v>86</v>
      </c>
      <c r="D91">
        <f t="shared" si="8"/>
        <v>-3.970291913552122</v>
      </c>
      <c r="E91">
        <f t="shared" si="9"/>
        <v>-15.635381123810395</v>
      </c>
      <c r="F91">
        <f t="shared" si="10"/>
        <v>1.6204672395714291E-7</v>
      </c>
      <c r="G91">
        <f t="shared" si="11"/>
        <v>2.6926088679776659E-2</v>
      </c>
      <c r="H91">
        <f t="shared" si="12"/>
        <v>-3.6146596229678174</v>
      </c>
      <c r="Q91" s="1">
        <f t="shared" si="17"/>
        <v>87.5</v>
      </c>
      <c r="R91">
        <f t="shared" si="13"/>
        <v>0.92279411764705888</v>
      </c>
      <c r="S91">
        <f t="shared" si="14"/>
        <v>0.839622641509434</v>
      </c>
      <c r="T91">
        <f t="shared" si="15"/>
        <v>0.88900541667986699</v>
      </c>
      <c r="U91">
        <f t="shared" si="16"/>
        <v>0.7182955423801558</v>
      </c>
    </row>
    <row r="92" spans="1:21" x14ac:dyDescent="0.2">
      <c r="A92">
        <v>91</v>
      </c>
      <c r="B92">
        <v>2.2000000000000002</v>
      </c>
      <c r="C92">
        <v>60</v>
      </c>
      <c r="D92">
        <f t="shared" si="8"/>
        <v>-3.970291913552122</v>
      </c>
      <c r="E92">
        <f t="shared" si="9"/>
        <v>-16.295658792953919</v>
      </c>
      <c r="F92">
        <f t="shared" si="10"/>
        <v>8.3730812836042592E-8</v>
      </c>
      <c r="G92">
        <f t="shared" si="11"/>
        <v>1.2882183702427011E-3</v>
      </c>
      <c r="H92">
        <f t="shared" si="12"/>
        <v>-6.6544951235567167</v>
      </c>
      <c r="Q92" s="1">
        <f>Q91+0.5</f>
        <v>88</v>
      </c>
      <c r="R92">
        <f t="shared" si="13"/>
        <v>0.94485294117647056</v>
      </c>
      <c r="S92">
        <f t="shared" si="14"/>
        <v>0.84905660377358494</v>
      </c>
      <c r="T92">
        <f t="shared" si="15"/>
        <v>0.89581029535589718</v>
      </c>
      <c r="U92">
        <f t="shared" si="16"/>
        <v>0.73270444075301644</v>
      </c>
    </row>
    <row r="93" spans="1:21" x14ac:dyDescent="0.2">
      <c r="A93">
        <v>92</v>
      </c>
      <c r="B93">
        <v>4.3330000000000002</v>
      </c>
      <c r="C93">
        <v>90</v>
      </c>
      <c r="D93">
        <f t="shared" si="8"/>
        <v>-3.970291913552122</v>
      </c>
      <c r="E93">
        <f t="shared" si="9"/>
        <v>-15.515151290216341</v>
      </c>
      <c r="F93">
        <f t="shared" si="10"/>
        <v>1.8274916814220158E-7</v>
      </c>
      <c r="G93">
        <f t="shared" si="11"/>
        <v>3.1249992830507504E-2</v>
      </c>
      <c r="H93">
        <f t="shared" si="12"/>
        <v>-3.4657361322235127</v>
      </c>
      <c r="Q93" s="1">
        <f t="shared" ref="Q93:Q103" si="18">Q92+0.5</f>
        <v>88.5</v>
      </c>
      <c r="R93">
        <f t="shared" si="13"/>
        <v>0.94485294117647056</v>
      </c>
      <c r="S93">
        <f t="shared" si="14"/>
        <v>0.85849056603773588</v>
      </c>
      <c r="T93">
        <f t="shared" si="15"/>
        <v>0.9023075301329444</v>
      </c>
      <c r="U93">
        <f t="shared" si="16"/>
        <v>0.74738358313529796</v>
      </c>
    </row>
    <row r="94" spans="1:21" x14ac:dyDescent="0.2">
      <c r="A94">
        <v>93</v>
      </c>
      <c r="B94">
        <v>1.867</v>
      </c>
      <c r="C94">
        <v>50</v>
      </c>
      <c r="D94">
        <f t="shared" si="8"/>
        <v>-3.970291913552122</v>
      </c>
      <c r="E94">
        <f t="shared" si="9"/>
        <v>-16.419731696942968</v>
      </c>
      <c r="F94">
        <f t="shared" si="10"/>
        <v>7.3960719892018559E-8</v>
      </c>
      <c r="G94">
        <f t="shared" si="11"/>
        <v>1.3096469071669389E-2</v>
      </c>
      <c r="H94">
        <f t="shared" si="12"/>
        <v>-4.3354126216203133</v>
      </c>
      <c r="Q94" s="1">
        <f t="shared" si="18"/>
        <v>89</v>
      </c>
      <c r="R94">
        <f t="shared" si="13"/>
        <v>0.95588235294117652</v>
      </c>
      <c r="S94">
        <f t="shared" si="14"/>
        <v>0.86792452830188682</v>
      </c>
      <c r="T94">
        <f t="shared" si="15"/>
        <v>0.90850264487651344</v>
      </c>
      <c r="U94">
        <f t="shared" si="16"/>
        <v>0.76233296952699992</v>
      </c>
    </row>
    <row r="95" spans="1:21" x14ac:dyDescent="0.2">
      <c r="A95">
        <v>94</v>
      </c>
      <c r="B95">
        <v>4.8170000000000002</v>
      </c>
      <c r="C95">
        <v>78</v>
      </c>
      <c r="D95">
        <f t="shared" si="8"/>
        <v>-3.970291913552122</v>
      </c>
      <c r="E95">
        <f t="shared" si="9"/>
        <v>-15.34147256937583</v>
      </c>
      <c r="F95">
        <f t="shared" si="10"/>
        <v>2.174118035932896E-7</v>
      </c>
      <c r="G95">
        <f t="shared" si="11"/>
        <v>1.8278280378314967E-2</v>
      </c>
      <c r="H95">
        <f t="shared" si="12"/>
        <v>-4.0020417885892599</v>
      </c>
      <c r="Q95" s="1">
        <f t="shared" si="18"/>
        <v>89.5</v>
      </c>
      <c r="R95">
        <f t="shared" si="13"/>
        <v>0.95588235294117652</v>
      </c>
      <c r="S95">
        <f t="shared" si="14"/>
        <v>0.87735849056603776</v>
      </c>
      <c r="T95">
        <f t="shared" si="15"/>
        <v>0.91440170428260348</v>
      </c>
      <c r="U95">
        <f t="shared" si="16"/>
        <v>0.77755259992812276</v>
      </c>
    </row>
    <row r="96" spans="1:21" x14ac:dyDescent="0.2">
      <c r="A96">
        <v>95</v>
      </c>
      <c r="B96">
        <v>1.833</v>
      </c>
      <c r="C96">
        <v>63</v>
      </c>
      <c r="D96">
        <f t="shared" si="8"/>
        <v>-3.970291913552122</v>
      </c>
      <c r="E96">
        <f t="shared" si="9"/>
        <v>-16.432433557818317</v>
      </c>
      <c r="F96">
        <f t="shared" si="10"/>
        <v>7.3027222246946719E-8</v>
      </c>
      <c r="G96">
        <f t="shared" si="11"/>
        <v>2.0636398130742966E-3</v>
      </c>
      <c r="H96">
        <f t="shared" si="12"/>
        <v>-6.1832839557607473</v>
      </c>
      <c r="Q96" s="1">
        <f t="shared" si="18"/>
        <v>90</v>
      </c>
      <c r="R96">
        <f t="shared" si="13"/>
        <v>0.9779411764705882</v>
      </c>
      <c r="S96">
        <f t="shared" si="14"/>
        <v>0.8867924528301887</v>
      </c>
      <c r="T96">
        <f t="shared" si="15"/>
        <v>0.92001126438513658</v>
      </c>
      <c r="U96">
        <f t="shared" si="16"/>
        <v>0.79304247433866615</v>
      </c>
    </row>
    <row r="97" spans="1:21" x14ac:dyDescent="0.2">
      <c r="A97">
        <v>96</v>
      </c>
      <c r="B97">
        <v>4.3</v>
      </c>
      <c r="C97">
        <v>72</v>
      </c>
      <c r="D97">
        <f t="shared" si="8"/>
        <v>-3.970291913552122</v>
      </c>
      <c r="E97">
        <f t="shared" si="9"/>
        <v>-15.527039176074625</v>
      </c>
      <c r="F97">
        <f t="shared" si="10"/>
        <v>1.8058952909549051E-7</v>
      </c>
      <c r="G97">
        <f t="shared" si="11"/>
        <v>1.1792424152218699E-2</v>
      </c>
      <c r="H97">
        <f t="shared" si="12"/>
        <v>-4.440297974692669</v>
      </c>
      <c r="Q97" s="1">
        <f t="shared" si="18"/>
        <v>90.5</v>
      </c>
      <c r="R97">
        <f t="shared" si="13"/>
        <v>0.9779411764705882</v>
      </c>
      <c r="S97">
        <f t="shared" si="14"/>
        <v>0.89622641509433965</v>
      </c>
      <c r="T97">
        <f t="shared" si="15"/>
        <v>0.92533832283603723</v>
      </c>
      <c r="U97">
        <f t="shared" si="16"/>
        <v>0.80880259275863031</v>
      </c>
    </row>
    <row r="98" spans="1:21" x14ac:dyDescent="0.2">
      <c r="A98">
        <v>97</v>
      </c>
      <c r="B98">
        <v>4.6669999999999998</v>
      </c>
      <c r="C98">
        <v>84</v>
      </c>
      <c r="D98">
        <f t="shared" si="8"/>
        <v>-3.970291913552122</v>
      </c>
      <c r="E98">
        <f t="shared" si="9"/>
        <v>-15.395163084372641</v>
      </c>
      <c r="F98">
        <f t="shared" si="10"/>
        <v>2.0604668154798421E-7</v>
      </c>
      <c r="G98">
        <f t="shared" si="11"/>
        <v>2.4764136604411235E-2</v>
      </c>
      <c r="H98">
        <f t="shared" si="12"/>
        <v>-3.698358777090518</v>
      </c>
      <c r="Q98" s="1">
        <f t="shared" si="18"/>
        <v>91</v>
      </c>
      <c r="R98">
        <f t="shared" si="13"/>
        <v>0.98161764705882348</v>
      </c>
      <c r="S98">
        <f t="shared" si="14"/>
        <v>0.90566037735849059</v>
      </c>
      <c r="T98">
        <f t="shared" si="15"/>
        <v>0.9303902692965822</v>
      </c>
      <c r="U98">
        <f t="shared" si="16"/>
        <v>0.82483295518801503</v>
      </c>
    </row>
    <row r="99" spans="1:21" x14ac:dyDescent="0.2">
      <c r="A99">
        <v>98</v>
      </c>
      <c r="B99">
        <v>3.75</v>
      </c>
      <c r="C99">
        <v>75</v>
      </c>
      <c r="D99">
        <f t="shared" si="8"/>
        <v>-3.970291913552122</v>
      </c>
      <c r="E99">
        <f t="shared" si="9"/>
        <v>-15.726038057141848</v>
      </c>
      <c r="F99">
        <f t="shared" si="10"/>
        <v>1.4800229491177881E-7</v>
      </c>
      <c r="G99">
        <f t="shared" si="11"/>
        <v>1.5035352265266833E-2</v>
      </c>
      <c r="H99">
        <f t="shared" si="12"/>
        <v>-4.1973510331342512</v>
      </c>
      <c r="Q99" s="1">
        <f t="shared" si="18"/>
        <v>91.5</v>
      </c>
      <c r="R99">
        <f t="shared" si="13"/>
        <v>0.98161764705882348</v>
      </c>
      <c r="S99">
        <f t="shared" si="14"/>
        <v>0.91509433962264153</v>
      </c>
      <c r="T99">
        <f t="shared" si="15"/>
        <v>0.93517483626115916</v>
      </c>
      <c r="U99">
        <f t="shared" si="16"/>
        <v>0.8411335616268204</v>
      </c>
    </row>
    <row r="100" spans="1:21" x14ac:dyDescent="0.2">
      <c r="A100">
        <v>99</v>
      </c>
      <c r="B100">
        <v>1.867</v>
      </c>
      <c r="C100">
        <v>51</v>
      </c>
      <c r="D100">
        <f t="shared" si="8"/>
        <v>-3.970291913552122</v>
      </c>
      <c r="E100">
        <f t="shared" si="9"/>
        <v>-16.419731696942968</v>
      </c>
      <c r="F100">
        <f t="shared" si="10"/>
        <v>7.3960719892018559E-8</v>
      </c>
      <c r="G100">
        <f t="shared" si="11"/>
        <v>1.1915644001526721E-2</v>
      </c>
      <c r="H100">
        <f t="shared" si="12"/>
        <v>-4.4299031202465118</v>
      </c>
      <c r="Q100" s="1">
        <f t="shared" si="18"/>
        <v>92</v>
      </c>
      <c r="R100">
        <f t="shared" si="13"/>
        <v>0.98529411764705888</v>
      </c>
      <c r="S100">
        <f t="shared" si="14"/>
        <v>0.92452830188679247</v>
      </c>
      <c r="T100">
        <f t="shared" si="15"/>
        <v>0.93970005061499173</v>
      </c>
      <c r="U100">
        <f t="shared" si="16"/>
        <v>0.85770441207504655</v>
      </c>
    </row>
    <row r="101" spans="1:21" x14ac:dyDescent="0.2">
      <c r="A101">
        <v>100</v>
      </c>
      <c r="B101">
        <v>4.9000000000000004</v>
      </c>
      <c r="C101">
        <v>82</v>
      </c>
      <c r="D101">
        <f t="shared" si="8"/>
        <v>-3.970291913552122</v>
      </c>
      <c r="E101">
        <f t="shared" si="9"/>
        <v>-15.311816135278645</v>
      </c>
      <c r="F101">
        <f t="shared" si="10"/>
        <v>2.2395602187574834E-7</v>
      </c>
      <c r="G101">
        <f t="shared" si="11"/>
        <v>2.2602184529045815E-2</v>
      </c>
      <c r="H101">
        <f t="shared" si="12"/>
        <v>-3.789708716797981</v>
      </c>
      <c r="Q101" s="1">
        <f t="shared" si="18"/>
        <v>92.5</v>
      </c>
      <c r="R101">
        <f t="shared" si="13"/>
        <v>0.98529411764705888</v>
      </c>
      <c r="S101">
        <f t="shared" si="14"/>
        <v>0.93396226415094341</v>
      </c>
      <c r="T101">
        <f t="shared" si="15"/>
        <v>0.94397418620603457</v>
      </c>
      <c r="U101">
        <f t="shared" si="16"/>
        <v>0.87454550653269336</v>
      </c>
    </row>
    <row r="102" spans="1:21" x14ac:dyDescent="0.2">
      <c r="A102">
        <v>101</v>
      </c>
      <c r="B102">
        <v>2.4830000000000001</v>
      </c>
      <c r="C102">
        <v>62</v>
      </c>
      <c r="D102">
        <f t="shared" si="8"/>
        <v>-3.970291913552122</v>
      </c>
      <c r="E102">
        <f t="shared" si="9"/>
        <v>-16.190687061302242</v>
      </c>
      <c r="F102">
        <f t="shared" si="10"/>
        <v>9.2998073291613138E-8</v>
      </c>
      <c r="G102">
        <f t="shared" si="11"/>
        <v>9.8266377539158551E-4</v>
      </c>
      <c r="H102">
        <f t="shared" si="12"/>
        <v>-6.9252435356019912</v>
      </c>
      <c r="Q102" s="1">
        <f t="shared" si="18"/>
        <v>93</v>
      </c>
      <c r="R102">
        <f t="shared" si="13"/>
        <v>0.99264705882352944</v>
      </c>
      <c r="S102">
        <f t="shared" si="14"/>
        <v>0.94339622641509435</v>
      </c>
      <c r="T102">
        <f t="shared" si="15"/>
        <v>0.94800571768842201</v>
      </c>
      <c r="U102">
        <f t="shared" si="16"/>
        <v>0.89165684499976072</v>
      </c>
    </row>
    <row r="103" spans="1:21" x14ac:dyDescent="0.2">
      <c r="A103">
        <v>102</v>
      </c>
      <c r="B103">
        <v>4.367</v>
      </c>
      <c r="C103">
        <v>88</v>
      </c>
      <c r="D103">
        <f t="shared" si="8"/>
        <v>-3.970291913552122</v>
      </c>
      <c r="E103">
        <f t="shared" si="9"/>
        <v>-15.50290932803515</v>
      </c>
      <c r="F103">
        <f t="shared" si="10"/>
        <v>1.8500012650913651E-7</v>
      </c>
      <c r="G103">
        <f t="shared" si="11"/>
        <v>2.9088040755142083E-2</v>
      </c>
      <c r="H103">
        <f t="shared" si="12"/>
        <v>-3.5374281598899313</v>
      </c>
      <c r="Q103" s="1">
        <f t="shared" si="18"/>
        <v>93.5</v>
      </c>
      <c r="R103">
        <f t="shared" si="13"/>
        <v>0.99264705882352944</v>
      </c>
      <c r="S103">
        <f t="shared" si="14"/>
        <v>0.95283018867924529</v>
      </c>
      <c r="T103">
        <f t="shared" si="15"/>
        <v>0.95180327587089109</v>
      </c>
      <c r="U103">
        <f t="shared" si="16"/>
        <v>0.90903842747624886</v>
      </c>
    </row>
    <row r="104" spans="1:21" x14ac:dyDescent="0.2">
      <c r="A104">
        <v>103</v>
      </c>
      <c r="B104">
        <v>2.1</v>
      </c>
      <c r="C104">
        <v>49</v>
      </c>
      <c r="D104">
        <f t="shared" si="8"/>
        <v>-3.970291913552122</v>
      </c>
      <c r="E104">
        <f t="shared" si="9"/>
        <v>-16.332854890107001</v>
      </c>
      <c r="F104">
        <f t="shared" si="10"/>
        <v>8.0673564715886907E-8</v>
      </c>
      <c r="G104">
        <f t="shared" si="11"/>
        <v>1.4277294141812058E-2</v>
      </c>
      <c r="H104">
        <f t="shared" si="12"/>
        <v>-4.2490848258929166</v>
      </c>
      <c r="Q104" s="1">
        <f>Q103+0.5</f>
        <v>94</v>
      </c>
      <c r="R104">
        <f t="shared" si="13"/>
        <v>0.99632352941176472</v>
      </c>
      <c r="S104">
        <f t="shared" si="14"/>
        <v>0.96226415094339623</v>
      </c>
      <c r="T104">
        <f t="shared" si="15"/>
        <v>0.95537560477880135</v>
      </c>
      <c r="U104">
        <f t="shared" si="16"/>
        <v>0.92669025396215776</v>
      </c>
    </row>
    <row r="105" spans="1:21" x14ac:dyDescent="0.2">
      <c r="A105">
        <v>104</v>
      </c>
      <c r="B105">
        <v>4.5</v>
      </c>
      <c r="C105">
        <v>83</v>
      </c>
      <c r="D105">
        <f t="shared" si="8"/>
        <v>-3.970291913552122</v>
      </c>
      <c r="E105">
        <f t="shared" si="9"/>
        <v>-15.45508173956107</v>
      </c>
      <c r="F105">
        <f t="shared" si="10"/>
        <v>1.9406324234046178E-7</v>
      </c>
      <c r="G105">
        <f t="shared" si="11"/>
        <v>2.3683160566728523E-2</v>
      </c>
      <c r="H105">
        <f t="shared" si="12"/>
        <v>-3.7429910079939055</v>
      </c>
      <c r="Q105" s="1">
        <f t="shared" ref="Q105:Q114" si="19">Q104+0.5</f>
        <v>94.5</v>
      </c>
      <c r="R105">
        <f t="shared" si="13"/>
        <v>0.99632352941176472</v>
      </c>
      <c r="S105">
        <f t="shared" si="14"/>
        <v>0.97169811320754718</v>
      </c>
      <c r="T105">
        <f t="shared" si="15"/>
        <v>0.95873152061305356</v>
      </c>
      <c r="U105">
        <f t="shared" si="16"/>
        <v>0.94461232445748744</v>
      </c>
    </row>
    <row r="106" spans="1:21" x14ac:dyDescent="0.2">
      <c r="A106">
        <v>105</v>
      </c>
      <c r="B106">
        <v>4.05</v>
      </c>
      <c r="C106">
        <v>81</v>
      </c>
      <c r="D106">
        <f t="shared" si="8"/>
        <v>-3.970291913552122</v>
      </c>
      <c r="E106">
        <f t="shared" si="9"/>
        <v>-15.617290316440648</v>
      </c>
      <c r="F106">
        <f t="shared" si="10"/>
        <v>1.6500495776433666E-7</v>
      </c>
      <c r="G106">
        <f t="shared" si="11"/>
        <v>2.1521208491363103E-2</v>
      </c>
      <c r="H106">
        <f t="shared" si="12"/>
        <v>-3.8387163886034257</v>
      </c>
      <c r="Q106" s="1">
        <f t="shared" si="19"/>
        <v>95</v>
      </c>
      <c r="R106">
        <f t="shared" si="13"/>
        <v>0.99632352941176472</v>
      </c>
      <c r="S106">
        <f t="shared" si="14"/>
        <v>0.98113207547169812</v>
      </c>
      <c r="T106">
        <f t="shared" si="15"/>
        <v>0.96187987276365805</v>
      </c>
      <c r="U106">
        <f t="shared" si="16"/>
        <v>0.96280463896223767</v>
      </c>
    </row>
    <row r="107" spans="1:21" x14ac:dyDescent="0.2">
      <c r="A107">
        <v>106</v>
      </c>
      <c r="B107">
        <v>1.867</v>
      </c>
      <c r="C107">
        <v>47</v>
      </c>
      <c r="D107">
        <f t="shared" si="8"/>
        <v>-3.970291913552122</v>
      </c>
      <c r="E107">
        <f t="shared" si="9"/>
        <v>-16.419731696942968</v>
      </c>
      <c r="F107">
        <f t="shared" si="10"/>
        <v>7.3960719892018559E-8</v>
      </c>
      <c r="G107">
        <f t="shared" si="11"/>
        <v>1.6638944282097397E-2</v>
      </c>
      <c r="H107">
        <f t="shared" si="12"/>
        <v>-4.0960092901872605</v>
      </c>
      <c r="Q107" s="1">
        <f t="shared" si="19"/>
        <v>95.5</v>
      </c>
      <c r="R107">
        <f t="shared" si="13"/>
        <v>0.99632352941176472</v>
      </c>
      <c r="S107">
        <f t="shared" si="14"/>
        <v>0.99056603773584906</v>
      </c>
      <c r="T107">
        <f t="shared" si="15"/>
        <v>0.96482950701020154</v>
      </c>
      <c r="U107">
        <f t="shared" si="16"/>
        <v>0.98126719747640845</v>
      </c>
    </row>
    <row r="108" spans="1:21" x14ac:dyDescent="0.2">
      <c r="A108">
        <v>107</v>
      </c>
      <c r="B108">
        <v>4.7</v>
      </c>
      <c r="C108">
        <v>84</v>
      </c>
      <c r="D108">
        <f t="shared" si="8"/>
        <v>-3.970291913552122</v>
      </c>
      <c r="E108">
        <f t="shared" si="9"/>
        <v>-15.383340725962409</v>
      </c>
      <c r="F108">
        <f t="shared" si="10"/>
        <v>2.084970955620928E-7</v>
      </c>
      <c r="G108">
        <f t="shared" si="11"/>
        <v>2.4764136604411235E-2</v>
      </c>
      <c r="H108">
        <f t="shared" si="12"/>
        <v>-3.698358777090518</v>
      </c>
      <c r="Q108" s="1">
        <f t="shared" si="19"/>
        <v>96</v>
      </c>
      <c r="R108">
        <f t="shared" si="13"/>
        <v>1</v>
      </c>
      <c r="S108">
        <f t="shared" si="14"/>
        <v>1</v>
      </c>
      <c r="T108">
        <f t="shared" si="15"/>
        <v>0.96758923101627781</v>
      </c>
      <c r="U108">
        <f t="shared" si="16"/>
        <v>1</v>
      </c>
    </row>
    <row r="109" spans="1:21" x14ac:dyDescent="0.2">
      <c r="A109">
        <v>108</v>
      </c>
      <c r="B109">
        <v>1.7829999999999999</v>
      </c>
      <c r="C109">
        <v>52</v>
      </c>
      <c r="D109">
        <f t="shared" si="8"/>
        <v>-3.970291913552122</v>
      </c>
      <c r="E109">
        <f t="shared" si="9"/>
        <v>-16.451124127190976</v>
      </c>
      <c r="F109">
        <f t="shared" si="10"/>
        <v>7.1674978353150056E-8</v>
      </c>
      <c r="G109">
        <f t="shared" si="11"/>
        <v>1.0734818931384052E-2</v>
      </c>
      <c r="H109">
        <f t="shared" si="12"/>
        <v>-4.5342627149213524</v>
      </c>
      <c r="Q109" s="1"/>
    </row>
    <row r="110" spans="1:21" x14ac:dyDescent="0.2">
      <c r="A110">
        <v>109</v>
      </c>
      <c r="B110">
        <v>4.8499999999999996</v>
      </c>
      <c r="C110">
        <v>86</v>
      </c>
      <c r="D110">
        <f t="shared" si="8"/>
        <v>-3.970291913552122</v>
      </c>
      <c r="E110">
        <f t="shared" si="9"/>
        <v>-15.329676993301318</v>
      </c>
      <c r="F110">
        <f t="shared" si="10"/>
        <v>2.1999148556916785E-7</v>
      </c>
      <c r="G110">
        <f t="shared" si="11"/>
        <v>2.6926088679776659E-2</v>
      </c>
      <c r="H110">
        <f t="shared" si="12"/>
        <v>-3.6146596229678174</v>
      </c>
      <c r="Q110" s="1"/>
    </row>
    <row r="111" spans="1:21" x14ac:dyDescent="0.2">
      <c r="A111">
        <v>110</v>
      </c>
      <c r="B111">
        <v>3.6829999999999998</v>
      </c>
      <c r="C111">
        <v>81</v>
      </c>
      <c r="D111">
        <f t="shared" si="8"/>
        <v>-3.970291913552122</v>
      </c>
      <c r="E111">
        <f t="shared" si="9"/>
        <v>-15.750391572853292</v>
      </c>
      <c r="F111">
        <f t="shared" si="10"/>
        <v>1.4444145418357713E-7</v>
      </c>
      <c r="G111">
        <f t="shared" si="11"/>
        <v>2.1521208491363103E-2</v>
      </c>
      <c r="H111">
        <f t="shared" si="12"/>
        <v>-3.8387163886034257</v>
      </c>
      <c r="Q111" s="1"/>
    </row>
    <row r="112" spans="1:21" x14ac:dyDescent="0.2">
      <c r="A112">
        <v>111</v>
      </c>
      <c r="B112">
        <v>4.7329999999999997</v>
      </c>
      <c r="C112">
        <v>75</v>
      </c>
      <c r="D112">
        <f t="shared" si="8"/>
        <v>-3.970291913552122</v>
      </c>
      <c r="E112">
        <f t="shared" si="9"/>
        <v>-15.371524259666035</v>
      </c>
      <c r="F112">
        <f t="shared" si="10"/>
        <v>2.1097540807590767E-7</v>
      </c>
      <c r="G112">
        <f t="shared" si="11"/>
        <v>1.5035352265266833E-2</v>
      </c>
      <c r="H112">
        <f t="shared" si="12"/>
        <v>-4.1973510331342512</v>
      </c>
      <c r="Q112" s="1"/>
    </row>
    <row r="113" spans="1:17" x14ac:dyDescent="0.2">
      <c r="A113">
        <v>112</v>
      </c>
      <c r="B113">
        <v>2.2999999999999998</v>
      </c>
      <c r="C113">
        <v>59</v>
      </c>
      <c r="D113">
        <f t="shared" si="8"/>
        <v>-3.970291913552122</v>
      </c>
      <c r="E113">
        <f t="shared" si="9"/>
        <v>-16.25851680152957</v>
      </c>
      <c r="F113">
        <f t="shared" si="10"/>
        <v>8.6899218176860333E-8</v>
      </c>
      <c r="G113">
        <f t="shared" si="11"/>
        <v>2.4690434403853699E-3</v>
      </c>
      <c r="H113">
        <f t="shared" si="12"/>
        <v>-6.0039244744501099</v>
      </c>
      <c r="Q113" s="1"/>
    </row>
    <row r="114" spans="1:17" x14ac:dyDescent="0.2">
      <c r="A114">
        <v>113</v>
      </c>
      <c r="B114">
        <v>4.9000000000000004</v>
      </c>
      <c r="C114">
        <v>89</v>
      </c>
      <c r="D114">
        <f t="shared" si="8"/>
        <v>-3.970291913552122</v>
      </c>
      <c r="E114">
        <f t="shared" si="9"/>
        <v>-15.311816135278645</v>
      </c>
      <c r="F114">
        <f t="shared" si="10"/>
        <v>2.2395602187574834E-7</v>
      </c>
      <c r="G114">
        <f t="shared" si="11"/>
        <v>3.0169016792824792E-2</v>
      </c>
      <c r="H114">
        <f t="shared" si="12"/>
        <v>-3.500939815244259</v>
      </c>
      <c r="Q114" s="1"/>
    </row>
    <row r="115" spans="1:17" x14ac:dyDescent="0.2">
      <c r="A115">
        <v>114</v>
      </c>
      <c r="B115">
        <v>4.4169999999999998</v>
      </c>
      <c r="C115">
        <v>79</v>
      </c>
      <c r="D115">
        <f t="shared" si="8"/>
        <v>-3.970291913552122</v>
      </c>
      <c r="E115">
        <f t="shared" si="9"/>
        <v>-15.484917804677613</v>
      </c>
      <c r="F115">
        <f t="shared" si="10"/>
        <v>1.8835868278305492E-7</v>
      </c>
      <c r="G115">
        <f t="shared" si="11"/>
        <v>1.9359256415997679E-2</v>
      </c>
      <c r="H115">
        <f t="shared" si="12"/>
        <v>-3.9445846061359049</v>
      </c>
      <c r="Q115" s="1"/>
    </row>
    <row r="116" spans="1:17" x14ac:dyDescent="0.2">
      <c r="A116">
        <v>115</v>
      </c>
      <c r="B116">
        <v>1.7</v>
      </c>
      <c r="C116">
        <v>59</v>
      </c>
      <c r="D116">
        <f t="shared" si="8"/>
        <v>-3.970291913552122</v>
      </c>
      <c r="E116">
        <f t="shared" si="9"/>
        <v>-16.482180336006557</v>
      </c>
      <c r="F116">
        <f t="shared" si="10"/>
        <v>6.9483235034021971E-8</v>
      </c>
      <c r="G116">
        <f t="shared" si="11"/>
        <v>2.4690434403853699E-3</v>
      </c>
      <c r="H116">
        <f t="shared" si="12"/>
        <v>-6.0039244744501099</v>
      </c>
      <c r="Q116" s="1"/>
    </row>
    <row r="117" spans="1:17" x14ac:dyDescent="0.2">
      <c r="A117">
        <v>116</v>
      </c>
      <c r="B117">
        <v>4.633</v>
      </c>
      <c r="C117">
        <v>81</v>
      </c>
      <c r="D117">
        <f t="shared" si="8"/>
        <v>-3.970291913552122</v>
      </c>
      <c r="E117">
        <f t="shared" si="9"/>
        <v>-15.407349858710527</v>
      </c>
      <c r="F117">
        <f t="shared" si="10"/>
        <v>2.0355087593593254E-7</v>
      </c>
      <c r="G117">
        <f t="shared" si="11"/>
        <v>2.1521208491363103E-2</v>
      </c>
      <c r="H117">
        <f t="shared" si="12"/>
        <v>-3.8387163886034257</v>
      </c>
      <c r="Q117" s="1"/>
    </row>
    <row r="118" spans="1:17" x14ac:dyDescent="0.2">
      <c r="A118">
        <v>117</v>
      </c>
      <c r="B118">
        <v>2.3170000000000002</v>
      </c>
      <c r="C118">
        <v>50</v>
      </c>
      <c r="D118">
        <f t="shared" si="8"/>
        <v>-3.970291913552122</v>
      </c>
      <c r="E118">
        <f t="shared" si="9"/>
        <v>-16.252208043802149</v>
      </c>
      <c r="F118">
        <f t="shared" si="10"/>
        <v>8.7449177246255703E-8</v>
      </c>
      <c r="G118">
        <f t="shared" si="11"/>
        <v>1.3096469071669389E-2</v>
      </c>
      <c r="H118">
        <f t="shared" si="12"/>
        <v>-4.3354126216203133</v>
      </c>
      <c r="Q118" s="1"/>
    </row>
    <row r="119" spans="1:17" x14ac:dyDescent="0.2">
      <c r="A119">
        <v>118</v>
      </c>
      <c r="B119">
        <v>4.5999999999999996</v>
      </c>
      <c r="C119">
        <v>85</v>
      </c>
      <c r="D119">
        <f t="shared" si="8"/>
        <v>-3.970291913552122</v>
      </c>
      <c r="E119">
        <f t="shared" si="9"/>
        <v>-15.41918417989738</v>
      </c>
      <c r="F119">
        <f t="shared" si="10"/>
        <v>2.0115618719825242E-7</v>
      </c>
      <c r="G119">
        <f t="shared" si="11"/>
        <v>2.5845112642093947E-2</v>
      </c>
      <c r="H119">
        <f t="shared" si="12"/>
        <v>-3.6556337619728079</v>
      </c>
      <c r="Q119" s="1"/>
    </row>
    <row r="120" spans="1:17" x14ac:dyDescent="0.2">
      <c r="A120">
        <v>119</v>
      </c>
      <c r="B120">
        <v>1.8169999999999999</v>
      </c>
      <c r="C120">
        <v>59</v>
      </c>
      <c r="D120">
        <f t="shared" si="8"/>
        <v>-3.970291913552122</v>
      </c>
      <c r="E120">
        <f t="shared" si="9"/>
        <v>-16.438413068341749</v>
      </c>
      <c r="F120">
        <f t="shared" si="10"/>
        <v>7.2591858132363026E-8</v>
      </c>
      <c r="G120">
        <f t="shared" si="11"/>
        <v>2.4690434403853699E-3</v>
      </c>
      <c r="H120">
        <f t="shared" si="12"/>
        <v>-6.0039244744501099</v>
      </c>
      <c r="Q120" s="1"/>
    </row>
    <row r="121" spans="1:17" x14ac:dyDescent="0.2">
      <c r="A121">
        <v>120</v>
      </c>
      <c r="B121">
        <v>4.4169999999999998</v>
      </c>
      <c r="C121">
        <v>87</v>
      </c>
      <c r="D121">
        <f t="shared" si="8"/>
        <v>-3.970291913552122</v>
      </c>
      <c r="E121">
        <f t="shared" si="9"/>
        <v>-15.484917804677613</v>
      </c>
      <c r="F121">
        <f t="shared" si="10"/>
        <v>1.8835868278305492E-7</v>
      </c>
      <c r="G121">
        <f t="shared" si="11"/>
        <v>2.8007064717459371E-2</v>
      </c>
      <c r="H121">
        <f t="shared" si="12"/>
        <v>-3.575298489294251</v>
      </c>
      <c r="Q121" s="1"/>
    </row>
    <row r="122" spans="1:17" x14ac:dyDescent="0.2">
      <c r="A122">
        <v>121</v>
      </c>
      <c r="B122">
        <v>2.617</v>
      </c>
      <c r="C122">
        <v>53</v>
      </c>
      <c r="D122">
        <f t="shared" si="8"/>
        <v>-3.970291913552122</v>
      </c>
      <c r="E122">
        <f t="shared" si="9"/>
        <v>-16.141134297823083</v>
      </c>
      <c r="F122">
        <f t="shared" si="10"/>
        <v>9.7722471637202764E-8</v>
      </c>
      <c r="G122">
        <f t="shared" si="11"/>
        <v>9.5539938612413822E-3</v>
      </c>
      <c r="H122">
        <f t="shared" si="12"/>
        <v>-4.6507960065473988</v>
      </c>
      <c r="Q122" s="1"/>
    </row>
    <row r="123" spans="1:17" x14ac:dyDescent="0.2">
      <c r="A123">
        <v>122</v>
      </c>
      <c r="B123">
        <v>4.0670000000000002</v>
      </c>
      <c r="C123">
        <v>69</v>
      </c>
      <c r="D123">
        <f t="shared" si="8"/>
        <v>-3.970291913552122</v>
      </c>
      <c r="E123">
        <f t="shared" si="9"/>
        <v>-15.611142523256188</v>
      </c>
      <c r="F123">
        <f t="shared" si="10"/>
        <v>1.6602249872993041E-7</v>
      </c>
      <c r="G123">
        <f t="shared" si="11"/>
        <v>8.5494960391705645E-3</v>
      </c>
      <c r="H123">
        <f t="shared" si="12"/>
        <v>-4.7618829405577312</v>
      </c>
      <c r="Q123" s="1"/>
    </row>
    <row r="124" spans="1:17" x14ac:dyDescent="0.2">
      <c r="A124">
        <v>123</v>
      </c>
      <c r="B124">
        <v>4.25</v>
      </c>
      <c r="C124">
        <v>77</v>
      </c>
      <c r="D124">
        <f t="shared" si="8"/>
        <v>-3.970291913552122</v>
      </c>
      <c r="E124">
        <f t="shared" si="9"/>
        <v>-15.545062351283468</v>
      </c>
      <c r="F124">
        <f t="shared" si="10"/>
        <v>1.7736388783675406E-7</v>
      </c>
      <c r="G124">
        <f t="shared" si="11"/>
        <v>1.7197304340632255E-2</v>
      </c>
      <c r="H124">
        <f t="shared" si="12"/>
        <v>-4.0630026318271248</v>
      </c>
      <c r="Q124" s="1"/>
    </row>
    <row r="125" spans="1:17" x14ac:dyDescent="0.2">
      <c r="A125">
        <v>124</v>
      </c>
      <c r="B125">
        <v>1.9670000000000001</v>
      </c>
      <c r="C125">
        <v>56</v>
      </c>
      <c r="D125">
        <f t="shared" si="8"/>
        <v>-3.970291913552122</v>
      </c>
      <c r="E125">
        <f t="shared" si="9"/>
        <v>-16.382409533441969</v>
      </c>
      <c r="F125">
        <f t="shared" si="10"/>
        <v>7.6773252404197064E-8</v>
      </c>
      <c r="G125">
        <f t="shared" si="11"/>
        <v>6.0115186508133758E-3</v>
      </c>
      <c r="H125">
        <f t="shared" si="12"/>
        <v>-5.1140778750317288</v>
      </c>
      <c r="Q125" s="1"/>
    </row>
    <row r="126" spans="1:17" x14ac:dyDescent="0.2">
      <c r="A126">
        <v>125</v>
      </c>
      <c r="B126">
        <v>4.5999999999999996</v>
      </c>
      <c r="C126">
        <v>88</v>
      </c>
      <c r="D126">
        <f t="shared" si="8"/>
        <v>-3.970291913552122</v>
      </c>
      <c r="E126">
        <f t="shared" si="9"/>
        <v>-15.41918417989738</v>
      </c>
      <c r="F126">
        <f t="shared" si="10"/>
        <v>2.0115618719825242E-7</v>
      </c>
      <c r="G126">
        <f t="shared" si="11"/>
        <v>2.9088040755142083E-2</v>
      </c>
      <c r="H126">
        <f t="shared" si="12"/>
        <v>-3.5374281598899313</v>
      </c>
      <c r="Q126" s="1"/>
    </row>
    <row r="127" spans="1:17" x14ac:dyDescent="0.2">
      <c r="A127">
        <v>126</v>
      </c>
      <c r="B127">
        <v>3.7669999999999999</v>
      </c>
      <c r="C127">
        <v>81</v>
      </c>
      <c r="D127">
        <f t="shared" si="8"/>
        <v>-3.970291913552122</v>
      </c>
      <c r="E127">
        <f t="shared" si="9"/>
        <v>-15.719862670035738</v>
      </c>
      <c r="F127">
        <f t="shared" si="10"/>
        <v>1.4891909425733931E-7</v>
      </c>
      <c r="G127">
        <f t="shared" si="11"/>
        <v>2.1521208491363103E-2</v>
      </c>
      <c r="H127">
        <f t="shared" si="12"/>
        <v>-3.8387163886034257</v>
      </c>
      <c r="Q127" s="1"/>
    </row>
    <row r="128" spans="1:17" x14ac:dyDescent="0.2">
      <c r="A128">
        <v>127</v>
      </c>
      <c r="B128">
        <v>1.917</v>
      </c>
      <c r="C128">
        <v>45</v>
      </c>
      <c r="D128">
        <f t="shared" si="8"/>
        <v>-3.970291913552122</v>
      </c>
      <c r="E128">
        <f t="shared" si="9"/>
        <v>-16.401063851976378</v>
      </c>
      <c r="F128">
        <f t="shared" si="10"/>
        <v>7.5354374940281714E-8</v>
      </c>
      <c r="G128">
        <f t="shared" si="11"/>
        <v>1.9000594422382732E-2</v>
      </c>
      <c r="H128">
        <f t="shared" si="12"/>
        <v>-3.9632850149165093</v>
      </c>
      <c r="Q128" s="1"/>
    </row>
    <row r="129" spans="1:17" x14ac:dyDescent="0.2">
      <c r="A129">
        <v>128</v>
      </c>
      <c r="B129">
        <v>4.5</v>
      </c>
      <c r="C129">
        <v>82</v>
      </c>
      <c r="D129">
        <f t="shared" si="8"/>
        <v>-3.970291913552122</v>
      </c>
      <c r="E129">
        <f t="shared" si="9"/>
        <v>-15.45508173956107</v>
      </c>
      <c r="F129">
        <f t="shared" si="10"/>
        <v>1.9406324234046178E-7</v>
      </c>
      <c r="G129">
        <f t="shared" si="11"/>
        <v>2.2602184529045815E-2</v>
      </c>
      <c r="H129">
        <f t="shared" si="12"/>
        <v>-3.789708716797981</v>
      </c>
      <c r="Q129" s="1"/>
    </row>
    <row r="130" spans="1:17" x14ac:dyDescent="0.2">
      <c r="A130">
        <v>129</v>
      </c>
      <c r="B130">
        <v>2.2669999999999999</v>
      </c>
      <c r="C130">
        <v>55</v>
      </c>
      <c r="D130">
        <f t="shared" ref="D130:D193" si="20">LN(1/($M$2-$M$1))</f>
        <v>-3.970291913552122</v>
      </c>
      <c r="E130">
        <f t="shared" ref="E130:E193" si="21">LN(_xlfn.NORM.DIST(B130,$M$5,$M$6,FALSE))</f>
        <v>-16.270767677311294</v>
      </c>
      <c r="F130">
        <f t="shared" si="10"/>
        <v>8.5841121190401859E-8</v>
      </c>
      <c r="G130">
        <f t="shared" si="11"/>
        <v>7.1923437209560452E-3</v>
      </c>
      <c r="H130">
        <f t="shared" si="12"/>
        <v>-4.9347381908307923</v>
      </c>
      <c r="Q130" s="1"/>
    </row>
    <row r="131" spans="1:17" x14ac:dyDescent="0.2">
      <c r="A131">
        <v>130</v>
      </c>
      <c r="B131">
        <v>4.6500000000000004</v>
      </c>
      <c r="C131">
        <v>90</v>
      </c>
      <c r="D131">
        <f t="shared" si="20"/>
        <v>-3.970291913552122</v>
      </c>
      <c r="E131">
        <f t="shared" si="21"/>
        <v>-15.401255689713802</v>
      </c>
      <c r="F131">
        <f t="shared" ref="F131:F194" si="22">_xlfn.NORM.DIST(B131,$M$5,$M$6,FALSE)</f>
        <v>2.0479513689071398E-7</v>
      </c>
      <c r="G131">
        <f t="shared" ref="G131:G194" si="23">IF(AND($M$9&lt;=C131,C131&lt;$M$11),2*($M$11-C131)/(($M$11-$M$9)*($M$10)-$M$9),2*(C131-$M$11)/(($M$10-$M$11)*($M$10-$M$9)))</f>
        <v>3.1249992830507504E-2</v>
      </c>
      <c r="H131">
        <f t="shared" ref="H131:H194" si="24">LN(G131)</f>
        <v>-3.4657361322235127</v>
      </c>
      <c r="Q131" s="1"/>
    </row>
    <row r="132" spans="1:17" x14ac:dyDescent="0.2">
      <c r="A132">
        <v>131</v>
      </c>
      <c r="B132">
        <v>1.867</v>
      </c>
      <c r="C132">
        <v>45</v>
      </c>
      <c r="D132">
        <f t="shared" si="20"/>
        <v>-3.970291913552122</v>
      </c>
      <c r="E132">
        <f t="shared" si="21"/>
        <v>-16.419731696942968</v>
      </c>
      <c r="F132">
        <f t="shared" si="22"/>
        <v>7.3960719892018559E-8</v>
      </c>
      <c r="G132">
        <f t="shared" si="23"/>
        <v>1.9000594422382732E-2</v>
      </c>
      <c r="H132">
        <f t="shared" si="24"/>
        <v>-3.9632850149165093</v>
      </c>
      <c r="Q132" s="1"/>
    </row>
    <row r="133" spans="1:17" x14ac:dyDescent="0.2">
      <c r="A133">
        <v>132</v>
      </c>
      <c r="B133">
        <v>4.1669999999999998</v>
      </c>
      <c r="C133">
        <v>83</v>
      </c>
      <c r="D133">
        <f t="shared" si="20"/>
        <v>-3.970291913552122</v>
      </c>
      <c r="E133">
        <f t="shared" si="21"/>
        <v>-15.575010685787117</v>
      </c>
      <c r="F133">
        <f t="shared" si="22"/>
        <v>1.7213088576189423E-7</v>
      </c>
      <c r="G133">
        <f t="shared" si="23"/>
        <v>2.3683160566728523E-2</v>
      </c>
      <c r="H133">
        <f t="shared" si="24"/>
        <v>-3.7429910079939055</v>
      </c>
      <c r="Q133" s="1"/>
    </row>
    <row r="134" spans="1:17" x14ac:dyDescent="0.2">
      <c r="A134">
        <v>133</v>
      </c>
      <c r="B134">
        <v>2.8</v>
      </c>
      <c r="C134">
        <v>56</v>
      </c>
      <c r="D134">
        <f t="shared" si="20"/>
        <v>-3.970291913552122</v>
      </c>
      <c r="E134">
        <f t="shared" si="21"/>
        <v>-16.073618430338669</v>
      </c>
      <c r="F134">
        <f t="shared" si="22"/>
        <v>1.0454811610261881E-7</v>
      </c>
      <c r="G134">
        <f t="shared" si="23"/>
        <v>6.0115186508133758E-3</v>
      </c>
      <c r="H134">
        <f t="shared" si="24"/>
        <v>-5.1140778750317288</v>
      </c>
      <c r="Q134" s="1"/>
    </row>
    <row r="135" spans="1:17" x14ac:dyDescent="0.2">
      <c r="A135">
        <v>134</v>
      </c>
      <c r="B135">
        <v>4.3330000000000002</v>
      </c>
      <c r="C135">
        <v>89</v>
      </c>
      <c r="D135">
        <f t="shared" si="20"/>
        <v>-3.970291913552122</v>
      </c>
      <c r="E135">
        <f t="shared" si="21"/>
        <v>-15.515151290216341</v>
      </c>
      <c r="F135">
        <f t="shared" si="22"/>
        <v>1.8274916814220158E-7</v>
      </c>
      <c r="G135">
        <f t="shared" si="23"/>
        <v>3.0169016792824792E-2</v>
      </c>
      <c r="H135">
        <f t="shared" si="24"/>
        <v>-3.500939815244259</v>
      </c>
      <c r="Q135" s="1"/>
    </row>
    <row r="136" spans="1:17" x14ac:dyDescent="0.2">
      <c r="A136">
        <v>135</v>
      </c>
      <c r="B136">
        <v>1.833</v>
      </c>
      <c r="C136">
        <v>46</v>
      </c>
      <c r="D136">
        <f t="shared" si="20"/>
        <v>-3.970291913552122</v>
      </c>
      <c r="E136">
        <f t="shared" si="21"/>
        <v>-16.432433557818317</v>
      </c>
      <c r="F136">
        <f t="shared" si="22"/>
        <v>7.3027222246946719E-8</v>
      </c>
      <c r="G136">
        <f t="shared" si="23"/>
        <v>1.7819769352240063E-2</v>
      </c>
      <c r="H136">
        <f t="shared" si="24"/>
        <v>-4.0274468002196429</v>
      </c>
      <c r="Q136" s="1"/>
    </row>
    <row r="137" spans="1:17" x14ac:dyDescent="0.2">
      <c r="A137">
        <v>136</v>
      </c>
      <c r="B137">
        <v>4.383</v>
      </c>
      <c r="C137">
        <v>82</v>
      </c>
      <c r="D137">
        <f t="shared" si="20"/>
        <v>-3.970291913552122</v>
      </c>
      <c r="E137">
        <f t="shared" si="21"/>
        <v>-15.497150568884919</v>
      </c>
      <c r="F137">
        <f t="shared" si="22"/>
        <v>1.8606857118548145E-7</v>
      </c>
      <c r="G137">
        <f t="shared" si="23"/>
        <v>2.2602184529045815E-2</v>
      </c>
      <c r="H137">
        <f t="shared" si="24"/>
        <v>-3.789708716797981</v>
      </c>
      <c r="Q137" s="1"/>
    </row>
    <row r="138" spans="1:17" x14ac:dyDescent="0.2">
      <c r="A138">
        <v>137</v>
      </c>
      <c r="B138">
        <v>1.883</v>
      </c>
      <c r="C138">
        <v>51</v>
      </c>
      <c r="D138">
        <f t="shared" si="20"/>
        <v>-3.970291913552122</v>
      </c>
      <c r="E138">
        <f t="shared" si="21"/>
        <v>-16.413756514877843</v>
      </c>
      <c r="F138">
        <f t="shared" si="22"/>
        <v>7.4403971595077964E-8</v>
      </c>
      <c r="G138">
        <f t="shared" si="23"/>
        <v>1.1915644001526721E-2</v>
      </c>
      <c r="H138">
        <f t="shared" si="24"/>
        <v>-4.4299031202465118</v>
      </c>
      <c r="Q138" s="1"/>
    </row>
    <row r="139" spans="1:17" x14ac:dyDescent="0.2">
      <c r="A139">
        <v>138</v>
      </c>
      <c r="B139">
        <v>4.9329999999999998</v>
      </c>
      <c r="C139">
        <v>86</v>
      </c>
      <c r="D139">
        <f t="shared" si="20"/>
        <v>-3.970291913552122</v>
      </c>
      <c r="E139">
        <f t="shared" si="21"/>
        <v>-15.300035378763233</v>
      </c>
      <c r="F139">
        <f t="shared" si="22"/>
        <v>2.2660999545337502E-7</v>
      </c>
      <c r="G139">
        <f t="shared" si="23"/>
        <v>2.6926088679776659E-2</v>
      </c>
      <c r="H139">
        <f t="shared" si="24"/>
        <v>-3.6146596229678174</v>
      </c>
      <c r="Q139" s="1"/>
    </row>
    <row r="140" spans="1:17" x14ac:dyDescent="0.2">
      <c r="A140">
        <v>139</v>
      </c>
      <c r="B140">
        <v>2.0329999999999999</v>
      </c>
      <c r="C140">
        <v>53</v>
      </c>
      <c r="D140">
        <f t="shared" si="20"/>
        <v>-3.970291913552122</v>
      </c>
      <c r="E140">
        <f t="shared" si="21"/>
        <v>-16.357806544649499</v>
      </c>
      <c r="F140">
        <f t="shared" si="22"/>
        <v>7.8685531302119526E-8</v>
      </c>
      <c r="G140">
        <f t="shared" si="23"/>
        <v>9.5539938612413822E-3</v>
      </c>
      <c r="H140">
        <f t="shared" si="24"/>
        <v>-4.6507960065473988</v>
      </c>
      <c r="Q140" s="1"/>
    </row>
    <row r="141" spans="1:17" x14ac:dyDescent="0.2">
      <c r="A141">
        <v>140</v>
      </c>
      <c r="B141">
        <v>3.7330000000000001</v>
      </c>
      <c r="C141">
        <v>79</v>
      </c>
      <c r="D141">
        <f t="shared" si="20"/>
        <v>-3.970291913552122</v>
      </c>
      <c r="E141">
        <f t="shared" si="21"/>
        <v>-15.732215007903521</v>
      </c>
      <c r="F141">
        <f t="shared" si="22"/>
        <v>1.4709090971204799E-7</v>
      </c>
      <c r="G141">
        <f t="shared" si="23"/>
        <v>1.9359256415997679E-2</v>
      </c>
      <c r="H141">
        <f t="shared" si="24"/>
        <v>-3.9445846061359049</v>
      </c>
      <c r="Q141" s="1"/>
    </row>
    <row r="142" spans="1:17" x14ac:dyDescent="0.2">
      <c r="A142">
        <v>141</v>
      </c>
      <c r="B142">
        <v>4.2329999999999997</v>
      </c>
      <c r="C142">
        <v>81</v>
      </c>
      <c r="D142">
        <f t="shared" si="20"/>
        <v>-3.970291913552122</v>
      </c>
      <c r="E142">
        <f t="shared" si="21"/>
        <v>-15.551193312175721</v>
      </c>
      <c r="F142">
        <f t="shared" si="22"/>
        <v>1.762798034121078E-7</v>
      </c>
      <c r="G142">
        <f t="shared" si="23"/>
        <v>2.1521208491363103E-2</v>
      </c>
      <c r="H142">
        <f t="shared" si="24"/>
        <v>-3.8387163886034257</v>
      </c>
      <c r="Q142" s="1"/>
    </row>
    <row r="143" spans="1:17" x14ac:dyDescent="0.2">
      <c r="A143">
        <v>142</v>
      </c>
      <c r="B143">
        <v>2.2330000000000001</v>
      </c>
      <c r="C143">
        <v>60</v>
      </c>
      <c r="D143">
        <f t="shared" si="20"/>
        <v>-3.970291913552122</v>
      </c>
      <c r="E143">
        <f t="shared" si="21"/>
        <v>-16.283395954395573</v>
      </c>
      <c r="F143">
        <f t="shared" si="22"/>
        <v>8.4763911692276519E-8</v>
      </c>
      <c r="G143">
        <f t="shared" si="23"/>
        <v>1.2882183702427011E-3</v>
      </c>
      <c r="H143">
        <f t="shared" si="24"/>
        <v>-6.6544951235567167</v>
      </c>
      <c r="Q143" s="1"/>
    </row>
    <row r="144" spans="1:17" x14ac:dyDescent="0.2">
      <c r="A144">
        <v>143</v>
      </c>
      <c r="B144">
        <v>4.5330000000000004</v>
      </c>
      <c r="C144">
        <v>82</v>
      </c>
      <c r="D144">
        <f t="shared" si="20"/>
        <v>-3.970291913552122</v>
      </c>
      <c r="E144">
        <f t="shared" si="21"/>
        <v>-15.44322956348374</v>
      </c>
      <c r="F144">
        <f t="shared" si="22"/>
        <v>1.963769984963314E-7</v>
      </c>
      <c r="G144">
        <f t="shared" si="23"/>
        <v>2.2602184529045815E-2</v>
      </c>
      <c r="H144">
        <f t="shared" si="24"/>
        <v>-3.789708716797981</v>
      </c>
      <c r="Q144" s="1"/>
    </row>
    <row r="145" spans="1:17" x14ac:dyDescent="0.2">
      <c r="A145">
        <v>144</v>
      </c>
      <c r="B145">
        <v>4.8170000000000002</v>
      </c>
      <c r="C145">
        <v>77</v>
      </c>
      <c r="D145">
        <f t="shared" si="20"/>
        <v>-3.970291913552122</v>
      </c>
      <c r="E145">
        <f t="shared" si="21"/>
        <v>-15.34147256937583</v>
      </c>
      <c r="F145">
        <f t="shared" si="22"/>
        <v>2.174118035932896E-7</v>
      </c>
      <c r="G145">
        <f t="shared" si="23"/>
        <v>1.7197304340632255E-2</v>
      </c>
      <c r="H145">
        <f t="shared" si="24"/>
        <v>-4.0630026318271248</v>
      </c>
      <c r="Q145" s="1"/>
    </row>
    <row r="146" spans="1:17" x14ac:dyDescent="0.2">
      <c r="A146">
        <v>145</v>
      </c>
      <c r="B146">
        <v>4.3330000000000002</v>
      </c>
      <c r="C146">
        <v>76</v>
      </c>
      <c r="D146">
        <f t="shared" si="20"/>
        <v>-3.970291913552122</v>
      </c>
      <c r="E146">
        <f t="shared" si="21"/>
        <v>-15.515151290216341</v>
      </c>
      <c r="F146">
        <f t="shared" si="22"/>
        <v>1.8274916814220158E-7</v>
      </c>
      <c r="G146">
        <f t="shared" si="23"/>
        <v>1.6116328302949547E-2</v>
      </c>
      <c r="H146">
        <f t="shared" si="24"/>
        <v>-4.1279223406176913</v>
      </c>
      <c r="Q146" s="1"/>
    </row>
    <row r="147" spans="1:17" x14ac:dyDescent="0.2">
      <c r="A147">
        <v>146</v>
      </c>
      <c r="B147">
        <v>1.9830000000000001</v>
      </c>
      <c r="C147">
        <v>59</v>
      </c>
      <c r="D147">
        <f t="shared" si="20"/>
        <v>-3.970291913552122</v>
      </c>
      <c r="E147">
        <f t="shared" si="21"/>
        <v>-16.376443008293428</v>
      </c>
      <c r="F147">
        <f t="shared" si="22"/>
        <v>7.7232691209014689E-8</v>
      </c>
      <c r="G147">
        <f t="shared" si="23"/>
        <v>2.4690434403853699E-3</v>
      </c>
      <c r="H147">
        <f t="shared" si="24"/>
        <v>-6.0039244744501099</v>
      </c>
      <c r="Q147" s="1"/>
    </row>
    <row r="148" spans="1:17" x14ac:dyDescent="0.2">
      <c r="A148">
        <v>147</v>
      </c>
      <c r="B148">
        <v>4.633</v>
      </c>
      <c r="C148">
        <v>80</v>
      </c>
      <c r="D148">
        <f t="shared" si="20"/>
        <v>-3.970291913552122</v>
      </c>
      <c r="E148">
        <f t="shared" si="21"/>
        <v>-15.407349858710527</v>
      </c>
      <c r="F148">
        <f t="shared" si="22"/>
        <v>2.0355087593593254E-7</v>
      </c>
      <c r="G148">
        <f t="shared" si="23"/>
        <v>2.0440232453680391E-2</v>
      </c>
      <c r="H148">
        <f t="shared" si="24"/>
        <v>-3.8902501412220438</v>
      </c>
      <c r="Q148" s="1"/>
    </row>
    <row r="149" spans="1:17" x14ac:dyDescent="0.2">
      <c r="A149">
        <v>148</v>
      </c>
      <c r="B149">
        <v>2.0169999999999999</v>
      </c>
      <c r="C149">
        <v>49</v>
      </c>
      <c r="D149">
        <f t="shared" si="20"/>
        <v>-3.970291913552122</v>
      </c>
      <c r="E149">
        <f t="shared" si="21"/>
        <v>-16.363768741339737</v>
      </c>
      <c r="F149">
        <f t="shared" si="22"/>
        <v>7.8217788460831721E-8</v>
      </c>
      <c r="G149">
        <f t="shared" si="23"/>
        <v>1.4277294141812058E-2</v>
      </c>
      <c r="H149">
        <f t="shared" si="24"/>
        <v>-4.2490848258929166</v>
      </c>
      <c r="Q149" s="1"/>
    </row>
    <row r="150" spans="1:17" x14ac:dyDescent="0.2">
      <c r="A150">
        <v>149</v>
      </c>
      <c r="B150">
        <v>5.0999999999999996</v>
      </c>
      <c r="C150">
        <v>96</v>
      </c>
      <c r="D150">
        <f t="shared" si="20"/>
        <v>-3.970291913552122</v>
      </c>
      <c r="E150">
        <f t="shared" si="21"/>
        <v>-15.240507967509787</v>
      </c>
      <c r="F150">
        <f t="shared" si="22"/>
        <v>2.4050908623537679E-7</v>
      </c>
      <c r="G150">
        <f t="shared" si="23"/>
        <v>3.7735849056603772E-2</v>
      </c>
      <c r="H150">
        <f t="shared" si="24"/>
        <v>-3.2771447329921766</v>
      </c>
      <c r="Q150" s="1"/>
    </row>
    <row r="151" spans="1:17" x14ac:dyDescent="0.2">
      <c r="A151">
        <v>150</v>
      </c>
      <c r="B151">
        <v>1.8</v>
      </c>
      <c r="C151">
        <v>53</v>
      </c>
      <c r="D151">
        <f t="shared" si="20"/>
        <v>-3.970291913552122</v>
      </c>
      <c r="E151">
        <f t="shared" si="21"/>
        <v>-16.444767815938583</v>
      </c>
      <c r="F151">
        <f t="shared" si="22"/>
        <v>7.2132017828349501E-8</v>
      </c>
      <c r="G151">
        <f t="shared" si="23"/>
        <v>9.5539938612413822E-3</v>
      </c>
      <c r="H151">
        <f t="shared" si="24"/>
        <v>-4.6507960065473988</v>
      </c>
      <c r="Q151" s="1"/>
    </row>
    <row r="152" spans="1:17" x14ac:dyDescent="0.2">
      <c r="A152">
        <v>151</v>
      </c>
      <c r="B152">
        <v>5.0330000000000004</v>
      </c>
      <c r="C152">
        <v>77</v>
      </c>
      <c r="D152">
        <f t="shared" si="20"/>
        <v>-3.970291913552122</v>
      </c>
      <c r="E152">
        <f t="shared" si="21"/>
        <v>-15.264372096904919</v>
      </c>
      <c r="F152">
        <f t="shared" si="22"/>
        <v>2.348374893026999E-7</v>
      </c>
      <c r="G152">
        <f t="shared" si="23"/>
        <v>1.7197304340632255E-2</v>
      </c>
      <c r="H152">
        <f t="shared" si="24"/>
        <v>-4.0630026318271248</v>
      </c>
      <c r="Q152" s="1"/>
    </row>
    <row r="153" spans="1:17" x14ac:dyDescent="0.2">
      <c r="A153">
        <v>152</v>
      </c>
      <c r="B153">
        <v>4</v>
      </c>
      <c r="C153">
        <v>77</v>
      </c>
      <c r="D153">
        <f t="shared" si="20"/>
        <v>-3.970291913552122</v>
      </c>
      <c r="E153">
        <f t="shared" si="21"/>
        <v>-15.635381123810395</v>
      </c>
      <c r="F153">
        <f t="shared" si="22"/>
        <v>1.6204672395714291E-7</v>
      </c>
      <c r="G153">
        <f t="shared" si="23"/>
        <v>1.7197304340632255E-2</v>
      </c>
      <c r="H153">
        <f t="shared" si="24"/>
        <v>-4.0630026318271248</v>
      </c>
      <c r="Q153" s="1"/>
    </row>
    <row r="154" spans="1:17" x14ac:dyDescent="0.2">
      <c r="A154">
        <v>153</v>
      </c>
      <c r="B154">
        <v>2.4</v>
      </c>
      <c r="C154">
        <v>65</v>
      </c>
      <c r="D154">
        <f t="shared" si="20"/>
        <v>-3.970291913552122</v>
      </c>
      <c r="E154">
        <f t="shared" si="21"/>
        <v>-16.22142891583394</v>
      </c>
      <c r="F154">
        <f t="shared" si="22"/>
        <v>9.0182637633992396E-8</v>
      </c>
      <c r="G154">
        <f t="shared" si="23"/>
        <v>4.2255918884397193E-3</v>
      </c>
      <c r="H154">
        <f t="shared" si="24"/>
        <v>-5.4665959360465637</v>
      </c>
      <c r="Q154" s="1"/>
    </row>
    <row r="155" spans="1:17" x14ac:dyDescent="0.2">
      <c r="A155">
        <v>154</v>
      </c>
      <c r="B155">
        <v>4.5999999999999996</v>
      </c>
      <c r="C155">
        <v>81</v>
      </c>
      <c r="D155">
        <f t="shared" si="20"/>
        <v>-3.970291913552122</v>
      </c>
      <c r="E155">
        <f t="shared" si="21"/>
        <v>-15.41918417989738</v>
      </c>
      <c r="F155">
        <f t="shared" si="22"/>
        <v>2.0115618719825242E-7</v>
      </c>
      <c r="G155">
        <f t="shared" si="23"/>
        <v>2.1521208491363103E-2</v>
      </c>
      <c r="H155">
        <f t="shared" si="24"/>
        <v>-3.8387163886034257</v>
      </c>
      <c r="Q155" s="1"/>
    </row>
    <row r="156" spans="1:17" x14ac:dyDescent="0.2">
      <c r="A156">
        <v>155</v>
      </c>
      <c r="B156">
        <v>3.5670000000000002</v>
      </c>
      <c r="C156">
        <v>71</v>
      </c>
      <c r="D156">
        <f t="shared" si="20"/>
        <v>-3.970291913552122</v>
      </c>
      <c r="E156">
        <f t="shared" si="21"/>
        <v>-15.792613296532398</v>
      </c>
      <c r="F156">
        <f t="shared" si="22"/>
        <v>1.3846984003226356E-7</v>
      </c>
      <c r="G156">
        <f t="shared" si="23"/>
        <v>1.0711448114535988E-2</v>
      </c>
      <c r="H156">
        <f t="shared" si="24"/>
        <v>-4.536442192221454</v>
      </c>
      <c r="Q156" s="1"/>
    </row>
    <row r="157" spans="1:17" x14ac:dyDescent="0.2">
      <c r="A157">
        <v>156</v>
      </c>
      <c r="B157">
        <v>4</v>
      </c>
      <c r="C157">
        <v>70</v>
      </c>
      <c r="D157">
        <f t="shared" si="20"/>
        <v>-3.970291913552122</v>
      </c>
      <c r="E157">
        <f t="shared" si="21"/>
        <v>-15.635381123810395</v>
      </c>
      <c r="F157">
        <f t="shared" si="22"/>
        <v>1.6204672395714291E-7</v>
      </c>
      <c r="G157">
        <f t="shared" si="23"/>
        <v>9.6304720768532765E-3</v>
      </c>
      <c r="H157">
        <f t="shared" si="24"/>
        <v>-4.6428230328935252</v>
      </c>
      <c r="Q157" s="1"/>
    </row>
    <row r="158" spans="1:17" x14ac:dyDescent="0.2">
      <c r="A158">
        <v>157</v>
      </c>
      <c r="B158">
        <v>4.5</v>
      </c>
      <c r="C158">
        <v>81</v>
      </c>
      <c r="D158">
        <f t="shared" si="20"/>
        <v>-3.970291913552122</v>
      </c>
      <c r="E158">
        <f t="shared" si="21"/>
        <v>-15.45508173956107</v>
      </c>
      <c r="F158">
        <f t="shared" si="22"/>
        <v>1.9406324234046178E-7</v>
      </c>
      <c r="G158">
        <f t="shared" si="23"/>
        <v>2.1521208491363103E-2</v>
      </c>
      <c r="H158">
        <f t="shared" si="24"/>
        <v>-3.8387163886034257</v>
      </c>
      <c r="Q158" s="1"/>
    </row>
    <row r="159" spans="1:17" x14ac:dyDescent="0.2">
      <c r="A159">
        <v>158</v>
      </c>
      <c r="B159">
        <v>4.0830000000000002</v>
      </c>
      <c r="C159">
        <v>93</v>
      </c>
      <c r="D159">
        <f t="shared" si="20"/>
        <v>-3.970291913552122</v>
      </c>
      <c r="E159">
        <f t="shared" si="21"/>
        <v>-15.605357793356161</v>
      </c>
      <c r="F159">
        <f t="shared" si="22"/>
        <v>1.6698567722020647E-7</v>
      </c>
      <c r="G159">
        <f t="shared" si="23"/>
        <v>3.449292094355564E-2</v>
      </c>
      <c r="H159">
        <f t="shared" si="24"/>
        <v>-3.3670011660410455</v>
      </c>
      <c r="Q159" s="1"/>
    </row>
    <row r="160" spans="1:17" x14ac:dyDescent="0.2">
      <c r="A160">
        <v>159</v>
      </c>
      <c r="B160">
        <v>1.8</v>
      </c>
      <c r="C160">
        <v>53</v>
      </c>
      <c r="D160">
        <f t="shared" si="20"/>
        <v>-3.970291913552122</v>
      </c>
      <c r="E160">
        <f t="shared" si="21"/>
        <v>-16.444767815938583</v>
      </c>
      <c r="F160">
        <f t="shared" si="22"/>
        <v>7.2132017828349501E-8</v>
      </c>
      <c r="G160">
        <f t="shared" si="23"/>
        <v>9.5539938612413822E-3</v>
      </c>
      <c r="H160">
        <f t="shared" si="24"/>
        <v>-4.6507960065473988</v>
      </c>
      <c r="Q160" s="1"/>
    </row>
    <row r="161" spans="1:17" x14ac:dyDescent="0.2">
      <c r="A161">
        <v>160</v>
      </c>
      <c r="B161">
        <v>3.9670000000000001</v>
      </c>
      <c r="C161">
        <v>89</v>
      </c>
      <c r="D161">
        <f t="shared" si="20"/>
        <v>-3.970291913552122</v>
      </c>
      <c r="E161">
        <f t="shared" si="21"/>
        <v>-15.647328466453976</v>
      </c>
      <c r="F161">
        <f t="shared" si="22"/>
        <v>1.6012221549458132E-7</v>
      </c>
      <c r="G161">
        <f t="shared" si="23"/>
        <v>3.0169016792824792E-2</v>
      </c>
      <c r="H161">
        <f t="shared" si="24"/>
        <v>-3.500939815244259</v>
      </c>
      <c r="Q161" s="1"/>
    </row>
    <row r="162" spans="1:17" x14ac:dyDescent="0.2">
      <c r="A162">
        <v>161</v>
      </c>
      <c r="B162">
        <v>2.2000000000000002</v>
      </c>
      <c r="C162">
        <v>45</v>
      </c>
      <c r="D162">
        <f t="shared" si="20"/>
        <v>-3.970291913552122</v>
      </c>
      <c r="E162">
        <f t="shared" si="21"/>
        <v>-16.295658792953919</v>
      </c>
      <c r="F162">
        <f t="shared" si="22"/>
        <v>8.3730812836042592E-8</v>
      </c>
      <c r="G162">
        <f t="shared" si="23"/>
        <v>1.9000594422382732E-2</v>
      </c>
      <c r="H162">
        <f t="shared" si="24"/>
        <v>-3.9632850149165093</v>
      </c>
      <c r="Q162" s="1"/>
    </row>
    <row r="163" spans="1:17" x14ac:dyDescent="0.2">
      <c r="A163">
        <v>162</v>
      </c>
      <c r="B163">
        <v>4.1500000000000004</v>
      </c>
      <c r="C163">
        <v>86</v>
      </c>
      <c r="D163">
        <f t="shared" si="20"/>
        <v>-3.970291913552122</v>
      </c>
      <c r="E163">
        <f t="shared" si="21"/>
        <v>-15.581149280997694</v>
      </c>
      <c r="F163">
        <f t="shared" si="22"/>
        <v>1.7107748045325197E-7</v>
      </c>
      <c r="G163">
        <f t="shared" si="23"/>
        <v>2.6926088679776659E-2</v>
      </c>
      <c r="H163">
        <f t="shared" si="24"/>
        <v>-3.6146596229678174</v>
      </c>
      <c r="Q163" s="1"/>
    </row>
    <row r="164" spans="1:17" x14ac:dyDescent="0.2">
      <c r="A164">
        <v>163</v>
      </c>
      <c r="B164">
        <v>2</v>
      </c>
      <c r="C164">
        <v>58</v>
      </c>
      <c r="D164">
        <f t="shared" si="20"/>
        <v>-3.970291913552122</v>
      </c>
      <c r="E164">
        <f t="shared" si="21"/>
        <v>-16.370105092988801</v>
      </c>
      <c r="F164">
        <f t="shared" si="22"/>
        <v>7.7723739933508282E-8</v>
      </c>
      <c r="G164">
        <f t="shared" si="23"/>
        <v>3.6498685105280388E-3</v>
      </c>
      <c r="H164">
        <f t="shared" si="24"/>
        <v>-5.6130641365495011</v>
      </c>
      <c r="Q164" s="1"/>
    </row>
    <row r="165" spans="1:17" x14ac:dyDescent="0.2">
      <c r="A165">
        <v>164</v>
      </c>
      <c r="B165">
        <v>3.8330000000000002</v>
      </c>
      <c r="C165">
        <v>78</v>
      </c>
      <c r="D165">
        <f t="shared" si="20"/>
        <v>-3.970291913552122</v>
      </c>
      <c r="E165">
        <f t="shared" si="21"/>
        <v>-15.695902457300514</v>
      </c>
      <c r="F165">
        <f t="shared" si="22"/>
        <v>1.5253031751197293E-7</v>
      </c>
      <c r="G165">
        <f t="shared" si="23"/>
        <v>1.8278280378314967E-2</v>
      </c>
      <c r="H165">
        <f t="shared" si="24"/>
        <v>-4.0020417885892599</v>
      </c>
      <c r="Q165" s="1"/>
    </row>
    <row r="166" spans="1:17" x14ac:dyDescent="0.2">
      <c r="A166">
        <v>165</v>
      </c>
      <c r="B166">
        <v>3.5</v>
      </c>
      <c r="C166">
        <v>66</v>
      </c>
      <c r="D166">
        <f t="shared" si="20"/>
        <v>-3.970291913552122</v>
      </c>
      <c r="E166">
        <f t="shared" si="21"/>
        <v>-15.817033151277831</v>
      </c>
      <c r="F166">
        <f t="shared" si="22"/>
        <v>1.3512937943292433E-7</v>
      </c>
      <c r="G166">
        <f t="shared" si="23"/>
        <v>5.3065679261224312E-3</v>
      </c>
      <c r="H166">
        <f t="shared" si="24"/>
        <v>-5.2388099942935966</v>
      </c>
      <c r="Q166" s="1"/>
    </row>
    <row r="167" spans="1:17" x14ac:dyDescent="0.2">
      <c r="A167">
        <v>166</v>
      </c>
      <c r="B167">
        <v>4.5830000000000002</v>
      </c>
      <c r="C167">
        <v>76</v>
      </c>
      <c r="D167">
        <f t="shared" si="20"/>
        <v>-3.970291913552122</v>
      </c>
      <c r="E167">
        <f t="shared" si="21"/>
        <v>-15.425282947881042</v>
      </c>
      <c r="F167">
        <f t="shared" si="22"/>
        <v>1.9993311568973783E-7</v>
      </c>
      <c r="G167">
        <f t="shared" si="23"/>
        <v>1.6116328302949547E-2</v>
      </c>
      <c r="H167">
        <f t="shared" si="24"/>
        <v>-4.1279223406176913</v>
      </c>
      <c r="Q167" s="1"/>
    </row>
    <row r="168" spans="1:17" x14ac:dyDescent="0.2">
      <c r="A168">
        <v>167</v>
      </c>
      <c r="B168">
        <v>2.367</v>
      </c>
      <c r="C168">
        <v>63</v>
      </c>
      <c r="D168">
        <f t="shared" si="20"/>
        <v>-3.970291913552122</v>
      </c>
      <c r="E168">
        <f t="shared" si="21"/>
        <v>-16.233661936725184</v>
      </c>
      <c r="F168">
        <f t="shared" si="22"/>
        <v>8.9086151884095363E-8</v>
      </c>
      <c r="G168">
        <f t="shared" si="23"/>
        <v>2.0636398130742966E-3</v>
      </c>
      <c r="H168">
        <f t="shared" si="24"/>
        <v>-6.1832839557607473</v>
      </c>
      <c r="Q168" s="1"/>
    </row>
    <row r="169" spans="1:17" x14ac:dyDescent="0.2">
      <c r="A169">
        <v>168</v>
      </c>
      <c r="B169">
        <v>5</v>
      </c>
      <c r="C169">
        <v>88</v>
      </c>
      <c r="D169">
        <f t="shared" si="20"/>
        <v>-3.970291913552122</v>
      </c>
      <c r="E169">
        <f t="shared" si="21"/>
        <v>-15.276134998529855</v>
      </c>
      <c r="F169">
        <f t="shared" si="22"/>
        <v>2.3209130224707839E-7</v>
      </c>
      <c r="G169">
        <f t="shared" si="23"/>
        <v>2.9088040755142083E-2</v>
      </c>
      <c r="H169">
        <f t="shared" si="24"/>
        <v>-3.5374281598899313</v>
      </c>
      <c r="Q169" s="1"/>
    </row>
    <row r="170" spans="1:17" x14ac:dyDescent="0.2">
      <c r="A170">
        <v>169</v>
      </c>
      <c r="B170">
        <v>1.9330000000000001</v>
      </c>
      <c r="C170">
        <v>52</v>
      </c>
      <c r="D170">
        <f t="shared" si="20"/>
        <v>-3.970291913552122</v>
      </c>
      <c r="E170">
        <f t="shared" si="21"/>
        <v>-16.395092998369542</v>
      </c>
      <c r="F170">
        <f t="shared" si="22"/>
        <v>7.5805650792002737E-8</v>
      </c>
      <c r="G170">
        <f t="shared" si="23"/>
        <v>1.0734818931384052E-2</v>
      </c>
      <c r="H170">
        <f t="shared" si="24"/>
        <v>-4.5342627149213524</v>
      </c>
      <c r="Q170" s="1"/>
    </row>
    <row r="171" spans="1:17" x14ac:dyDescent="0.2">
      <c r="A171">
        <v>170</v>
      </c>
      <c r="B171">
        <v>4.617</v>
      </c>
      <c r="C171">
        <v>93</v>
      </c>
      <c r="D171">
        <f t="shared" si="20"/>
        <v>-3.970291913552122</v>
      </c>
      <c r="E171">
        <f t="shared" si="21"/>
        <v>-15.413086975569268</v>
      </c>
      <c r="F171">
        <f t="shared" si="22"/>
        <v>2.0238642426558811E-7</v>
      </c>
      <c r="G171">
        <f t="shared" si="23"/>
        <v>3.449292094355564E-2</v>
      </c>
      <c r="H171">
        <f t="shared" si="24"/>
        <v>-3.3670011660410455</v>
      </c>
    </row>
    <row r="172" spans="1:17" x14ac:dyDescent="0.2">
      <c r="A172">
        <v>171</v>
      </c>
      <c r="B172">
        <v>1.917</v>
      </c>
      <c r="C172">
        <v>49</v>
      </c>
      <c r="D172">
        <f t="shared" si="20"/>
        <v>-3.970291913552122</v>
      </c>
      <c r="E172">
        <f t="shared" si="21"/>
        <v>-16.401063851976378</v>
      </c>
      <c r="F172">
        <f t="shared" si="22"/>
        <v>7.5354374940281714E-8</v>
      </c>
      <c r="G172">
        <f t="shared" si="23"/>
        <v>1.4277294141812058E-2</v>
      </c>
      <c r="H172">
        <f t="shared" si="24"/>
        <v>-4.2490848258929166</v>
      </c>
    </row>
    <row r="173" spans="1:17" x14ac:dyDescent="0.2">
      <c r="A173">
        <v>172</v>
      </c>
      <c r="B173">
        <v>2.0830000000000002</v>
      </c>
      <c r="C173">
        <v>57</v>
      </c>
      <c r="D173">
        <f t="shared" si="20"/>
        <v>-3.970291913552122</v>
      </c>
      <c r="E173">
        <f t="shared" si="21"/>
        <v>-16.339183607437747</v>
      </c>
      <c r="F173">
        <f t="shared" si="22"/>
        <v>8.0164616721458566E-8</v>
      </c>
      <c r="G173">
        <f t="shared" si="23"/>
        <v>4.8306935806707073E-3</v>
      </c>
      <c r="H173">
        <f t="shared" si="24"/>
        <v>-5.3327652231443832</v>
      </c>
    </row>
    <row r="174" spans="1:17" x14ac:dyDescent="0.2">
      <c r="A174">
        <v>173</v>
      </c>
      <c r="B174">
        <v>4.5830000000000002</v>
      </c>
      <c r="C174">
        <v>77</v>
      </c>
      <c r="D174">
        <f t="shared" si="20"/>
        <v>-3.970291913552122</v>
      </c>
      <c r="E174">
        <f t="shared" si="21"/>
        <v>-15.425282947881042</v>
      </c>
      <c r="F174">
        <f t="shared" si="22"/>
        <v>1.9993311568973783E-7</v>
      </c>
      <c r="G174">
        <f t="shared" si="23"/>
        <v>1.7197304340632255E-2</v>
      </c>
      <c r="H174">
        <f t="shared" si="24"/>
        <v>-4.0630026318271248</v>
      </c>
    </row>
    <row r="175" spans="1:17" x14ac:dyDescent="0.2">
      <c r="A175">
        <v>174</v>
      </c>
      <c r="B175">
        <v>3.3330000000000002</v>
      </c>
      <c r="C175">
        <v>68</v>
      </c>
      <c r="D175">
        <f t="shared" si="20"/>
        <v>-3.970291913552122</v>
      </c>
      <c r="E175">
        <f t="shared" si="21"/>
        <v>-15.8780062676028</v>
      </c>
      <c r="F175">
        <f t="shared" si="22"/>
        <v>1.2713627839145629E-7</v>
      </c>
      <c r="G175">
        <f t="shared" si="23"/>
        <v>7.4685200014878543E-3</v>
      </c>
      <c r="H175">
        <f t="shared" si="24"/>
        <v>-4.8970584251043912</v>
      </c>
    </row>
    <row r="176" spans="1:17" x14ac:dyDescent="0.2">
      <c r="A176">
        <v>175</v>
      </c>
      <c r="B176">
        <v>4.1669999999999998</v>
      </c>
      <c r="C176">
        <v>81</v>
      </c>
      <c r="D176">
        <f t="shared" si="20"/>
        <v>-3.970291913552122</v>
      </c>
      <c r="E176">
        <f t="shared" si="21"/>
        <v>-15.575010685787117</v>
      </c>
      <c r="F176">
        <f t="shared" si="22"/>
        <v>1.7213088576189423E-7</v>
      </c>
      <c r="G176">
        <f t="shared" si="23"/>
        <v>2.1521208491363103E-2</v>
      </c>
      <c r="H176">
        <f t="shared" si="24"/>
        <v>-3.8387163886034257</v>
      </c>
    </row>
    <row r="177" spans="1:8" x14ac:dyDescent="0.2">
      <c r="A177">
        <v>176</v>
      </c>
      <c r="B177">
        <v>4.3330000000000002</v>
      </c>
      <c r="C177">
        <v>81</v>
      </c>
      <c r="D177">
        <f t="shared" si="20"/>
        <v>-3.970291913552122</v>
      </c>
      <c r="E177">
        <f t="shared" si="21"/>
        <v>-15.515151290216341</v>
      </c>
      <c r="F177">
        <f t="shared" si="22"/>
        <v>1.8274916814220158E-7</v>
      </c>
      <c r="G177">
        <f t="shared" si="23"/>
        <v>2.1521208491363103E-2</v>
      </c>
      <c r="H177">
        <f t="shared" si="24"/>
        <v>-3.8387163886034257</v>
      </c>
    </row>
    <row r="178" spans="1:8" x14ac:dyDescent="0.2">
      <c r="A178">
        <v>177</v>
      </c>
      <c r="B178">
        <v>4.5</v>
      </c>
      <c r="C178">
        <v>73</v>
      </c>
      <c r="D178">
        <f t="shared" si="20"/>
        <v>-3.970291913552122</v>
      </c>
      <c r="E178">
        <f t="shared" si="21"/>
        <v>-15.45508173956107</v>
      </c>
      <c r="F178">
        <f t="shared" si="22"/>
        <v>1.9406324234046178E-7</v>
      </c>
      <c r="G178">
        <f t="shared" si="23"/>
        <v>1.2873400189901411E-2</v>
      </c>
      <c r="H178">
        <f t="shared" si="24"/>
        <v>-4.3525920972479257</v>
      </c>
    </row>
    <row r="179" spans="1:8" x14ac:dyDescent="0.2">
      <c r="A179">
        <v>178</v>
      </c>
      <c r="B179">
        <v>2.4169999999999998</v>
      </c>
      <c r="C179">
        <v>50</v>
      </c>
      <c r="D179">
        <f t="shared" si="20"/>
        <v>-3.970291913552122</v>
      </c>
      <c r="E179">
        <f t="shared" si="21"/>
        <v>-16.2151293560804</v>
      </c>
      <c r="F179">
        <f t="shared" si="22"/>
        <v>9.0752541736279175E-8</v>
      </c>
      <c r="G179">
        <f t="shared" si="23"/>
        <v>1.3096469071669389E-2</v>
      </c>
      <c r="H179">
        <f t="shared" si="24"/>
        <v>-4.3354126216203133</v>
      </c>
    </row>
    <row r="180" spans="1:8" x14ac:dyDescent="0.2">
      <c r="A180">
        <v>179</v>
      </c>
      <c r="B180">
        <v>4</v>
      </c>
      <c r="C180">
        <v>85</v>
      </c>
      <c r="D180">
        <f t="shared" si="20"/>
        <v>-3.970291913552122</v>
      </c>
      <c r="E180">
        <f t="shared" si="21"/>
        <v>-15.635381123810395</v>
      </c>
      <c r="F180">
        <f t="shared" si="22"/>
        <v>1.6204672395714291E-7</v>
      </c>
      <c r="G180">
        <f t="shared" si="23"/>
        <v>2.5845112642093947E-2</v>
      </c>
      <c r="H180">
        <f t="shared" si="24"/>
        <v>-3.6556337619728079</v>
      </c>
    </row>
    <row r="181" spans="1:8" x14ac:dyDescent="0.2">
      <c r="A181">
        <v>180</v>
      </c>
      <c r="B181">
        <v>4.1669999999999998</v>
      </c>
      <c r="C181">
        <v>74</v>
      </c>
      <c r="D181">
        <f t="shared" si="20"/>
        <v>-3.970291913552122</v>
      </c>
      <c r="E181">
        <f t="shared" si="21"/>
        <v>-15.575010685787117</v>
      </c>
      <c r="F181">
        <f t="shared" si="22"/>
        <v>1.7213088576189423E-7</v>
      </c>
      <c r="G181">
        <f t="shared" si="23"/>
        <v>1.3954376227584123E-2</v>
      </c>
      <c r="H181">
        <f t="shared" si="24"/>
        <v>-4.2719621118403044</v>
      </c>
    </row>
    <row r="182" spans="1:8" x14ac:dyDescent="0.2">
      <c r="A182">
        <v>181</v>
      </c>
      <c r="B182">
        <v>1.883</v>
      </c>
      <c r="C182">
        <v>55</v>
      </c>
      <c r="D182">
        <f t="shared" si="20"/>
        <v>-3.970291913552122</v>
      </c>
      <c r="E182">
        <f t="shared" si="21"/>
        <v>-16.413756514877843</v>
      </c>
      <c r="F182">
        <f t="shared" si="22"/>
        <v>7.4403971595077964E-8</v>
      </c>
      <c r="G182">
        <f t="shared" si="23"/>
        <v>7.1923437209560452E-3</v>
      </c>
      <c r="H182">
        <f t="shared" si="24"/>
        <v>-4.9347381908307923</v>
      </c>
    </row>
    <row r="183" spans="1:8" x14ac:dyDescent="0.2">
      <c r="A183">
        <v>182</v>
      </c>
      <c r="B183">
        <v>4.5830000000000002</v>
      </c>
      <c r="C183">
        <v>77</v>
      </c>
      <c r="D183">
        <f t="shared" si="20"/>
        <v>-3.970291913552122</v>
      </c>
      <c r="E183">
        <f t="shared" si="21"/>
        <v>-15.425282947881042</v>
      </c>
      <c r="F183">
        <f t="shared" si="22"/>
        <v>1.9993311568973783E-7</v>
      </c>
      <c r="G183">
        <f t="shared" si="23"/>
        <v>1.7197304340632255E-2</v>
      </c>
      <c r="H183">
        <f t="shared" si="24"/>
        <v>-4.0630026318271248</v>
      </c>
    </row>
    <row r="184" spans="1:8" x14ac:dyDescent="0.2">
      <c r="A184">
        <v>183</v>
      </c>
      <c r="B184">
        <v>4.25</v>
      </c>
      <c r="C184">
        <v>83</v>
      </c>
      <c r="D184">
        <f t="shared" si="20"/>
        <v>-3.970291913552122</v>
      </c>
      <c r="E184">
        <f t="shared" si="21"/>
        <v>-15.545062351283468</v>
      </c>
      <c r="F184">
        <f t="shared" si="22"/>
        <v>1.7736388783675406E-7</v>
      </c>
      <c r="G184">
        <f t="shared" si="23"/>
        <v>2.3683160566728523E-2</v>
      </c>
      <c r="H184">
        <f t="shared" si="24"/>
        <v>-3.7429910079939055</v>
      </c>
    </row>
    <row r="185" spans="1:8" x14ac:dyDescent="0.2">
      <c r="A185">
        <v>184</v>
      </c>
      <c r="B185">
        <v>3.7669999999999999</v>
      </c>
      <c r="C185">
        <v>83</v>
      </c>
      <c r="D185">
        <f t="shared" si="20"/>
        <v>-3.970291913552122</v>
      </c>
      <c r="E185">
        <f t="shared" si="21"/>
        <v>-15.719862670035738</v>
      </c>
      <c r="F185">
        <f t="shared" si="22"/>
        <v>1.4891909425733931E-7</v>
      </c>
      <c r="G185">
        <f t="shared" si="23"/>
        <v>2.3683160566728523E-2</v>
      </c>
      <c r="H185">
        <f t="shared" si="24"/>
        <v>-3.7429910079939055</v>
      </c>
    </row>
    <row r="186" spans="1:8" x14ac:dyDescent="0.2">
      <c r="A186">
        <v>185</v>
      </c>
      <c r="B186">
        <v>2.0329999999999999</v>
      </c>
      <c r="C186">
        <v>51</v>
      </c>
      <c r="D186">
        <f t="shared" si="20"/>
        <v>-3.970291913552122</v>
      </c>
      <c r="E186">
        <f t="shared" si="21"/>
        <v>-16.357806544649499</v>
      </c>
      <c r="F186">
        <f t="shared" si="22"/>
        <v>7.8685531302119526E-8</v>
      </c>
      <c r="G186">
        <f t="shared" si="23"/>
        <v>1.1915644001526721E-2</v>
      </c>
      <c r="H186">
        <f t="shared" si="24"/>
        <v>-4.4299031202465118</v>
      </c>
    </row>
    <row r="187" spans="1:8" x14ac:dyDescent="0.2">
      <c r="A187">
        <v>186</v>
      </c>
      <c r="B187">
        <v>4.4329999999999998</v>
      </c>
      <c r="C187">
        <v>78</v>
      </c>
      <c r="D187">
        <f t="shared" si="20"/>
        <v>-3.970291913552122</v>
      </c>
      <c r="E187">
        <f t="shared" si="21"/>
        <v>-15.479163373985676</v>
      </c>
      <c r="F187">
        <f t="shared" si="22"/>
        <v>1.8944570436394184E-7</v>
      </c>
      <c r="G187">
        <f t="shared" si="23"/>
        <v>1.8278280378314967E-2</v>
      </c>
      <c r="H187">
        <f t="shared" si="24"/>
        <v>-4.0020417885892599</v>
      </c>
    </row>
    <row r="188" spans="1:8" x14ac:dyDescent="0.2">
      <c r="A188">
        <v>187</v>
      </c>
      <c r="B188">
        <v>4.0830000000000002</v>
      </c>
      <c r="C188">
        <v>84</v>
      </c>
      <c r="D188">
        <f t="shared" si="20"/>
        <v>-3.970291913552122</v>
      </c>
      <c r="E188">
        <f t="shared" si="21"/>
        <v>-15.605357793356161</v>
      </c>
      <c r="F188">
        <f t="shared" si="22"/>
        <v>1.6698567722020647E-7</v>
      </c>
      <c r="G188">
        <f t="shared" si="23"/>
        <v>2.4764136604411235E-2</v>
      </c>
      <c r="H188">
        <f t="shared" si="24"/>
        <v>-3.698358777090518</v>
      </c>
    </row>
    <row r="189" spans="1:8" x14ac:dyDescent="0.2">
      <c r="A189">
        <v>188</v>
      </c>
      <c r="B189">
        <v>1.833</v>
      </c>
      <c r="C189">
        <v>46</v>
      </c>
      <c r="D189">
        <f t="shared" si="20"/>
        <v>-3.970291913552122</v>
      </c>
      <c r="E189">
        <f t="shared" si="21"/>
        <v>-16.432433557818317</v>
      </c>
      <c r="F189">
        <f t="shared" si="22"/>
        <v>7.3027222246946719E-8</v>
      </c>
      <c r="G189">
        <f t="shared" si="23"/>
        <v>1.7819769352240063E-2</v>
      </c>
      <c r="H189">
        <f t="shared" si="24"/>
        <v>-4.0274468002196429</v>
      </c>
    </row>
    <row r="190" spans="1:8" x14ac:dyDescent="0.2">
      <c r="A190">
        <v>189</v>
      </c>
      <c r="B190">
        <v>4.4169999999999998</v>
      </c>
      <c r="C190">
        <v>83</v>
      </c>
      <c r="D190">
        <f t="shared" si="20"/>
        <v>-3.970291913552122</v>
      </c>
      <c r="E190">
        <f t="shared" si="21"/>
        <v>-15.484917804677613</v>
      </c>
      <c r="F190">
        <f t="shared" si="22"/>
        <v>1.8835868278305492E-7</v>
      </c>
      <c r="G190">
        <f t="shared" si="23"/>
        <v>2.3683160566728523E-2</v>
      </c>
      <c r="H190">
        <f t="shared" si="24"/>
        <v>-3.7429910079939055</v>
      </c>
    </row>
    <row r="191" spans="1:8" x14ac:dyDescent="0.2">
      <c r="A191">
        <v>190</v>
      </c>
      <c r="B191">
        <v>2.1829999999999998</v>
      </c>
      <c r="C191">
        <v>55</v>
      </c>
      <c r="D191">
        <f t="shared" si="20"/>
        <v>-3.970291913552122</v>
      </c>
      <c r="E191">
        <f t="shared" si="21"/>
        <v>-16.301978312310784</v>
      </c>
      <c r="F191">
        <f t="shared" si="22"/>
        <v>8.3203342777614882E-8</v>
      </c>
      <c r="G191">
        <f t="shared" si="23"/>
        <v>7.1923437209560452E-3</v>
      </c>
      <c r="H191">
        <f t="shared" si="24"/>
        <v>-4.9347381908307923</v>
      </c>
    </row>
    <row r="192" spans="1:8" x14ac:dyDescent="0.2">
      <c r="A192">
        <v>191</v>
      </c>
      <c r="B192">
        <v>4.8</v>
      </c>
      <c r="C192">
        <v>81</v>
      </c>
      <c r="D192">
        <f t="shared" si="20"/>
        <v>-3.970291913552122</v>
      </c>
      <c r="E192">
        <f t="shared" si="21"/>
        <v>-15.347551377756167</v>
      </c>
      <c r="F192">
        <f t="shared" si="22"/>
        <v>2.1609420766351718E-7</v>
      </c>
      <c r="G192">
        <f t="shared" si="23"/>
        <v>2.1521208491363103E-2</v>
      </c>
      <c r="H192">
        <f t="shared" si="24"/>
        <v>-3.8387163886034257</v>
      </c>
    </row>
    <row r="193" spans="1:8" x14ac:dyDescent="0.2">
      <c r="A193">
        <v>192</v>
      </c>
      <c r="B193">
        <v>1.833</v>
      </c>
      <c r="C193">
        <v>57</v>
      </c>
      <c r="D193">
        <f t="shared" si="20"/>
        <v>-3.970291913552122</v>
      </c>
      <c r="E193">
        <f t="shared" si="21"/>
        <v>-16.432433557818317</v>
      </c>
      <c r="F193">
        <f t="shared" si="22"/>
        <v>7.3027222246946719E-8</v>
      </c>
      <c r="G193">
        <f t="shared" si="23"/>
        <v>4.8306935806707073E-3</v>
      </c>
      <c r="H193">
        <f t="shared" si="24"/>
        <v>-5.3327652231443832</v>
      </c>
    </row>
    <row r="194" spans="1:8" x14ac:dyDescent="0.2">
      <c r="A194">
        <v>193</v>
      </c>
      <c r="B194">
        <v>4.8</v>
      </c>
      <c r="C194">
        <v>76</v>
      </c>
      <c r="D194">
        <f t="shared" ref="D194:D257" si="25">LN(1/($M$2-$M$1))</f>
        <v>-3.970291913552122</v>
      </c>
      <c r="E194">
        <f t="shared" ref="E194:E257" si="26">LN(_xlfn.NORM.DIST(B194,$M$5,$M$6,FALSE))</f>
        <v>-15.347551377756167</v>
      </c>
      <c r="F194">
        <f t="shared" si="22"/>
        <v>2.1609420766351718E-7</v>
      </c>
      <c r="G194">
        <f t="shared" si="23"/>
        <v>1.6116328302949547E-2</v>
      </c>
      <c r="H194">
        <f t="shared" si="24"/>
        <v>-4.1279223406176913</v>
      </c>
    </row>
    <row r="195" spans="1:8" x14ac:dyDescent="0.2">
      <c r="A195">
        <v>194</v>
      </c>
      <c r="B195">
        <v>4.0999999999999996</v>
      </c>
      <c r="C195">
        <v>84</v>
      </c>
      <c r="D195">
        <f t="shared" si="25"/>
        <v>-3.970291913552122</v>
      </c>
      <c r="E195">
        <f t="shared" si="26"/>
        <v>-15.599213035503082</v>
      </c>
      <c r="F195">
        <f t="shared" ref="F195:F258" si="27">_xlfn.NORM.DIST(B195,$M$5,$M$6,FALSE)</f>
        <v>1.6801492276545721E-7</v>
      </c>
      <c r="G195">
        <f t="shared" ref="G195:G258" si="28">IF(AND($M$9&lt;=C195,C195&lt;$M$11),2*($M$11-C195)/(($M$11-$M$9)*($M$10)-$M$9),2*(C195-$M$11)/(($M$10-$M$11)*($M$10-$M$9)))</f>
        <v>2.4764136604411235E-2</v>
      </c>
      <c r="H195">
        <f t="shared" ref="H195:H258" si="29">LN(G195)</f>
        <v>-3.698358777090518</v>
      </c>
    </row>
    <row r="196" spans="1:8" x14ac:dyDescent="0.2">
      <c r="A196">
        <v>195</v>
      </c>
      <c r="B196">
        <v>3.9660000000000002</v>
      </c>
      <c r="C196">
        <v>77</v>
      </c>
      <c r="D196">
        <f t="shared" si="25"/>
        <v>-3.970291913552122</v>
      </c>
      <c r="E196">
        <f t="shared" si="26"/>
        <v>-15.647690599119889</v>
      </c>
      <c r="F196">
        <f t="shared" si="27"/>
        <v>1.6006424050776424E-7</v>
      </c>
      <c r="G196">
        <f t="shared" si="28"/>
        <v>1.7197304340632255E-2</v>
      </c>
      <c r="H196">
        <f t="shared" si="29"/>
        <v>-4.0630026318271248</v>
      </c>
    </row>
    <row r="197" spans="1:8" x14ac:dyDescent="0.2">
      <c r="A197">
        <v>196</v>
      </c>
      <c r="B197">
        <v>4.2329999999999997</v>
      </c>
      <c r="C197">
        <v>81</v>
      </c>
      <c r="D197">
        <f t="shared" si="25"/>
        <v>-3.970291913552122</v>
      </c>
      <c r="E197">
        <f t="shared" si="26"/>
        <v>-15.551193312175721</v>
      </c>
      <c r="F197">
        <f t="shared" si="27"/>
        <v>1.762798034121078E-7</v>
      </c>
      <c r="G197">
        <f t="shared" si="28"/>
        <v>2.1521208491363103E-2</v>
      </c>
      <c r="H197">
        <f t="shared" si="29"/>
        <v>-3.8387163886034257</v>
      </c>
    </row>
    <row r="198" spans="1:8" x14ac:dyDescent="0.2">
      <c r="A198">
        <v>197</v>
      </c>
      <c r="B198">
        <v>3.5</v>
      </c>
      <c r="C198">
        <v>87</v>
      </c>
      <c r="D198">
        <f t="shared" si="25"/>
        <v>-3.970291913552122</v>
      </c>
      <c r="E198">
        <f t="shared" si="26"/>
        <v>-15.817033151277831</v>
      </c>
      <c r="F198">
        <f t="shared" si="27"/>
        <v>1.3512937943292433E-7</v>
      </c>
      <c r="G198">
        <f t="shared" si="28"/>
        <v>2.8007064717459371E-2</v>
      </c>
      <c r="H198">
        <f t="shared" si="29"/>
        <v>-3.575298489294251</v>
      </c>
    </row>
    <row r="199" spans="1:8" x14ac:dyDescent="0.2">
      <c r="A199">
        <v>198</v>
      </c>
      <c r="B199">
        <v>4.3659999999999997</v>
      </c>
      <c r="C199">
        <v>77</v>
      </c>
      <c r="D199">
        <f t="shared" si="25"/>
        <v>-3.970291913552122</v>
      </c>
      <c r="E199">
        <f t="shared" si="26"/>
        <v>-15.50326929647191</v>
      </c>
      <c r="F199">
        <f t="shared" si="27"/>
        <v>1.8493354428726479E-7</v>
      </c>
      <c r="G199">
        <f t="shared" si="28"/>
        <v>1.7197304340632255E-2</v>
      </c>
      <c r="H199">
        <f t="shared" si="29"/>
        <v>-4.0630026318271248</v>
      </c>
    </row>
    <row r="200" spans="1:8" x14ac:dyDescent="0.2">
      <c r="A200">
        <v>199</v>
      </c>
      <c r="B200">
        <v>2.25</v>
      </c>
      <c r="C200">
        <v>51</v>
      </c>
      <c r="D200">
        <f t="shared" si="25"/>
        <v>-3.970291913552122</v>
      </c>
      <c r="E200">
        <f t="shared" si="26"/>
        <v>-16.27708103402566</v>
      </c>
      <c r="F200">
        <f t="shared" si="27"/>
        <v>8.5300882725059527E-8</v>
      </c>
      <c r="G200">
        <f t="shared" si="28"/>
        <v>1.1915644001526721E-2</v>
      </c>
      <c r="H200">
        <f t="shared" si="29"/>
        <v>-4.4299031202465118</v>
      </c>
    </row>
    <row r="201" spans="1:8" x14ac:dyDescent="0.2">
      <c r="A201">
        <v>200</v>
      </c>
      <c r="B201">
        <v>4.6669999999999998</v>
      </c>
      <c r="C201">
        <v>78</v>
      </c>
      <c r="D201">
        <f t="shared" si="25"/>
        <v>-3.970291913552122</v>
      </c>
      <c r="E201">
        <f t="shared" si="26"/>
        <v>-15.395163084372641</v>
      </c>
      <c r="F201">
        <f t="shared" si="27"/>
        <v>2.0604668154798421E-7</v>
      </c>
      <c r="G201">
        <f t="shared" si="28"/>
        <v>1.8278280378314967E-2</v>
      </c>
      <c r="H201">
        <f t="shared" si="29"/>
        <v>-4.0020417885892599</v>
      </c>
    </row>
    <row r="202" spans="1:8" x14ac:dyDescent="0.2">
      <c r="A202">
        <v>201</v>
      </c>
      <c r="B202">
        <v>2.1</v>
      </c>
      <c r="C202">
        <v>60</v>
      </c>
      <c r="D202">
        <f t="shared" si="25"/>
        <v>-3.970291913552122</v>
      </c>
      <c r="E202">
        <f t="shared" si="26"/>
        <v>-16.332854890107001</v>
      </c>
      <c r="F202">
        <f t="shared" si="27"/>
        <v>8.0673564715886907E-8</v>
      </c>
      <c r="G202">
        <f t="shared" si="28"/>
        <v>1.2882183702427011E-3</v>
      </c>
      <c r="H202">
        <f t="shared" si="29"/>
        <v>-6.6544951235567167</v>
      </c>
    </row>
    <row r="203" spans="1:8" x14ac:dyDescent="0.2">
      <c r="A203">
        <v>202</v>
      </c>
      <c r="B203">
        <v>4.3499999999999996</v>
      </c>
      <c r="C203">
        <v>82</v>
      </c>
      <c r="D203">
        <f t="shared" si="25"/>
        <v>-3.970291913552122</v>
      </c>
      <c r="E203">
        <f t="shared" si="26"/>
        <v>-15.509029527297965</v>
      </c>
      <c r="F203">
        <f t="shared" si="27"/>
        <v>1.838713465736941E-7</v>
      </c>
      <c r="G203">
        <f t="shared" si="28"/>
        <v>2.2602184529045815E-2</v>
      </c>
      <c r="H203">
        <f t="shared" si="29"/>
        <v>-3.789708716797981</v>
      </c>
    </row>
    <row r="204" spans="1:8" x14ac:dyDescent="0.2">
      <c r="A204">
        <v>203</v>
      </c>
      <c r="B204">
        <v>4.133</v>
      </c>
      <c r="C204">
        <v>91</v>
      </c>
      <c r="D204">
        <f t="shared" si="25"/>
        <v>-3.970291913552122</v>
      </c>
      <c r="E204">
        <f t="shared" si="26"/>
        <v>-15.587289439863836</v>
      </c>
      <c r="F204">
        <f t="shared" si="27"/>
        <v>1.7003025589758365E-7</v>
      </c>
      <c r="G204">
        <f t="shared" si="28"/>
        <v>3.2330968868190216E-2</v>
      </c>
      <c r="H204">
        <f t="shared" si="29"/>
        <v>-3.4317297196087626</v>
      </c>
    </row>
    <row r="205" spans="1:8" x14ac:dyDescent="0.2">
      <c r="A205">
        <v>204</v>
      </c>
      <c r="B205">
        <v>1.867</v>
      </c>
      <c r="C205">
        <v>53</v>
      </c>
      <c r="D205">
        <f t="shared" si="25"/>
        <v>-3.970291913552122</v>
      </c>
      <c r="E205">
        <f t="shared" si="26"/>
        <v>-16.419731696942968</v>
      </c>
      <c r="F205">
        <f t="shared" si="27"/>
        <v>7.3960719892018559E-8</v>
      </c>
      <c r="G205">
        <f t="shared" si="28"/>
        <v>9.5539938612413822E-3</v>
      </c>
      <c r="H205">
        <f t="shared" si="29"/>
        <v>-4.6507960065473988</v>
      </c>
    </row>
    <row r="206" spans="1:8" x14ac:dyDescent="0.2">
      <c r="A206">
        <v>205</v>
      </c>
      <c r="B206">
        <v>4.5999999999999996</v>
      </c>
      <c r="C206">
        <v>78</v>
      </c>
      <c r="D206">
        <f t="shared" si="25"/>
        <v>-3.970291913552122</v>
      </c>
      <c r="E206">
        <f t="shared" si="26"/>
        <v>-15.41918417989738</v>
      </c>
      <c r="F206">
        <f t="shared" si="27"/>
        <v>2.0115618719825242E-7</v>
      </c>
      <c r="G206">
        <f t="shared" si="28"/>
        <v>1.8278280378314967E-2</v>
      </c>
      <c r="H206">
        <f t="shared" si="29"/>
        <v>-4.0020417885892599</v>
      </c>
    </row>
    <row r="207" spans="1:8" x14ac:dyDescent="0.2">
      <c r="A207">
        <v>206</v>
      </c>
      <c r="B207">
        <v>1.7829999999999999</v>
      </c>
      <c r="C207">
        <v>46</v>
      </c>
      <c r="D207">
        <f t="shared" si="25"/>
        <v>-3.970291913552122</v>
      </c>
      <c r="E207">
        <f t="shared" si="26"/>
        <v>-16.451124127190976</v>
      </c>
      <c r="F207">
        <f t="shared" si="27"/>
        <v>7.1674978353150056E-8</v>
      </c>
      <c r="G207">
        <f t="shared" si="28"/>
        <v>1.7819769352240063E-2</v>
      </c>
      <c r="H207">
        <f t="shared" si="29"/>
        <v>-4.0274468002196429</v>
      </c>
    </row>
    <row r="208" spans="1:8" x14ac:dyDescent="0.2">
      <c r="A208">
        <v>207</v>
      </c>
      <c r="B208">
        <v>4.367</v>
      </c>
      <c r="C208">
        <v>77</v>
      </c>
      <c r="D208">
        <f t="shared" si="25"/>
        <v>-3.970291913552122</v>
      </c>
      <c r="E208">
        <f t="shared" si="26"/>
        <v>-15.50290932803515</v>
      </c>
      <c r="F208">
        <f t="shared" si="27"/>
        <v>1.8500012650913651E-7</v>
      </c>
      <c r="G208">
        <f t="shared" si="28"/>
        <v>1.7197304340632255E-2</v>
      </c>
      <c r="H208">
        <f t="shared" si="29"/>
        <v>-4.0630026318271248</v>
      </c>
    </row>
    <row r="209" spans="1:8" x14ac:dyDescent="0.2">
      <c r="A209">
        <v>208</v>
      </c>
      <c r="B209">
        <v>3.85</v>
      </c>
      <c r="C209">
        <v>84</v>
      </c>
      <c r="D209">
        <f t="shared" si="25"/>
        <v>-3.970291913552122</v>
      </c>
      <c r="E209">
        <f t="shared" si="26"/>
        <v>-15.689734704512729</v>
      </c>
      <c r="F209">
        <f t="shared" si="27"/>
        <v>1.5347399399310792E-7</v>
      </c>
      <c r="G209">
        <f t="shared" si="28"/>
        <v>2.4764136604411235E-2</v>
      </c>
      <c r="H209">
        <f t="shared" si="29"/>
        <v>-3.698358777090518</v>
      </c>
    </row>
    <row r="210" spans="1:8" x14ac:dyDescent="0.2">
      <c r="A210">
        <v>209</v>
      </c>
      <c r="B210">
        <v>1.9330000000000001</v>
      </c>
      <c r="C210">
        <v>49</v>
      </c>
      <c r="D210">
        <f t="shared" si="25"/>
        <v>-3.970291913552122</v>
      </c>
      <c r="E210">
        <f t="shared" si="26"/>
        <v>-16.395092998369542</v>
      </c>
      <c r="F210">
        <f t="shared" si="27"/>
        <v>7.5805650792002737E-8</v>
      </c>
      <c r="G210">
        <f t="shared" si="28"/>
        <v>1.4277294141812058E-2</v>
      </c>
      <c r="H210">
        <f t="shared" si="29"/>
        <v>-4.2490848258929166</v>
      </c>
    </row>
    <row r="211" spans="1:8" x14ac:dyDescent="0.2">
      <c r="A211">
        <v>210</v>
      </c>
      <c r="B211">
        <v>4.5</v>
      </c>
      <c r="C211">
        <v>83</v>
      </c>
      <c r="D211">
        <f t="shared" si="25"/>
        <v>-3.970291913552122</v>
      </c>
      <c r="E211">
        <f t="shared" si="26"/>
        <v>-15.45508173956107</v>
      </c>
      <c r="F211">
        <f t="shared" si="27"/>
        <v>1.9406324234046178E-7</v>
      </c>
      <c r="G211">
        <f t="shared" si="28"/>
        <v>2.3683160566728523E-2</v>
      </c>
      <c r="H211">
        <f t="shared" si="29"/>
        <v>-3.7429910079939055</v>
      </c>
    </row>
    <row r="212" spans="1:8" x14ac:dyDescent="0.2">
      <c r="A212">
        <v>211</v>
      </c>
      <c r="B212">
        <v>2.383</v>
      </c>
      <c r="C212">
        <v>71</v>
      </c>
      <c r="D212">
        <f t="shared" si="25"/>
        <v>-3.970291913552122</v>
      </c>
      <c r="E212">
        <f t="shared" si="26"/>
        <v>-16.227730039243035</v>
      </c>
      <c r="F212">
        <f t="shared" si="27"/>
        <v>8.9616172263257974E-8</v>
      </c>
      <c r="G212">
        <f t="shared" si="28"/>
        <v>1.0711448114535988E-2</v>
      </c>
      <c r="H212">
        <f t="shared" si="29"/>
        <v>-4.536442192221454</v>
      </c>
    </row>
    <row r="213" spans="1:8" x14ac:dyDescent="0.2">
      <c r="A213">
        <v>212</v>
      </c>
      <c r="B213">
        <v>4.7</v>
      </c>
      <c r="C213">
        <v>80</v>
      </c>
      <c r="D213">
        <f t="shared" si="25"/>
        <v>-3.970291913552122</v>
      </c>
      <c r="E213">
        <f t="shared" si="26"/>
        <v>-15.383340725962409</v>
      </c>
      <c r="F213">
        <f t="shared" si="27"/>
        <v>2.084970955620928E-7</v>
      </c>
      <c r="G213">
        <f t="shared" si="28"/>
        <v>2.0440232453680391E-2</v>
      </c>
      <c r="H213">
        <f t="shared" si="29"/>
        <v>-3.8902501412220438</v>
      </c>
    </row>
    <row r="214" spans="1:8" x14ac:dyDescent="0.2">
      <c r="A214">
        <v>213</v>
      </c>
      <c r="B214">
        <v>1.867</v>
      </c>
      <c r="C214">
        <v>49</v>
      </c>
      <c r="D214">
        <f t="shared" si="25"/>
        <v>-3.970291913552122</v>
      </c>
      <c r="E214">
        <f t="shared" si="26"/>
        <v>-16.419731696942968</v>
      </c>
      <c r="F214">
        <f t="shared" si="27"/>
        <v>7.3960719892018559E-8</v>
      </c>
      <c r="G214">
        <f t="shared" si="28"/>
        <v>1.4277294141812058E-2</v>
      </c>
      <c r="H214">
        <f t="shared" si="29"/>
        <v>-4.2490848258929166</v>
      </c>
    </row>
    <row r="215" spans="1:8" x14ac:dyDescent="0.2">
      <c r="A215">
        <v>214</v>
      </c>
      <c r="B215">
        <v>3.8330000000000002</v>
      </c>
      <c r="C215">
        <v>75</v>
      </c>
      <c r="D215">
        <f t="shared" si="25"/>
        <v>-3.970291913552122</v>
      </c>
      <c r="E215">
        <f t="shared" si="26"/>
        <v>-15.695902457300514</v>
      </c>
      <c r="F215">
        <f t="shared" si="27"/>
        <v>1.5253031751197293E-7</v>
      </c>
      <c r="G215">
        <f t="shared" si="28"/>
        <v>1.5035352265266833E-2</v>
      </c>
      <c r="H215">
        <f t="shared" si="29"/>
        <v>-4.1973510331342512</v>
      </c>
    </row>
    <row r="216" spans="1:8" x14ac:dyDescent="0.2">
      <c r="A216">
        <v>215</v>
      </c>
      <c r="B216">
        <v>3.4169999999999998</v>
      </c>
      <c r="C216">
        <v>64</v>
      </c>
      <c r="D216">
        <f t="shared" si="25"/>
        <v>-3.970291913552122</v>
      </c>
      <c r="E216">
        <f t="shared" si="26"/>
        <v>-15.847318293942786</v>
      </c>
      <c r="F216">
        <f t="shared" si="27"/>
        <v>1.3109831566869355E-7</v>
      </c>
      <c r="G216">
        <f t="shared" si="28"/>
        <v>3.1446158507570082E-3</v>
      </c>
      <c r="H216">
        <f t="shared" si="29"/>
        <v>-5.762063542313375</v>
      </c>
    </row>
    <row r="217" spans="1:8" x14ac:dyDescent="0.2">
      <c r="A217">
        <v>216</v>
      </c>
      <c r="B217">
        <v>4.2329999999999997</v>
      </c>
      <c r="C217">
        <v>76</v>
      </c>
      <c r="D217">
        <f t="shared" si="25"/>
        <v>-3.970291913552122</v>
      </c>
      <c r="E217">
        <f t="shared" si="26"/>
        <v>-15.551193312175721</v>
      </c>
      <c r="F217">
        <f t="shared" si="27"/>
        <v>1.762798034121078E-7</v>
      </c>
      <c r="G217">
        <f t="shared" si="28"/>
        <v>1.6116328302949547E-2</v>
      </c>
      <c r="H217">
        <f t="shared" si="29"/>
        <v>-4.1279223406176913</v>
      </c>
    </row>
    <row r="218" spans="1:8" x14ac:dyDescent="0.2">
      <c r="A218">
        <v>217</v>
      </c>
      <c r="B218">
        <v>2.4</v>
      </c>
      <c r="C218">
        <v>53</v>
      </c>
      <c r="D218">
        <f t="shared" si="25"/>
        <v>-3.970291913552122</v>
      </c>
      <c r="E218">
        <f t="shared" si="26"/>
        <v>-16.22142891583394</v>
      </c>
      <c r="F218">
        <f t="shared" si="27"/>
        <v>9.0182637633992396E-8</v>
      </c>
      <c r="G218">
        <f t="shared" si="28"/>
        <v>9.5539938612413822E-3</v>
      </c>
      <c r="H218">
        <f t="shared" si="29"/>
        <v>-4.6507960065473988</v>
      </c>
    </row>
    <row r="219" spans="1:8" x14ac:dyDescent="0.2">
      <c r="A219">
        <v>218</v>
      </c>
      <c r="B219">
        <v>4.8</v>
      </c>
      <c r="C219">
        <v>94</v>
      </c>
      <c r="D219">
        <f t="shared" si="25"/>
        <v>-3.970291913552122</v>
      </c>
      <c r="E219">
        <f t="shared" si="26"/>
        <v>-15.347551377756167</v>
      </c>
      <c r="F219">
        <f t="shared" si="27"/>
        <v>2.1609420766351718E-7</v>
      </c>
      <c r="G219">
        <f t="shared" si="28"/>
        <v>3.5573896981238348E-2</v>
      </c>
      <c r="H219">
        <f t="shared" si="29"/>
        <v>-3.3361431409334679</v>
      </c>
    </row>
    <row r="220" spans="1:8" x14ac:dyDescent="0.2">
      <c r="A220">
        <v>219</v>
      </c>
      <c r="B220">
        <v>2</v>
      </c>
      <c r="C220">
        <v>55</v>
      </c>
      <c r="D220">
        <f t="shared" si="25"/>
        <v>-3.970291913552122</v>
      </c>
      <c r="E220">
        <f t="shared" si="26"/>
        <v>-16.370105092988801</v>
      </c>
      <c r="F220">
        <f t="shared" si="27"/>
        <v>7.7723739933508282E-8</v>
      </c>
      <c r="G220">
        <f t="shared" si="28"/>
        <v>7.1923437209560452E-3</v>
      </c>
      <c r="H220">
        <f t="shared" si="29"/>
        <v>-4.9347381908307923</v>
      </c>
    </row>
    <row r="221" spans="1:8" x14ac:dyDescent="0.2">
      <c r="A221">
        <v>220</v>
      </c>
      <c r="B221">
        <v>4.1500000000000004</v>
      </c>
      <c r="C221">
        <v>76</v>
      </c>
      <c r="D221">
        <f t="shared" si="25"/>
        <v>-3.970291913552122</v>
      </c>
      <c r="E221">
        <f t="shared" si="26"/>
        <v>-15.581149280997694</v>
      </c>
      <c r="F221">
        <f t="shared" si="27"/>
        <v>1.7107748045325197E-7</v>
      </c>
      <c r="G221">
        <f t="shared" si="28"/>
        <v>1.6116328302949547E-2</v>
      </c>
      <c r="H221">
        <f t="shared" si="29"/>
        <v>-4.1279223406176913</v>
      </c>
    </row>
    <row r="222" spans="1:8" x14ac:dyDescent="0.2">
      <c r="A222">
        <v>221</v>
      </c>
      <c r="B222">
        <v>1.867</v>
      </c>
      <c r="C222">
        <v>50</v>
      </c>
      <c r="D222">
        <f t="shared" si="25"/>
        <v>-3.970291913552122</v>
      </c>
      <c r="E222">
        <f t="shared" si="26"/>
        <v>-16.419731696942968</v>
      </c>
      <c r="F222">
        <f t="shared" si="27"/>
        <v>7.3960719892018559E-8</v>
      </c>
      <c r="G222">
        <f t="shared" si="28"/>
        <v>1.3096469071669389E-2</v>
      </c>
      <c r="H222">
        <f t="shared" si="29"/>
        <v>-4.3354126216203133</v>
      </c>
    </row>
    <row r="223" spans="1:8" x14ac:dyDescent="0.2">
      <c r="A223">
        <v>222</v>
      </c>
      <c r="B223">
        <v>4.2670000000000003</v>
      </c>
      <c r="C223">
        <v>82</v>
      </c>
      <c r="D223">
        <f t="shared" si="25"/>
        <v>-3.970291913552122</v>
      </c>
      <c r="E223">
        <f t="shared" si="26"/>
        <v>-15.538932954046773</v>
      </c>
      <c r="F223">
        <f t="shared" si="27"/>
        <v>1.7845436011559604E-7</v>
      </c>
      <c r="G223">
        <f t="shared" si="28"/>
        <v>2.2602184529045815E-2</v>
      </c>
      <c r="H223">
        <f t="shared" si="29"/>
        <v>-3.789708716797981</v>
      </c>
    </row>
    <row r="224" spans="1:8" x14ac:dyDescent="0.2">
      <c r="A224">
        <v>223</v>
      </c>
      <c r="B224">
        <v>1.75</v>
      </c>
      <c r="C224">
        <v>54</v>
      </c>
      <c r="D224">
        <f t="shared" si="25"/>
        <v>-3.970291913552122</v>
      </c>
      <c r="E224">
        <f t="shared" si="26"/>
        <v>-16.463467312756478</v>
      </c>
      <c r="F224">
        <f t="shared" si="27"/>
        <v>7.0795718392579856E-8</v>
      </c>
      <c r="G224">
        <f t="shared" si="28"/>
        <v>8.3731687910987146E-3</v>
      </c>
      <c r="H224">
        <f t="shared" si="29"/>
        <v>-4.7827228769879078</v>
      </c>
    </row>
    <row r="225" spans="1:8" x14ac:dyDescent="0.2">
      <c r="A225">
        <v>224</v>
      </c>
      <c r="B225">
        <v>4.4829999999999997</v>
      </c>
      <c r="C225">
        <v>75</v>
      </c>
      <c r="D225">
        <f t="shared" si="25"/>
        <v>-3.970291913552122</v>
      </c>
      <c r="E225">
        <f t="shared" si="26"/>
        <v>-15.461189705518617</v>
      </c>
      <c r="F225">
        <f t="shared" si="27"/>
        <v>1.9288152328640011E-7</v>
      </c>
      <c r="G225">
        <f t="shared" si="28"/>
        <v>1.5035352265266833E-2</v>
      </c>
      <c r="H225">
        <f t="shared" si="29"/>
        <v>-4.1973510331342512</v>
      </c>
    </row>
    <row r="226" spans="1:8" x14ac:dyDescent="0.2">
      <c r="A226">
        <v>225</v>
      </c>
      <c r="B226">
        <v>4</v>
      </c>
      <c r="C226">
        <v>78</v>
      </c>
      <c r="D226">
        <f t="shared" si="25"/>
        <v>-3.970291913552122</v>
      </c>
      <c r="E226">
        <f t="shared" si="26"/>
        <v>-15.635381123810395</v>
      </c>
      <c r="F226">
        <f t="shared" si="27"/>
        <v>1.6204672395714291E-7</v>
      </c>
      <c r="G226">
        <f t="shared" si="28"/>
        <v>1.8278280378314967E-2</v>
      </c>
      <c r="H226">
        <f t="shared" si="29"/>
        <v>-4.0020417885892599</v>
      </c>
    </row>
    <row r="227" spans="1:8" x14ac:dyDescent="0.2">
      <c r="A227">
        <v>226</v>
      </c>
      <c r="B227">
        <v>4.117</v>
      </c>
      <c r="C227">
        <v>79</v>
      </c>
      <c r="D227">
        <f t="shared" si="25"/>
        <v>-3.970291913552122</v>
      </c>
      <c r="E227">
        <f t="shared" si="26"/>
        <v>-15.593069841305555</v>
      </c>
      <c r="F227">
        <f t="shared" si="27"/>
        <v>1.6905024790980261E-7</v>
      </c>
      <c r="G227">
        <f t="shared" si="28"/>
        <v>1.9359256415997679E-2</v>
      </c>
      <c r="H227">
        <f t="shared" si="29"/>
        <v>-3.9445846061359049</v>
      </c>
    </row>
    <row r="228" spans="1:8" x14ac:dyDescent="0.2">
      <c r="A228">
        <v>227</v>
      </c>
      <c r="B228">
        <v>4.0830000000000002</v>
      </c>
      <c r="C228">
        <v>78</v>
      </c>
      <c r="D228">
        <f t="shared" si="25"/>
        <v>-3.970291913552122</v>
      </c>
      <c r="E228">
        <f t="shared" si="26"/>
        <v>-15.605357793356161</v>
      </c>
      <c r="F228">
        <f t="shared" si="27"/>
        <v>1.6698567722020647E-7</v>
      </c>
      <c r="G228">
        <f t="shared" si="28"/>
        <v>1.8278280378314967E-2</v>
      </c>
      <c r="H228">
        <f t="shared" si="29"/>
        <v>-4.0020417885892599</v>
      </c>
    </row>
    <row r="229" spans="1:8" x14ac:dyDescent="0.2">
      <c r="A229">
        <v>228</v>
      </c>
      <c r="B229">
        <v>4.2670000000000003</v>
      </c>
      <c r="C229">
        <v>78</v>
      </c>
      <c r="D229">
        <f t="shared" si="25"/>
        <v>-3.970291913552122</v>
      </c>
      <c r="E229">
        <f t="shared" si="26"/>
        <v>-15.538932954046773</v>
      </c>
      <c r="F229">
        <f t="shared" si="27"/>
        <v>1.7845436011559604E-7</v>
      </c>
      <c r="G229">
        <f t="shared" si="28"/>
        <v>1.8278280378314967E-2</v>
      </c>
      <c r="H229">
        <f t="shared" si="29"/>
        <v>-4.0020417885892599</v>
      </c>
    </row>
    <row r="230" spans="1:8" x14ac:dyDescent="0.2">
      <c r="A230">
        <v>229</v>
      </c>
      <c r="B230">
        <v>3.9169999999999998</v>
      </c>
      <c r="C230">
        <v>70</v>
      </c>
      <c r="D230">
        <f t="shared" si="25"/>
        <v>-3.970291913552122</v>
      </c>
      <c r="E230">
        <f t="shared" si="26"/>
        <v>-15.665441727701143</v>
      </c>
      <c r="F230">
        <f t="shared" si="27"/>
        <v>1.5724798936163129E-7</v>
      </c>
      <c r="G230">
        <f t="shared" si="28"/>
        <v>9.6304720768532765E-3</v>
      </c>
      <c r="H230">
        <f t="shared" si="29"/>
        <v>-4.6428230328935252</v>
      </c>
    </row>
    <row r="231" spans="1:8" x14ac:dyDescent="0.2">
      <c r="A231">
        <v>230</v>
      </c>
      <c r="B231">
        <v>4.55</v>
      </c>
      <c r="C231">
        <v>79</v>
      </c>
      <c r="D231">
        <f t="shared" si="25"/>
        <v>-3.970291913552122</v>
      </c>
      <c r="E231">
        <f t="shared" si="26"/>
        <v>-15.437126196513134</v>
      </c>
      <c r="F231">
        <f t="shared" si="27"/>
        <v>1.975792244638549E-7</v>
      </c>
      <c r="G231">
        <f t="shared" si="28"/>
        <v>1.9359256415997679E-2</v>
      </c>
      <c r="H231">
        <f t="shared" si="29"/>
        <v>-3.9445846061359049</v>
      </c>
    </row>
    <row r="232" spans="1:8" x14ac:dyDescent="0.2">
      <c r="A232">
        <v>231</v>
      </c>
      <c r="B232">
        <v>4.0830000000000002</v>
      </c>
      <c r="C232">
        <v>70</v>
      </c>
      <c r="D232">
        <f t="shared" si="25"/>
        <v>-3.970291913552122</v>
      </c>
      <c r="E232">
        <f t="shared" si="26"/>
        <v>-15.605357793356161</v>
      </c>
      <c r="F232">
        <f t="shared" si="27"/>
        <v>1.6698567722020647E-7</v>
      </c>
      <c r="G232">
        <f t="shared" si="28"/>
        <v>9.6304720768532765E-3</v>
      </c>
      <c r="H232">
        <f t="shared" si="29"/>
        <v>-4.6428230328935252</v>
      </c>
    </row>
    <row r="233" spans="1:8" x14ac:dyDescent="0.2">
      <c r="A233">
        <v>232</v>
      </c>
      <c r="B233">
        <v>2.4169999999999998</v>
      </c>
      <c r="C233">
        <v>54</v>
      </c>
      <c r="D233">
        <f t="shared" si="25"/>
        <v>-3.970291913552122</v>
      </c>
      <c r="E233">
        <f t="shared" si="26"/>
        <v>-16.2151293560804</v>
      </c>
      <c r="F233">
        <f t="shared" si="27"/>
        <v>9.0752541736279175E-8</v>
      </c>
      <c r="G233">
        <f t="shared" si="28"/>
        <v>8.3731687910987146E-3</v>
      </c>
      <c r="H233">
        <f t="shared" si="29"/>
        <v>-4.7827228769879078</v>
      </c>
    </row>
    <row r="234" spans="1:8" x14ac:dyDescent="0.2">
      <c r="A234">
        <v>233</v>
      </c>
      <c r="B234">
        <v>4.1829999999999998</v>
      </c>
      <c r="C234">
        <v>86</v>
      </c>
      <c r="D234">
        <f t="shared" si="25"/>
        <v>-3.970291913552122</v>
      </c>
      <c r="E234">
        <f t="shared" si="26"/>
        <v>-15.569234612803685</v>
      </c>
      <c r="F234">
        <f t="shared" si="27"/>
        <v>1.7312800326024349E-7</v>
      </c>
      <c r="G234">
        <f t="shared" si="28"/>
        <v>2.6926088679776659E-2</v>
      </c>
      <c r="H234">
        <f t="shared" si="29"/>
        <v>-3.6146596229678174</v>
      </c>
    </row>
    <row r="235" spans="1:8" x14ac:dyDescent="0.2">
      <c r="A235">
        <v>234</v>
      </c>
      <c r="B235">
        <v>2.2170000000000001</v>
      </c>
      <c r="C235">
        <v>50</v>
      </c>
      <c r="D235">
        <f t="shared" si="25"/>
        <v>-3.970291913552122</v>
      </c>
      <c r="E235">
        <f t="shared" si="26"/>
        <v>-16.28934083725262</v>
      </c>
      <c r="F235">
        <f t="shared" si="27"/>
        <v>8.4261495050485888E-8</v>
      </c>
      <c r="G235">
        <f t="shared" si="28"/>
        <v>1.3096469071669389E-2</v>
      </c>
      <c r="H235">
        <f t="shared" si="29"/>
        <v>-4.3354126216203133</v>
      </c>
    </row>
    <row r="236" spans="1:8" x14ac:dyDescent="0.2">
      <c r="A236">
        <v>235</v>
      </c>
      <c r="B236">
        <v>4.45</v>
      </c>
      <c r="C236">
        <v>90</v>
      </c>
      <c r="D236">
        <f t="shared" si="25"/>
        <v>-3.970291913552122</v>
      </c>
      <c r="E236">
        <f t="shared" si="26"/>
        <v>-15.473050809041183</v>
      </c>
      <c r="F236">
        <f t="shared" si="27"/>
        <v>1.9060724993006588E-7</v>
      </c>
      <c r="G236">
        <f t="shared" si="28"/>
        <v>3.1249992830507504E-2</v>
      </c>
      <c r="H236">
        <f t="shared" si="29"/>
        <v>-3.4657361322235127</v>
      </c>
    </row>
    <row r="237" spans="1:8" x14ac:dyDescent="0.2">
      <c r="A237">
        <v>236</v>
      </c>
      <c r="B237">
        <v>1.883</v>
      </c>
      <c r="C237">
        <v>54</v>
      </c>
      <c r="D237">
        <f t="shared" si="25"/>
        <v>-3.970291913552122</v>
      </c>
      <c r="E237">
        <f t="shared" si="26"/>
        <v>-16.413756514877843</v>
      </c>
      <c r="F237">
        <f t="shared" si="27"/>
        <v>7.4403971595077964E-8</v>
      </c>
      <c r="G237">
        <f t="shared" si="28"/>
        <v>8.3731687910987146E-3</v>
      </c>
      <c r="H237">
        <f t="shared" si="29"/>
        <v>-4.7827228769879078</v>
      </c>
    </row>
    <row r="238" spans="1:8" x14ac:dyDescent="0.2">
      <c r="A238">
        <v>237</v>
      </c>
      <c r="B238">
        <v>1.85</v>
      </c>
      <c r="C238">
        <v>54</v>
      </c>
      <c r="D238">
        <f t="shared" si="25"/>
        <v>-3.970291913552122</v>
      </c>
      <c r="E238">
        <f t="shared" si="26"/>
        <v>-16.426081845552865</v>
      </c>
      <c r="F238">
        <f t="shared" si="27"/>
        <v>7.3492546388304139E-8</v>
      </c>
      <c r="G238">
        <f t="shared" si="28"/>
        <v>8.3731687910987146E-3</v>
      </c>
      <c r="H238">
        <f t="shared" si="29"/>
        <v>-4.7827228769879078</v>
      </c>
    </row>
    <row r="239" spans="1:8" x14ac:dyDescent="0.2">
      <c r="A239">
        <v>238</v>
      </c>
      <c r="B239">
        <v>4.2830000000000004</v>
      </c>
      <c r="C239">
        <v>77</v>
      </c>
      <c r="D239">
        <f t="shared" si="25"/>
        <v>-3.970291913552122</v>
      </c>
      <c r="E239">
        <f t="shared" si="26"/>
        <v>-15.533165537979944</v>
      </c>
      <c r="F239">
        <f t="shared" si="27"/>
        <v>1.7948655434495136E-7</v>
      </c>
      <c r="G239">
        <f t="shared" si="28"/>
        <v>1.7197304340632255E-2</v>
      </c>
      <c r="H239">
        <f t="shared" si="29"/>
        <v>-4.0630026318271248</v>
      </c>
    </row>
    <row r="240" spans="1:8" x14ac:dyDescent="0.2">
      <c r="A240">
        <v>239</v>
      </c>
      <c r="B240">
        <v>3.95</v>
      </c>
      <c r="C240">
        <v>79</v>
      </c>
      <c r="D240">
        <f t="shared" si="25"/>
        <v>-3.970291913552122</v>
      </c>
      <c r="E240">
        <f t="shared" si="26"/>
        <v>-15.653485457612325</v>
      </c>
      <c r="F240">
        <f t="shared" si="27"/>
        <v>1.5913937320999512E-7</v>
      </c>
      <c r="G240">
        <f t="shared" si="28"/>
        <v>1.9359256415997679E-2</v>
      </c>
      <c r="H240">
        <f t="shared" si="29"/>
        <v>-3.9445846061359049</v>
      </c>
    </row>
    <row r="241" spans="1:8" x14ac:dyDescent="0.2">
      <c r="A241">
        <v>240</v>
      </c>
      <c r="B241">
        <v>2.3330000000000002</v>
      </c>
      <c r="C241">
        <v>64</v>
      </c>
      <c r="D241">
        <f t="shared" si="25"/>
        <v>-3.970291913552122</v>
      </c>
      <c r="E241">
        <f t="shared" si="26"/>
        <v>-16.2462718178617</v>
      </c>
      <c r="F241">
        <f t="shared" si="27"/>
        <v>8.7969839175163645E-8</v>
      </c>
      <c r="G241">
        <f t="shared" si="28"/>
        <v>3.1446158507570082E-3</v>
      </c>
      <c r="H241">
        <f t="shared" si="29"/>
        <v>-5.762063542313375</v>
      </c>
    </row>
    <row r="242" spans="1:8" x14ac:dyDescent="0.2">
      <c r="A242">
        <v>241</v>
      </c>
      <c r="B242">
        <v>4.1500000000000004</v>
      </c>
      <c r="C242">
        <v>75</v>
      </c>
      <c r="D242">
        <f t="shared" si="25"/>
        <v>-3.970291913552122</v>
      </c>
      <c r="E242">
        <f t="shared" si="26"/>
        <v>-15.581149280997694</v>
      </c>
      <c r="F242">
        <f t="shared" si="27"/>
        <v>1.7107748045325197E-7</v>
      </c>
      <c r="G242">
        <f t="shared" si="28"/>
        <v>1.5035352265266833E-2</v>
      </c>
      <c r="H242">
        <f t="shared" si="29"/>
        <v>-4.1973510331342512</v>
      </c>
    </row>
    <row r="243" spans="1:8" x14ac:dyDescent="0.2">
      <c r="A243">
        <v>242</v>
      </c>
      <c r="B243">
        <v>2.35</v>
      </c>
      <c r="C243">
        <v>47</v>
      </c>
      <c r="D243">
        <f t="shared" si="25"/>
        <v>-3.970291913552122</v>
      </c>
      <c r="E243">
        <f t="shared" si="26"/>
        <v>-16.239966095465665</v>
      </c>
      <c r="F243">
        <f t="shared" si="27"/>
        <v>8.8526305176434266E-8</v>
      </c>
      <c r="G243">
        <f t="shared" si="28"/>
        <v>1.6638944282097397E-2</v>
      </c>
      <c r="H243">
        <f t="shared" si="29"/>
        <v>-4.0960092901872605</v>
      </c>
    </row>
    <row r="244" spans="1:8" x14ac:dyDescent="0.2">
      <c r="A244">
        <v>243</v>
      </c>
      <c r="B244">
        <v>4.9329999999999998</v>
      </c>
      <c r="C244">
        <v>86</v>
      </c>
      <c r="D244">
        <f t="shared" si="25"/>
        <v>-3.970291913552122</v>
      </c>
      <c r="E244">
        <f t="shared" si="26"/>
        <v>-15.300035378763233</v>
      </c>
      <c r="F244">
        <f t="shared" si="27"/>
        <v>2.2660999545337502E-7</v>
      </c>
      <c r="G244">
        <f t="shared" si="28"/>
        <v>2.6926088679776659E-2</v>
      </c>
      <c r="H244">
        <f t="shared" si="29"/>
        <v>-3.6146596229678174</v>
      </c>
    </row>
    <row r="245" spans="1:8" x14ac:dyDescent="0.2">
      <c r="A245">
        <v>244</v>
      </c>
      <c r="B245">
        <v>2.9</v>
      </c>
      <c r="C245">
        <v>63</v>
      </c>
      <c r="D245">
        <f t="shared" si="25"/>
        <v>-3.970291913552122</v>
      </c>
      <c r="E245">
        <f t="shared" si="26"/>
        <v>-16.036801073286661</v>
      </c>
      <c r="F245">
        <f t="shared" si="27"/>
        <v>1.0846903750739948E-7</v>
      </c>
      <c r="G245">
        <f t="shared" si="28"/>
        <v>2.0636398130742966E-3</v>
      </c>
      <c r="H245">
        <f t="shared" si="29"/>
        <v>-6.1832839557607473</v>
      </c>
    </row>
    <row r="246" spans="1:8" x14ac:dyDescent="0.2">
      <c r="A246">
        <v>245</v>
      </c>
      <c r="B246">
        <v>4.5830000000000002</v>
      </c>
      <c r="C246">
        <v>85</v>
      </c>
      <c r="D246">
        <f t="shared" si="25"/>
        <v>-3.970291913552122</v>
      </c>
      <c r="E246">
        <f t="shared" si="26"/>
        <v>-15.425282947881042</v>
      </c>
      <c r="F246">
        <f t="shared" si="27"/>
        <v>1.9993311568973783E-7</v>
      </c>
      <c r="G246">
        <f t="shared" si="28"/>
        <v>2.5845112642093947E-2</v>
      </c>
      <c r="H246">
        <f t="shared" si="29"/>
        <v>-3.6556337619728079</v>
      </c>
    </row>
    <row r="247" spans="1:8" x14ac:dyDescent="0.2">
      <c r="A247">
        <v>246</v>
      </c>
      <c r="B247">
        <v>3.8330000000000002</v>
      </c>
      <c r="C247">
        <v>82</v>
      </c>
      <c r="D247">
        <f t="shared" si="25"/>
        <v>-3.970291913552122</v>
      </c>
      <c r="E247">
        <f t="shared" si="26"/>
        <v>-15.695902457300514</v>
      </c>
      <c r="F247">
        <f t="shared" si="27"/>
        <v>1.5253031751197293E-7</v>
      </c>
      <c r="G247">
        <f t="shared" si="28"/>
        <v>2.2602184529045815E-2</v>
      </c>
      <c r="H247">
        <f t="shared" si="29"/>
        <v>-3.789708716797981</v>
      </c>
    </row>
    <row r="248" spans="1:8" x14ac:dyDescent="0.2">
      <c r="A248">
        <v>247</v>
      </c>
      <c r="B248">
        <v>2.0830000000000002</v>
      </c>
      <c r="C248">
        <v>57</v>
      </c>
      <c r="D248">
        <f t="shared" si="25"/>
        <v>-3.970291913552122</v>
      </c>
      <c r="E248">
        <f t="shared" si="26"/>
        <v>-16.339183607437747</v>
      </c>
      <c r="F248">
        <f t="shared" si="27"/>
        <v>8.0164616721458566E-8</v>
      </c>
      <c r="G248">
        <f t="shared" si="28"/>
        <v>4.8306935806707073E-3</v>
      </c>
      <c r="H248">
        <f t="shared" si="29"/>
        <v>-5.3327652231443832</v>
      </c>
    </row>
    <row r="249" spans="1:8" x14ac:dyDescent="0.2">
      <c r="A249">
        <v>248</v>
      </c>
      <c r="B249">
        <v>4.367</v>
      </c>
      <c r="C249">
        <v>82</v>
      </c>
      <c r="D249">
        <f t="shared" si="25"/>
        <v>-3.970291913552122</v>
      </c>
      <c r="E249">
        <f t="shared" si="26"/>
        <v>-15.50290932803515</v>
      </c>
      <c r="F249">
        <f t="shared" si="27"/>
        <v>1.8500012650913651E-7</v>
      </c>
      <c r="G249">
        <f t="shared" si="28"/>
        <v>2.2602184529045815E-2</v>
      </c>
      <c r="H249">
        <f t="shared" si="29"/>
        <v>-3.789708716797981</v>
      </c>
    </row>
    <row r="250" spans="1:8" x14ac:dyDescent="0.2">
      <c r="A250">
        <v>249</v>
      </c>
      <c r="B250">
        <v>2.133</v>
      </c>
      <c r="C250">
        <v>67</v>
      </c>
      <c r="D250">
        <f t="shared" si="25"/>
        <v>-3.970291913552122</v>
      </c>
      <c r="E250">
        <f t="shared" si="26"/>
        <v>-16.320574196658175</v>
      </c>
      <c r="F250">
        <f t="shared" si="27"/>
        <v>8.1670400422298795E-8</v>
      </c>
      <c r="G250">
        <f t="shared" si="28"/>
        <v>6.3875439638051423E-3</v>
      </c>
      <c r="H250">
        <f t="shared" si="29"/>
        <v>-5.0534054406885023</v>
      </c>
    </row>
    <row r="251" spans="1:8" x14ac:dyDescent="0.2">
      <c r="A251">
        <v>250</v>
      </c>
      <c r="B251">
        <v>4.3499999999999996</v>
      </c>
      <c r="C251">
        <v>74</v>
      </c>
      <c r="D251">
        <f t="shared" si="25"/>
        <v>-3.970291913552122</v>
      </c>
      <c r="E251">
        <f t="shared" si="26"/>
        <v>-15.509029527297965</v>
      </c>
      <c r="F251">
        <f t="shared" si="27"/>
        <v>1.838713465736941E-7</v>
      </c>
      <c r="G251">
        <f t="shared" si="28"/>
        <v>1.3954376227584123E-2</v>
      </c>
      <c r="H251">
        <f t="shared" si="29"/>
        <v>-4.2719621118403044</v>
      </c>
    </row>
    <row r="252" spans="1:8" x14ac:dyDescent="0.2">
      <c r="A252">
        <v>251</v>
      </c>
      <c r="B252">
        <v>2.2000000000000002</v>
      </c>
      <c r="C252">
        <v>54</v>
      </c>
      <c r="D252">
        <f t="shared" si="25"/>
        <v>-3.970291913552122</v>
      </c>
      <c r="E252">
        <f t="shared" si="26"/>
        <v>-16.295658792953919</v>
      </c>
      <c r="F252">
        <f t="shared" si="27"/>
        <v>8.3730812836042592E-8</v>
      </c>
      <c r="G252">
        <f t="shared" si="28"/>
        <v>8.3731687910987146E-3</v>
      </c>
      <c r="H252">
        <f t="shared" si="29"/>
        <v>-4.7827228769879078</v>
      </c>
    </row>
    <row r="253" spans="1:8" x14ac:dyDescent="0.2">
      <c r="A253">
        <v>252</v>
      </c>
      <c r="B253">
        <v>4.45</v>
      </c>
      <c r="C253">
        <v>83</v>
      </c>
      <c r="D253">
        <f t="shared" si="25"/>
        <v>-3.970291913552122</v>
      </c>
      <c r="E253">
        <f t="shared" si="26"/>
        <v>-15.473050809041183</v>
      </c>
      <c r="F253">
        <f t="shared" si="27"/>
        <v>1.9060724993006588E-7</v>
      </c>
      <c r="G253">
        <f t="shared" si="28"/>
        <v>2.3683160566728523E-2</v>
      </c>
      <c r="H253">
        <f t="shared" si="29"/>
        <v>-3.7429910079939055</v>
      </c>
    </row>
    <row r="254" spans="1:8" x14ac:dyDescent="0.2">
      <c r="A254">
        <v>253</v>
      </c>
      <c r="B254">
        <v>3.5670000000000002</v>
      </c>
      <c r="C254">
        <v>73</v>
      </c>
      <c r="D254">
        <f t="shared" si="25"/>
        <v>-3.970291913552122</v>
      </c>
      <c r="E254">
        <f t="shared" si="26"/>
        <v>-15.792613296532398</v>
      </c>
      <c r="F254">
        <f t="shared" si="27"/>
        <v>1.3846984003226356E-7</v>
      </c>
      <c r="G254">
        <f t="shared" si="28"/>
        <v>1.2873400189901411E-2</v>
      </c>
      <c r="H254">
        <f t="shared" si="29"/>
        <v>-4.3525920972479257</v>
      </c>
    </row>
    <row r="255" spans="1:8" x14ac:dyDescent="0.2">
      <c r="A255">
        <v>254</v>
      </c>
      <c r="B255">
        <v>4.5</v>
      </c>
      <c r="C255">
        <v>73</v>
      </c>
      <c r="D255">
        <f t="shared" si="25"/>
        <v>-3.970291913552122</v>
      </c>
      <c r="E255">
        <f t="shared" si="26"/>
        <v>-15.45508173956107</v>
      </c>
      <c r="F255">
        <f t="shared" si="27"/>
        <v>1.9406324234046178E-7</v>
      </c>
      <c r="G255">
        <f t="shared" si="28"/>
        <v>1.2873400189901411E-2</v>
      </c>
      <c r="H255">
        <f t="shared" si="29"/>
        <v>-4.3525920972479257</v>
      </c>
    </row>
    <row r="256" spans="1:8" x14ac:dyDescent="0.2">
      <c r="A256">
        <v>255</v>
      </c>
      <c r="B256">
        <v>4.1500000000000004</v>
      </c>
      <c r="C256">
        <v>88</v>
      </c>
      <c r="D256">
        <f t="shared" si="25"/>
        <v>-3.970291913552122</v>
      </c>
      <c r="E256">
        <f t="shared" si="26"/>
        <v>-15.581149280997694</v>
      </c>
      <c r="F256">
        <f t="shared" si="27"/>
        <v>1.7107748045325197E-7</v>
      </c>
      <c r="G256">
        <f t="shared" si="28"/>
        <v>2.9088040755142083E-2</v>
      </c>
      <c r="H256">
        <f t="shared" si="29"/>
        <v>-3.5374281598899313</v>
      </c>
    </row>
    <row r="257" spans="1:8" x14ac:dyDescent="0.2">
      <c r="A257">
        <v>256</v>
      </c>
      <c r="B257">
        <v>3.8170000000000002</v>
      </c>
      <c r="C257">
        <v>80</v>
      </c>
      <c r="D257">
        <f t="shared" si="25"/>
        <v>-3.970291913552122</v>
      </c>
      <c r="E257">
        <f t="shared" si="26"/>
        <v>-15.701708829492027</v>
      </c>
      <c r="F257">
        <f t="shared" si="27"/>
        <v>1.5164723594913659E-7</v>
      </c>
      <c r="G257">
        <f t="shared" si="28"/>
        <v>2.0440232453680391E-2</v>
      </c>
      <c r="H257">
        <f t="shared" si="29"/>
        <v>-3.8902501412220438</v>
      </c>
    </row>
    <row r="258" spans="1:8" x14ac:dyDescent="0.2">
      <c r="A258">
        <v>257</v>
      </c>
      <c r="B258">
        <v>3.9169999999999998</v>
      </c>
      <c r="C258">
        <v>71</v>
      </c>
      <c r="D258">
        <f t="shared" ref="D258:D273" si="30">LN(1/($M$2-$M$1))</f>
        <v>-3.970291913552122</v>
      </c>
      <c r="E258">
        <f t="shared" ref="E258:E273" si="31">LN(_xlfn.NORM.DIST(B258,$M$5,$M$6,FALSE))</f>
        <v>-15.665441727701143</v>
      </c>
      <c r="F258">
        <f t="shared" si="27"/>
        <v>1.5724798936163129E-7</v>
      </c>
      <c r="G258">
        <f t="shared" si="28"/>
        <v>1.0711448114535988E-2</v>
      </c>
      <c r="H258">
        <f t="shared" si="29"/>
        <v>-4.536442192221454</v>
      </c>
    </row>
    <row r="259" spans="1:8" x14ac:dyDescent="0.2">
      <c r="A259">
        <v>258</v>
      </c>
      <c r="B259">
        <v>4.45</v>
      </c>
      <c r="C259">
        <v>83</v>
      </c>
      <c r="D259">
        <f t="shared" si="30"/>
        <v>-3.970291913552122</v>
      </c>
      <c r="E259">
        <f t="shared" si="31"/>
        <v>-15.473050809041183</v>
      </c>
      <c r="F259">
        <f t="shared" ref="F259:F273" si="32">_xlfn.NORM.DIST(B259,$M$5,$M$6,FALSE)</f>
        <v>1.9060724993006588E-7</v>
      </c>
      <c r="G259">
        <f t="shared" ref="G259:G273" si="33">IF(AND($M$9&lt;=C259,C259&lt;$M$11),2*($M$11-C259)/(($M$11-$M$9)*($M$10)-$M$9),2*(C259-$M$11)/(($M$10-$M$11)*($M$10-$M$9)))</f>
        <v>2.3683160566728523E-2</v>
      </c>
      <c r="H259">
        <f t="shared" ref="H259:H273" si="34">LN(G259)</f>
        <v>-3.7429910079939055</v>
      </c>
    </row>
    <row r="260" spans="1:8" x14ac:dyDescent="0.2">
      <c r="A260">
        <v>259</v>
      </c>
      <c r="B260">
        <v>2</v>
      </c>
      <c r="C260">
        <v>56</v>
      </c>
      <c r="D260">
        <f t="shared" si="30"/>
        <v>-3.970291913552122</v>
      </c>
      <c r="E260">
        <f t="shared" si="31"/>
        <v>-16.370105092988801</v>
      </c>
      <c r="F260">
        <f t="shared" si="32"/>
        <v>7.7723739933508282E-8</v>
      </c>
      <c r="G260">
        <f t="shared" si="33"/>
        <v>6.0115186508133758E-3</v>
      </c>
      <c r="H260">
        <f t="shared" si="34"/>
        <v>-5.1140778750317288</v>
      </c>
    </row>
    <row r="261" spans="1:8" x14ac:dyDescent="0.2">
      <c r="A261">
        <v>260</v>
      </c>
      <c r="B261">
        <v>4.2830000000000004</v>
      </c>
      <c r="C261">
        <v>79</v>
      </c>
      <c r="D261">
        <f t="shared" si="30"/>
        <v>-3.970291913552122</v>
      </c>
      <c r="E261">
        <f t="shared" si="31"/>
        <v>-15.533165537979944</v>
      </c>
      <c r="F261">
        <f t="shared" si="32"/>
        <v>1.7948655434495136E-7</v>
      </c>
      <c r="G261">
        <f t="shared" si="33"/>
        <v>1.9359256415997679E-2</v>
      </c>
      <c r="H261">
        <f t="shared" si="34"/>
        <v>-3.9445846061359049</v>
      </c>
    </row>
    <row r="262" spans="1:8" x14ac:dyDescent="0.2">
      <c r="A262">
        <v>261</v>
      </c>
      <c r="B262">
        <v>4.7670000000000003</v>
      </c>
      <c r="C262">
        <v>78</v>
      </c>
      <c r="D262">
        <f t="shared" si="30"/>
        <v>-3.970291913552122</v>
      </c>
      <c r="E262">
        <f t="shared" si="31"/>
        <v>-15.359355881275919</v>
      </c>
      <c r="F262">
        <f t="shared" si="32"/>
        <v>2.1355831972475371E-7</v>
      </c>
      <c r="G262">
        <f t="shared" si="33"/>
        <v>1.8278280378314967E-2</v>
      </c>
      <c r="H262">
        <f t="shared" si="34"/>
        <v>-4.0020417885892599</v>
      </c>
    </row>
    <row r="263" spans="1:8" x14ac:dyDescent="0.2">
      <c r="A263">
        <v>262</v>
      </c>
      <c r="B263">
        <v>4.5330000000000004</v>
      </c>
      <c r="C263">
        <v>84</v>
      </c>
      <c r="D263">
        <f t="shared" si="30"/>
        <v>-3.970291913552122</v>
      </c>
      <c r="E263">
        <f t="shared" si="31"/>
        <v>-15.44322956348374</v>
      </c>
      <c r="F263">
        <f t="shared" si="32"/>
        <v>1.963769984963314E-7</v>
      </c>
      <c r="G263">
        <f t="shared" si="33"/>
        <v>2.4764136604411235E-2</v>
      </c>
      <c r="H263">
        <f t="shared" si="34"/>
        <v>-3.698358777090518</v>
      </c>
    </row>
    <row r="264" spans="1:8" x14ac:dyDescent="0.2">
      <c r="A264">
        <v>263</v>
      </c>
      <c r="B264">
        <v>1.85</v>
      </c>
      <c r="C264">
        <v>58</v>
      </c>
      <c r="D264">
        <f t="shared" si="30"/>
        <v>-3.970291913552122</v>
      </c>
      <c r="E264">
        <f t="shared" si="31"/>
        <v>-16.426081845552865</v>
      </c>
      <c r="F264">
        <f t="shared" si="32"/>
        <v>7.3492546388304139E-8</v>
      </c>
      <c r="G264">
        <f t="shared" si="33"/>
        <v>3.6498685105280388E-3</v>
      </c>
      <c r="H264">
        <f t="shared" si="34"/>
        <v>-5.6130641365495011</v>
      </c>
    </row>
    <row r="265" spans="1:8" x14ac:dyDescent="0.2">
      <c r="A265">
        <v>264</v>
      </c>
      <c r="B265">
        <v>4.25</v>
      </c>
      <c r="C265">
        <v>83</v>
      </c>
      <c r="D265">
        <f t="shared" si="30"/>
        <v>-3.970291913552122</v>
      </c>
      <c r="E265">
        <f t="shared" si="31"/>
        <v>-15.545062351283468</v>
      </c>
      <c r="F265">
        <f t="shared" si="32"/>
        <v>1.7736388783675406E-7</v>
      </c>
      <c r="G265">
        <f t="shared" si="33"/>
        <v>2.3683160566728523E-2</v>
      </c>
      <c r="H265">
        <f t="shared" si="34"/>
        <v>-3.7429910079939055</v>
      </c>
    </row>
    <row r="266" spans="1:8" x14ac:dyDescent="0.2">
      <c r="A266">
        <v>265</v>
      </c>
      <c r="B266">
        <v>1.9830000000000001</v>
      </c>
      <c r="C266">
        <v>43</v>
      </c>
      <c r="D266">
        <f t="shared" si="30"/>
        <v>-3.970291913552122</v>
      </c>
      <c r="E266">
        <f t="shared" si="31"/>
        <v>-16.376443008293428</v>
      </c>
      <c r="F266">
        <f t="shared" si="32"/>
        <v>7.7232691209014689E-8</v>
      </c>
      <c r="G266">
        <f t="shared" si="33"/>
        <v>2.1362244562668071E-2</v>
      </c>
      <c r="H266">
        <f t="shared" si="34"/>
        <v>-3.8461301878890111</v>
      </c>
    </row>
    <row r="267" spans="1:8" x14ac:dyDescent="0.2">
      <c r="A267">
        <v>266</v>
      </c>
      <c r="B267">
        <v>2.25</v>
      </c>
      <c r="C267">
        <v>60</v>
      </c>
      <c r="D267">
        <f t="shared" si="30"/>
        <v>-3.970291913552122</v>
      </c>
      <c r="E267">
        <f t="shared" si="31"/>
        <v>-16.27708103402566</v>
      </c>
      <c r="F267">
        <f t="shared" si="32"/>
        <v>8.5300882725059527E-8</v>
      </c>
      <c r="G267">
        <f t="shared" si="33"/>
        <v>1.2882183702427011E-3</v>
      </c>
      <c r="H267">
        <f t="shared" si="34"/>
        <v>-6.6544951235567167</v>
      </c>
    </row>
    <row r="268" spans="1:8" x14ac:dyDescent="0.2">
      <c r="A268">
        <v>267</v>
      </c>
      <c r="B268">
        <v>4.75</v>
      </c>
      <c r="C268">
        <v>75</v>
      </c>
      <c r="D268">
        <f t="shared" si="30"/>
        <v>-3.970291913552122</v>
      </c>
      <c r="E268">
        <f t="shared" si="31"/>
        <v>-15.365439288643197</v>
      </c>
      <c r="F268">
        <f t="shared" si="32"/>
        <v>2.1226310113478782E-7</v>
      </c>
      <c r="G268">
        <f t="shared" si="33"/>
        <v>1.5035352265266833E-2</v>
      </c>
      <c r="H268">
        <f t="shared" si="34"/>
        <v>-4.1973510331342512</v>
      </c>
    </row>
    <row r="269" spans="1:8" x14ac:dyDescent="0.2">
      <c r="A269">
        <v>268</v>
      </c>
      <c r="B269">
        <v>4.117</v>
      </c>
      <c r="C269">
        <v>81</v>
      </c>
      <c r="D269">
        <f t="shared" si="30"/>
        <v>-3.970291913552122</v>
      </c>
      <c r="E269">
        <f t="shared" si="31"/>
        <v>-15.593069841305555</v>
      </c>
      <c r="F269">
        <f t="shared" si="32"/>
        <v>1.6905024790980261E-7</v>
      </c>
      <c r="G269">
        <f t="shared" si="33"/>
        <v>2.1521208491363103E-2</v>
      </c>
      <c r="H269">
        <f t="shared" si="34"/>
        <v>-3.8387163886034257</v>
      </c>
    </row>
    <row r="270" spans="1:8" x14ac:dyDescent="0.2">
      <c r="A270">
        <v>269</v>
      </c>
      <c r="B270">
        <v>2.15</v>
      </c>
      <c r="C270">
        <v>46</v>
      </c>
      <c r="D270">
        <f t="shared" si="30"/>
        <v>-3.970291913552122</v>
      </c>
      <c r="E270">
        <f t="shared" si="31"/>
        <v>-16.314250078314366</v>
      </c>
      <c r="F270">
        <f t="shared" si="32"/>
        <v>8.218853033032367E-8</v>
      </c>
      <c r="G270">
        <f t="shared" si="33"/>
        <v>1.7819769352240063E-2</v>
      </c>
      <c r="H270">
        <f t="shared" si="34"/>
        <v>-4.0274468002196429</v>
      </c>
    </row>
    <row r="271" spans="1:8" x14ac:dyDescent="0.2">
      <c r="A271">
        <v>270</v>
      </c>
      <c r="B271">
        <v>4.4169999999999998</v>
      </c>
      <c r="C271">
        <v>90</v>
      </c>
      <c r="D271">
        <f t="shared" si="30"/>
        <v>-3.970291913552122</v>
      </c>
      <c r="E271">
        <f t="shared" si="31"/>
        <v>-15.484917804677613</v>
      </c>
      <c r="F271">
        <f t="shared" si="32"/>
        <v>1.8835868278305492E-7</v>
      </c>
      <c r="G271">
        <f t="shared" si="33"/>
        <v>3.1249992830507504E-2</v>
      </c>
      <c r="H271">
        <f t="shared" si="34"/>
        <v>-3.4657361322235127</v>
      </c>
    </row>
    <row r="272" spans="1:8" x14ac:dyDescent="0.2">
      <c r="A272">
        <v>271</v>
      </c>
      <c r="B272">
        <v>1.8169999999999999</v>
      </c>
      <c r="C272">
        <v>46</v>
      </c>
      <c r="D272">
        <f t="shared" si="30"/>
        <v>-3.970291913552122</v>
      </c>
      <c r="E272">
        <f t="shared" si="31"/>
        <v>-16.438413068341749</v>
      </c>
      <c r="F272">
        <f t="shared" si="32"/>
        <v>7.2591858132363026E-8</v>
      </c>
      <c r="G272">
        <f t="shared" si="33"/>
        <v>1.7819769352240063E-2</v>
      </c>
      <c r="H272">
        <f t="shared" si="34"/>
        <v>-4.0274468002196429</v>
      </c>
    </row>
    <row r="273" spans="1:8" x14ac:dyDescent="0.2">
      <c r="A273">
        <v>272</v>
      </c>
      <c r="B273">
        <v>4.4669999999999996</v>
      </c>
      <c r="C273">
        <v>74</v>
      </c>
      <c r="D273">
        <f t="shared" si="30"/>
        <v>-3.970291913552122</v>
      </c>
      <c r="E273">
        <f t="shared" si="31"/>
        <v>-15.466939807752256</v>
      </c>
      <c r="F273">
        <f t="shared" si="32"/>
        <v>1.9177561739160892E-7</v>
      </c>
      <c r="G273">
        <f t="shared" si="33"/>
        <v>1.3954376227584123E-2</v>
      </c>
      <c r="H273">
        <f t="shared" si="34"/>
        <v>-4.2719621118403044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DF8A-958C-485C-9EBF-DFCCF59B3520}">
  <dimension ref="A1:U854"/>
  <sheetViews>
    <sheetView topLeftCell="H291" zoomScaleNormal="100" workbookViewId="0">
      <selection activeCell="P18" sqref="P18"/>
    </sheetView>
  </sheetViews>
  <sheetFormatPr baseColWidth="10" defaultColWidth="8.83203125" defaultRowHeight="15" x14ac:dyDescent="0.2"/>
  <cols>
    <col min="8" max="9" width="12" style="1" bestFit="1" customWidth="1"/>
    <col min="10" max="10" width="12" style="1" customWidth="1"/>
    <col min="14" max="14" width="13" customWidth="1"/>
  </cols>
  <sheetData>
    <row r="1" spans="1:21" ht="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889</v>
      </c>
      <c r="H1" s="2" t="s">
        <v>898</v>
      </c>
      <c r="I1" s="2" t="s">
        <v>899</v>
      </c>
      <c r="J1" s="2" t="s">
        <v>900</v>
      </c>
      <c r="L1" t="s">
        <v>894</v>
      </c>
      <c r="M1" t="s">
        <v>890</v>
      </c>
      <c r="N1" s="1">
        <f>AVERAGE(F:F)</f>
        <v>4396.4096037514646</v>
      </c>
      <c r="Q1" t="s">
        <v>901</v>
      </c>
      <c r="R1" t="s">
        <v>902</v>
      </c>
      <c r="S1" t="s">
        <v>903</v>
      </c>
      <c r="T1" t="s">
        <v>904</v>
      </c>
      <c r="U1" t="s">
        <v>905</v>
      </c>
    </row>
    <row r="2" spans="1:21" x14ac:dyDescent="0.2">
      <c r="A2">
        <v>2016</v>
      </c>
      <c r="B2" t="s">
        <v>5</v>
      </c>
      <c r="C2" t="s">
        <v>6</v>
      </c>
      <c r="D2" t="s">
        <v>7</v>
      </c>
      <c r="E2">
        <v>521600</v>
      </c>
      <c r="F2">
        <f>E2/1000</f>
        <v>521.6</v>
      </c>
      <c r="H2" s="1">
        <f>LN(_xlfn.NORM.DIST(F2,$N$1,$N$2,FALSE))</f>
        <v>-9.8173082052764915</v>
      </c>
      <c r="I2" s="1">
        <f>LN(_xlfn.LOGNORM.DIST(F2,$N$5,$N$6,FALSE))</f>
        <v>-7.9400464293052195</v>
      </c>
      <c r="J2" s="1">
        <f>LN($N$10)+$N$10*LN($N$9)-($N$10+1)*LN(F2)</f>
        <v>-6.5624743152904639</v>
      </c>
      <c r="M2" t="s">
        <v>891</v>
      </c>
      <c r="N2" s="1">
        <f>_xlfn.STDEV.S(F:F)</f>
        <v>5900.0360498095979</v>
      </c>
      <c r="Q2">
        <v>507.5</v>
      </c>
      <c r="R2">
        <f>COUNTIF(F:F,"&lt;="&amp;Q2)/COUNT(F:F)</f>
        <v>3.8686987104337635E-2</v>
      </c>
      <c r="S2">
        <f>_xlfn.NORM.DIST(Q2,$N$1,$N$2,TRUE)</f>
        <v>0.25490512101363205</v>
      </c>
      <c r="T2">
        <f>_xlfn.LOGNORM.DIST(Q2,$N$5,$N$6,TRUE)</f>
        <v>0.15243461367818595</v>
      </c>
      <c r="U2">
        <f>1-($N$9/Q2)^$N$10</f>
        <v>0</v>
      </c>
    </row>
    <row r="3" spans="1:21" x14ac:dyDescent="0.2">
      <c r="A3">
        <v>2016</v>
      </c>
      <c r="B3" t="s">
        <v>5</v>
      </c>
      <c r="C3" t="s">
        <v>6</v>
      </c>
      <c r="D3" t="s">
        <v>8</v>
      </c>
      <c r="E3">
        <v>507500</v>
      </c>
      <c r="F3">
        <f t="shared" ref="F3:F66" si="0">E3/1000</f>
        <v>507.5</v>
      </c>
      <c r="H3" s="1">
        <f t="shared" ref="H3:H66" si="1">LN(_xlfn.NORM.DIST(F3,$N$1,$N$2,FALSE))</f>
        <v>-9.8188805566568949</v>
      </c>
      <c r="I3" s="1">
        <f t="shared" ref="I3:I66" si="2">LN(_xlfn.LOGNORM.DIST(F3,$N$5,$N$6,FALSE))</f>
        <v>-7.9341144305883669</v>
      </c>
      <c r="J3" s="1">
        <f t="shared" ref="J3:J66" si="3">LN($N$10)+$N$10*LN($N$9)-($N$10+1)*LN(F3)</f>
        <v>-6.514460852595839</v>
      </c>
      <c r="M3" t="s">
        <v>892</v>
      </c>
      <c r="N3" s="1">
        <f>SUM(H:H)</f>
        <v>-8616.20938905414</v>
      </c>
      <c r="Q3">
        <v>550</v>
      </c>
      <c r="R3">
        <f t="shared" ref="R3:R66" si="4">COUNTIF(F:F,"&lt;="&amp;Q3)/COUNT(F:F)</f>
        <v>0.3821805392731536</v>
      </c>
      <c r="S3">
        <f t="shared" ref="S3:S66" si="5">_xlfn.NORM.DIST(Q3,$N$1,$N$2,TRUE)</f>
        <v>0.25722321446924229</v>
      </c>
      <c r="T3">
        <f t="shared" ref="T3:T66" si="6">_xlfn.LOGNORM.DIST(Q3,$N$5,$N$6,TRUE)</f>
        <v>0.1675243746395311</v>
      </c>
      <c r="U3">
        <f t="shared" ref="U3:U66" si="7">1-($N$9/Q3)^$N$10</f>
        <v>5.8687718993004068E-2</v>
      </c>
    </row>
    <row r="4" spans="1:21" x14ac:dyDescent="0.2">
      <c r="A4">
        <v>2016</v>
      </c>
      <c r="B4" t="s">
        <v>5</v>
      </c>
      <c r="C4" t="s">
        <v>6</v>
      </c>
      <c r="D4" t="s">
        <v>9</v>
      </c>
      <c r="E4">
        <v>509300</v>
      </c>
      <c r="F4">
        <f t="shared" si="0"/>
        <v>509.3</v>
      </c>
      <c r="H4" s="1">
        <f t="shared" si="1"/>
        <v>-9.8186795129405784</v>
      </c>
      <c r="I4" s="1">
        <f t="shared" si="2"/>
        <v>-7.9348556693031176</v>
      </c>
      <c r="J4" s="1">
        <f t="shared" si="3"/>
        <v>-6.5206639947904534</v>
      </c>
      <c r="N4" s="1"/>
      <c r="Q4">
        <v>600</v>
      </c>
      <c r="R4">
        <f t="shared" si="4"/>
        <v>0.39507620164126611</v>
      </c>
      <c r="S4">
        <f t="shared" si="5"/>
        <v>0.2599643477238251</v>
      </c>
      <c r="T4">
        <f t="shared" si="6"/>
        <v>0.18489771351347045</v>
      </c>
      <c r="U4">
        <f t="shared" si="7"/>
        <v>0.1183115139918699</v>
      </c>
    </row>
    <row r="5" spans="1:21" x14ac:dyDescent="0.2">
      <c r="A5">
        <v>2016</v>
      </c>
      <c r="B5" t="s">
        <v>5</v>
      </c>
      <c r="C5" t="s">
        <v>6</v>
      </c>
      <c r="D5" t="s">
        <v>10</v>
      </c>
      <c r="E5">
        <v>508500</v>
      </c>
      <c r="F5">
        <f t="shared" si="0"/>
        <v>508.5</v>
      </c>
      <c r="H5" s="1">
        <f t="shared" si="1"/>
        <v>-9.8187688542125748</v>
      </c>
      <c r="I5" s="1">
        <f t="shared" si="2"/>
        <v>-7.934525632646336</v>
      </c>
      <c r="J5" s="1">
        <f t="shared" si="3"/>
        <v>-6.5179097537504358</v>
      </c>
      <c r="L5" t="s">
        <v>893</v>
      </c>
      <c r="M5" t="s">
        <v>890</v>
      </c>
      <c r="N5" s="1">
        <v>7.5592673770024197</v>
      </c>
      <c r="Q5">
        <v>650</v>
      </c>
      <c r="R5">
        <f t="shared" si="4"/>
        <v>0.40093786635404455</v>
      </c>
      <c r="S5">
        <f t="shared" si="5"/>
        <v>0.262720469055441</v>
      </c>
      <c r="T5">
        <f t="shared" si="6"/>
        <v>0.20183186005848525</v>
      </c>
      <c r="U5">
        <f t="shared" si="7"/>
        <v>0.16981930031353853</v>
      </c>
    </row>
    <row r="6" spans="1:21" x14ac:dyDescent="0.2">
      <c r="A6">
        <v>2016</v>
      </c>
      <c r="B6" t="s">
        <v>5</v>
      </c>
      <c r="C6" t="s">
        <v>6</v>
      </c>
      <c r="D6" t="s">
        <v>11</v>
      </c>
      <c r="E6">
        <v>3700000</v>
      </c>
      <c r="F6">
        <f t="shared" si="0"/>
        <v>3700</v>
      </c>
      <c r="H6" s="1">
        <f t="shared" si="1"/>
        <v>-9.6086183807951091</v>
      </c>
      <c r="I6" s="1">
        <f t="shared" si="2"/>
        <v>-9.522742821817209</v>
      </c>
      <c r="J6" s="1">
        <f t="shared" si="3"/>
        <v>-9.9950508527030326</v>
      </c>
      <c r="M6" t="s">
        <v>891</v>
      </c>
      <c r="N6" s="1">
        <v>1.2960128602794834</v>
      </c>
      <c r="Q6">
        <v>700</v>
      </c>
      <c r="R6">
        <f t="shared" si="4"/>
        <v>0.40328253223915594</v>
      </c>
      <c r="S6">
        <f t="shared" si="5"/>
        <v>0.26549146140461227</v>
      </c>
      <c r="T6">
        <f t="shared" si="6"/>
        <v>0.21830974484228399</v>
      </c>
      <c r="U6">
        <f t="shared" si="7"/>
        <v>0.21482145505256367</v>
      </c>
    </row>
    <row r="7" spans="1:21" x14ac:dyDescent="0.2">
      <c r="A7">
        <v>2016</v>
      </c>
      <c r="B7" t="s">
        <v>5</v>
      </c>
      <c r="C7" t="s">
        <v>6</v>
      </c>
      <c r="D7" t="s">
        <v>12</v>
      </c>
      <c r="E7">
        <v>519700</v>
      </c>
      <c r="F7">
        <f t="shared" si="0"/>
        <v>519.70000000000005</v>
      </c>
      <c r="H7" s="1">
        <f t="shared" si="1"/>
        <v>-9.8175197494666246</v>
      </c>
      <c r="I7" s="1">
        <f t="shared" si="2"/>
        <v>-7.9392306901205023</v>
      </c>
      <c r="J7" s="1">
        <f t="shared" si="3"/>
        <v>-6.5560806112401959</v>
      </c>
      <c r="M7" t="s">
        <v>892</v>
      </c>
      <c r="N7" s="1">
        <f>SUM(I:I)</f>
        <v>-7879.5525118074765</v>
      </c>
      <c r="Q7">
        <v>750</v>
      </c>
      <c r="R7">
        <f t="shared" si="4"/>
        <v>0.40445486518171159</v>
      </c>
      <c r="S7">
        <f t="shared" si="5"/>
        <v>0.26827720493857793</v>
      </c>
      <c r="T7">
        <f t="shared" si="6"/>
        <v>0.23432428535430258</v>
      </c>
      <c r="U7">
        <f t="shared" si="7"/>
        <v>0.25452197685866407</v>
      </c>
    </row>
    <row r="8" spans="1:21" x14ac:dyDescent="0.2">
      <c r="A8">
        <v>2016</v>
      </c>
      <c r="B8" t="s">
        <v>5</v>
      </c>
      <c r="C8" t="s">
        <v>6</v>
      </c>
      <c r="D8" t="s">
        <v>13</v>
      </c>
      <c r="E8">
        <v>6100000</v>
      </c>
      <c r="F8">
        <f t="shared" si="0"/>
        <v>6100</v>
      </c>
      <c r="H8" s="1">
        <f t="shared" si="1"/>
        <v>-9.6433383515363058</v>
      </c>
      <c r="I8" s="1">
        <f t="shared" si="2"/>
        <v>-10.292611901295968</v>
      </c>
      <c r="J8" s="1">
        <f t="shared" si="3"/>
        <v>-10.870994288351641</v>
      </c>
      <c r="Q8">
        <v>800</v>
      </c>
      <c r="R8">
        <f t="shared" si="4"/>
        <v>0.40914419695193432</v>
      </c>
      <c r="S8">
        <f t="shared" si="5"/>
        <v>0.27107757706231661</v>
      </c>
      <c r="T8">
        <f t="shared" si="6"/>
        <v>0.24987539365563993</v>
      </c>
      <c r="U8">
        <f t="shared" si="7"/>
        <v>0.28984019214595991</v>
      </c>
    </row>
    <row r="9" spans="1:21" x14ac:dyDescent="0.2">
      <c r="A9">
        <v>2016</v>
      </c>
      <c r="B9" t="s">
        <v>5</v>
      </c>
      <c r="C9" t="s">
        <v>6</v>
      </c>
      <c r="D9" t="s">
        <v>14</v>
      </c>
      <c r="E9">
        <v>2525000</v>
      </c>
      <c r="F9">
        <f t="shared" si="0"/>
        <v>2525</v>
      </c>
      <c r="H9" s="1">
        <f t="shared" si="1"/>
        <v>-9.651955793870286</v>
      </c>
      <c r="I9" s="1">
        <f t="shared" si="2"/>
        <v>-9.0346951819888144</v>
      </c>
      <c r="J9" s="1">
        <f t="shared" si="3"/>
        <v>-9.325610344457484</v>
      </c>
      <c r="L9" t="s">
        <v>895</v>
      </c>
      <c r="M9" t="s">
        <v>897</v>
      </c>
      <c r="N9" s="1">
        <f>MIN(F:F)</f>
        <v>507.5</v>
      </c>
      <c r="Q9">
        <v>850</v>
      </c>
      <c r="R9">
        <f t="shared" si="4"/>
        <v>0.41383352872215712</v>
      </c>
      <c r="S9">
        <f t="shared" si="5"/>
        <v>0.27389245243042404</v>
      </c>
      <c r="T9">
        <f t="shared" si="6"/>
        <v>0.26496786451835141</v>
      </c>
      <c r="U9">
        <f t="shared" si="7"/>
        <v>0.32149095396168448</v>
      </c>
    </row>
    <row r="10" spans="1:21" x14ac:dyDescent="0.2">
      <c r="A10">
        <v>2016</v>
      </c>
      <c r="B10" t="s">
        <v>5</v>
      </c>
      <c r="C10" t="s">
        <v>6</v>
      </c>
      <c r="D10" t="s">
        <v>15</v>
      </c>
      <c r="E10">
        <v>2350000</v>
      </c>
      <c r="F10">
        <f t="shared" si="0"/>
        <v>2350</v>
      </c>
      <c r="H10" s="1">
        <f t="shared" si="1"/>
        <v>-9.661803682163093</v>
      </c>
      <c r="I10" s="1">
        <f t="shared" si="2"/>
        <v>-8.9526571124513179</v>
      </c>
      <c r="J10" s="1">
        <f t="shared" si="3"/>
        <v>-9.1997686967765073</v>
      </c>
      <c r="M10" t="s">
        <v>896</v>
      </c>
      <c r="N10" s="1">
        <v>0.75204122077072</v>
      </c>
      <c r="Q10">
        <v>900</v>
      </c>
      <c r="R10">
        <f t="shared" si="4"/>
        <v>0.4208675263774912</v>
      </c>
      <c r="S10">
        <f t="shared" si="5"/>
        <v>0.27672170295984427</v>
      </c>
      <c r="T10">
        <f t="shared" si="6"/>
        <v>0.27960986965100293</v>
      </c>
      <c r="U10">
        <f t="shared" si="7"/>
        <v>0.35003902133030984</v>
      </c>
    </row>
    <row r="11" spans="1:21" x14ac:dyDescent="0.2">
      <c r="A11">
        <v>2016</v>
      </c>
      <c r="B11" t="s">
        <v>5</v>
      </c>
      <c r="C11" t="s">
        <v>6</v>
      </c>
      <c r="D11" t="s">
        <v>16</v>
      </c>
      <c r="E11">
        <v>1275000</v>
      </c>
      <c r="F11">
        <f t="shared" si="0"/>
        <v>1275</v>
      </c>
      <c r="H11" s="1">
        <f t="shared" si="1"/>
        <v>-9.7415988237905893</v>
      </c>
      <c r="I11" s="1">
        <f t="shared" si="2"/>
        <v>-8.3786232737045605</v>
      </c>
      <c r="J11" s="1">
        <f t="shared" si="3"/>
        <v>-8.1284495415428637</v>
      </c>
      <c r="M11" t="s">
        <v>892</v>
      </c>
      <c r="N11" s="1">
        <f>SUM(J:J)</f>
        <v>-7544.0814470698424</v>
      </c>
      <c r="Q11">
        <v>950</v>
      </c>
      <c r="R11">
        <f t="shared" si="4"/>
        <v>0.42321219226260259</v>
      </c>
      <c r="S11">
        <f t="shared" si="5"/>
        <v>0.27956519784345601</v>
      </c>
      <c r="T11">
        <f t="shared" si="6"/>
        <v>0.2938118753264598</v>
      </c>
      <c r="U11">
        <f t="shared" si="7"/>
        <v>0.37593685997748061</v>
      </c>
    </row>
    <row r="12" spans="1:21" x14ac:dyDescent="0.2">
      <c r="A12">
        <v>2016</v>
      </c>
      <c r="B12" t="s">
        <v>5</v>
      </c>
      <c r="C12" t="s">
        <v>6</v>
      </c>
      <c r="D12" t="s">
        <v>17</v>
      </c>
      <c r="E12">
        <v>508900</v>
      </c>
      <c r="F12">
        <f t="shared" si="0"/>
        <v>508.9</v>
      </c>
      <c r="H12" s="1">
        <f t="shared" si="1"/>
        <v>-9.8187241812784141</v>
      </c>
      <c r="I12" s="1">
        <f t="shared" si="2"/>
        <v>-7.9346905319171634</v>
      </c>
      <c r="J12" s="1">
        <f t="shared" si="3"/>
        <v>-6.5192874154850884</v>
      </c>
      <c r="Q12">
        <v>1000</v>
      </c>
      <c r="R12">
        <f t="shared" si="4"/>
        <v>0.44548651817116058</v>
      </c>
      <c r="S12">
        <f t="shared" si="5"/>
        <v>0.28242280356451283</v>
      </c>
      <c r="T12">
        <f t="shared" si="6"/>
        <v>0.30758585962975249</v>
      </c>
      <c r="U12">
        <f t="shared" si="7"/>
        <v>0.39955149911237575</v>
      </c>
    </row>
    <row r="13" spans="1:21" x14ac:dyDescent="0.2">
      <c r="A13">
        <v>2016</v>
      </c>
      <c r="B13" t="s">
        <v>5</v>
      </c>
      <c r="C13" t="s">
        <v>6</v>
      </c>
      <c r="D13" t="s">
        <v>18</v>
      </c>
      <c r="E13">
        <v>5833333</v>
      </c>
      <c r="F13">
        <f t="shared" si="0"/>
        <v>5833.3329999999996</v>
      </c>
      <c r="H13" s="1">
        <f t="shared" si="1"/>
        <v>-9.6313093202598417</v>
      </c>
      <c r="I13" s="1">
        <f t="shared" si="2"/>
        <v>-10.217721354804874</v>
      </c>
      <c r="J13" s="1">
        <f t="shared" si="3"/>
        <v>-10.792677632194996</v>
      </c>
      <c r="Q13">
        <v>1050</v>
      </c>
      <c r="R13">
        <f t="shared" si="4"/>
        <v>0.45017584994138338</v>
      </c>
      <c r="S13">
        <f t="shared" si="5"/>
        <v>0.28529438391193551</v>
      </c>
      <c r="T13">
        <f t="shared" si="6"/>
        <v>0.32094474412688506</v>
      </c>
      <c r="U13">
        <f t="shared" si="7"/>
        <v>0.42118398549692171</v>
      </c>
    </row>
    <row r="14" spans="1:21" x14ac:dyDescent="0.2">
      <c r="A14">
        <v>2016</v>
      </c>
      <c r="B14" t="s">
        <v>5</v>
      </c>
      <c r="C14" t="s">
        <v>6</v>
      </c>
      <c r="D14" t="s">
        <v>19</v>
      </c>
      <c r="E14">
        <v>513900</v>
      </c>
      <c r="F14">
        <f t="shared" si="0"/>
        <v>513.9</v>
      </c>
      <c r="H14" s="1">
        <f t="shared" si="1"/>
        <v>-9.8181661574162629</v>
      </c>
      <c r="I14" s="1">
        <f t="shared" si="2"/>
        <v>-7.9367716512098774</v>
      </c>
      <c r="J14" s="1">
        <f t="shared" si="3"/>
        <v>-6.5364174035339282</v>
      </c>
      <c r="Q14">
        <v>1100</v>
      </c>
      <c r="R14">
        <f t="shared" si="4"/>
        <v>0.45252051582649472</v>
      </c>
      <c r="S14">
        <f t="shared" si="5"/>
        <v>0.28817979999645726</v>
      </c>
      <c r="T14">
        <f t="shared" si="6"/>
        <v>0.33390198048334929</v>
      </c>
      <c r="U14">
        <f t="shared" si="7"/>
        <v>0.44108372056643996</v>
      </c>
    </row>
    <row r="15" spans="1:21" x14ac:dyDescent="0.2">
      <c r="A15">
        <v>2016</v>
      </c>
      <c r="B15" t="s">
        <v>5</v>
      </c>
      <c r="C15" t="s">
        <v>6</v>
      </c>
      <c r="D15" t="s">
        <v>20</v>
      </c>
      <c r="E15">
        <v>31799030</v>
      </c>
      <c r="F15">
        <f t="shared" si="0"/>
        <v>31799.03</v>
      </c>
      <c r="H15" s="1">
        <f t="shared" si="1"/>
        <v>-20.38726601089115</v>
      </c>
      <c r="I15" s="1">
        <f t="shared" si="2"/>
        <v>-13.892470184291584</v>
      </c>
      <c r="J15" s="1">
        <f t="shared" si="3"/>
        <v>-13.763871920178882</v>
      </c>
      <c r="Q15">
        <v>1150</v>
      </c>
      <c r="R15">
        <f t="shared" si="4"/>
        <v>0.45486518171160611</v>
      </c>
      <c r="S15">
        <f t="shared" si="5"/>
        <v>0.29107891026761823</v>
      </c>
      <c r="T15">
        <f t="shared" si="6"/>
        <v>0.3464712499952427</v>
      </c>
      <c r="U15">
        <f t="shared" si="7"/>
        <v>0.45945919145807923</v>
      </c>
    </row>
    <row r="16" spans="1:21" x14ac:dyDescent="0.2">
      <c r="A16">
        <v>2016</v>
      </c>
      <c r="B16" t="s">
        <v>5</v>
      </c>
      <c r="C16" t="s">
        <v>6</v>
      </c>
      <c r="D16" t="s">
        <v>21</v>
      </c>
      <c r="E16">
        <v>515900</v>
      </c>
      <c r="F16">
        <f t="shared" si="0"/>
        <v>515.9</v>
      </c>
      <c r="H16" s="1">
        <f t="shared" si="1"/>
        <v>-9.817943148960584</v>
      </c>
      <c r="I16" s="1">
        <f t="shared" si="2"/>
        <v>-7.937614231145572</v>
      </c>
      <c r="J16" s="1">
        <f t="shared" si="3"/>
        <v>-6.5432227770961209</v>
      </c>
      <c r="Q16">
        <v>1200</v>
      </c>
      <c r="R16">
        <f t="shared" si="4"/>
        <v>0.45955451348182885</v>
      </c>
      <c r="S16">
        <f t="shared" si="5"/>
        <v>0.29399157053160896</v>
      </c>
      <c r="T16">
        <f t="shared" si="6"/>
        <v>0.35866624598312491</v>
      </c>
      <c r="U16">
        <f t="shared" si="7"/>
        <v>0.4764861160720264</v>
      </c>
    </row>
    <row r="17" spans="1:21" x14ac:dyDescent="0.2">
      <c r="A17">
        <v>2016</v>
      </c>
      <c r="B17" t="s">
        <v>5</v>
      </c>
      <c r="C17" t="s">
        <v>6</v>
      </c>
      <c r="D17" t="s">
        <v>22</v>
      </c>
      <c r="E17">
        <v>2700000</v>
      </c>
      <c r="F17">
        <f t="shared" si="0"/>
        <v>2700</v>
      </c>
      <c r="H17" s="1">
        <f t="shared" si="1"/>
        <v>-9.6429876707529321</v>
      </c>
      <c r="I17" s="1">
        <f t="shared" si="2"/>
        <v>-9.114003102343192</v>
      </c>
      <c r="J17" s="1">
        <f t="shared" si="3"/>
        <v>-9.4430158711063541</v>
      </c>
      <c r="Q17">
        <v>1250</v>
      </c>
      <c r="R17">
        <f t="shared" si="4"/>
        <v>0.47010550996483003</v>
      </c>
      <c r="S17">
        <f t="shared" si="5"/>
        <v>0.29691763396995874</v>
      </c>
      <c r="T17">
        <f t="shared" si="6"/>
        <v>0.37050051735042921</v>
      </c>
      <c r="U17">
        <f t="shared" si="7"/>
        <v>0.49231370428063259</v>
      </c>
    </row>
    <row r="18" spans="1:21" x14ac:dyDescent="0.2">
      <c r="A18">
        <v>2016</v>
      </c>
      <c r="B18" t="s">
        <v>5</v>
      </c>
      <c r="C18" t="s">
        <v>6</v>
      </c>
      <c r="D18" t="s">
        <v>23</v>
      </c>
      <c r="E18">
        <v>520300</v>
      </c>
      <c r="F18">
        <f t="shared" si="0"/>
        <v>520.29999999999995</v>
      </c>
      <c r="H18" s="1">
        <f t="shared" si="1"/>
        <v>-9.8174529348346216</v>
      </c>
      <c r="I18" s="1">
        <f t="shared" si="2"/>
        <v>-7.939487756582646</v>
      </c>
      <c r="J18" s="1">
        <f t="shared" si="3"/>
        <v>-6.5581021974884504</v>
      </c>
      <c r="Q18">
        <v>1300</v>
      </c>
      <c r="R18">
        <f t="shared" si="4"/>
        <v>0.47713950762016411</v>
      </c>
      <c r="S18">
        <f t="shared" si="5"/>
        <v>0.29985695115906763</v>
      </c>
      <c r="T18">
        <f t="shared" si="6"/>
        <v>0.38198735749719953</v>
      </c>
      <c r="U18">
        <f t="shared" si="7"/>
        <v>0.5070695269906309</v>
      </c>
    </row>
    <row r="19" spans="1:21" x14ac:dyDescent="0.2">
      <c r="A19">
        <v>2016</v>
      </c>
      <c r="B19" t="s">
        <v>5</v>
      </c>
      <c r="C19" t="s">
        <v>6</v>
      </c>
      <c r="D19" t="s">
        <v>24</v>
      </c>
      <c r="E19">
        <v>4350000</v>
      </c>
      <c r="F19">
        <f t="shared" si="0"/>
        <v>4350</v>
      </c>
      <c r="H19" s="1">
        <f t="shared" si="1"/>
        <v>-9.6016832100886251</v>
      </c>
      <c r="I19" s="1">
        <f t="shared" si="2"/>
        <v>-9.7556711820413646</v>
      </c>
      <c r="J19" s="1">
        <f t="shared" si="3"/>
        <v>-10.278606504586405</v>
      </c>
      <c r="Q19">
        <v>1350</v>
      </c>
      <c r="R19">
        <f t="shared" si="4"/>
        <v>0.4806565064478312</v>
      </c>
      <c r="S19">
        <f t="shared" si="5"/>
        <v>0.30280937009057829</v>
      </c>
      <c r="T19">
        <f t="shared" si="6"/>
        <v>0.39313972697797894</v>
      </c>
      <c r="U19">
        <f t="shared" si="7"/>
        <v>0.52086334289572889</v>
      </c>
    </row>
    <row r="20" spans="1:21" x14ac:dyDescent="0.2">
      <c r="A20">
        <v>2016</v>
      </c>
      <c r="B20" t="s">
        <v>5</v>
      </c>
      <c r="C20" t="s">
        <v>6</v>
      </c>
      <c r="D20" t="s">
        <v>25</v>
      </c>
      <c r="E20">
        <v>530500</v>
      </c>
      <c r="F20">
        <f t="shared" si="0"/>
        <v>530.5</v>
      </c>
      <c r="H20" s="1">
        <f t="shared" si="1"/>
        <v>-9.816318668375164</v>
      </c>
      <c r="I20" s="1">
        <f t="shared" si="2"/>
        <v>-7.9439319761029275</v>
      </c>
      <c r="J20" s="1">
        <f t="shared" si="3"/>
        <v>-6.592117008620189</v>
      </c>
      <c r="Q20">
        <v>1400</v>
      </c>
      <c r="R20">
        <f t="shared" si="4"/>
        <v>0.48651817116060964</v>
      </c>
      <c r="S20">
        <f t="shared" si="5"/>
        <v>0.30577473619258433</v>
      </c>
      <c r="T20">
        <f t="shared" si="6"/>
        <v>0.4039702013152493</v>
      </c>
      <c r="U20">
        <f t="shared" si="7"/>
        <v>0.53379013544409948</v>
      </c>
    </row>
    <row r="21" spans="1:21" x14ac:dyDescent="0.2">
      <c r="A21">
        <v>2016</v>
      </c>
      <c r="B21" t="s">
        <v>5</v>
      </c>
      <c r="C21" t="s">
        <v>6</v>
      </c>
      <c r="D21" t="s">
        <v>26</v>
      </c>
      <c r="E21">
        <v>529600</v>
      </c>
      <c r="F21">
        <f t="shared" si="0"/>
        <v>529.6</v>
      </c>
      <c r="H21" s="1">
        <f t="shared" si="1"/>
        <v>-9.8164186304872167</v>
      </c>
      <c r="I21" s="1">
        <f t="shared" si="2"/>
        <v>-7.9435343365731592</v>
      </c>
      <c r="J21" s="1">
        <f t="shared" si="3"/>
        <v>-6.5891421242177106</v>
      </c>
      <c r="Q21">
        <v>1450</v>
      </c>
      <c r="R21">
        <f t="shared" si="4"/>
        <v>0.48769050410316528</v>
      </c>
      <c r="S21">
        <f t="shared" si="5"/>
        <v>0.30875289235167058</v>
      </c>
      <c r="T21">
        <f t="shared" si="6"/>
        <v>0.41449093757587541</v>
      </c>
      <c r="U21">
        <f t="shared" si="7"/>
        <v>0.5459325447355744</v>
      </c>
    </row>
    <row r="22" spans="1:21" x14ac:dyDescent="0.2">
      <c r="A22">
        <v>2016</v>
      </c>
      <c r="B22" t="s">
        <v>5</v>
      </c>
      <c r="C22" t="s">
        <v>6</v>
      </c>
      <c r="D22" t="s">
        <v>27</v>
      </c>
      <c r="E22">
        <v>3500000</v>
      </c>
      <c r="F22">
        <f t="shared" si="0"/>
        <v>3500</v>
      </c>
      <c r="H22" s="1">
        <f t="shared" si="1"/>
        <v>-9.6131940766956951</v>
      </c>
      <c r="I22" s="1">
        <f t="shared" si="2"/>
        <v>-9.4463618258300226</v>
      </c>
      <c r="J22" s="1">
        <f t="shared" si="3"/>
        <v>-9.8976901828477111</v>
      </c>
      <c r="Q22">
        <v>1500</v>
      </c>
      <c r="R22">
        <f t="shared" si="4"/>
        <v>0.50762016412661193</v>
      </c>
      <c r="S22">
        <f t="shared" si="5"/>
        <v>0.31174367893578292</v>
      </c>
      <c r="T22">
        <f t="shared" si="6"/>
        <v>0.42471365492679625</v>
      </c>
      <c r="U22">
        <f t="shared" si="7"/>
        <v>0.55736283112347484</v>
      </c>
    </row>
    <row r="23" spans="1:21" x14ac:dyDescent="0.2">
      <c r="A23">
        <v>2016</v>
      </c>
      <c r="B23" t="s">
        <v>5</v>
      </c>
      <c r="C23" t="s">
        <v>6</v>
      </c>
      <c r="D23" t="s">
        <v>28</v>
      </c>
      <c r="E23">
        <v>521000</v>
      </c>
      <c r="F23">
        <f t="shared" si="0"/>
        <v>521</v>
      </c>
      <c r="H23" s="1">
        <f t="shared" si="1"/>
        <v>-9.817374997501414</v>
      </c>
      <c r="I23" s="1">
        <f t="shared" si="2"/>
        <v>-7.9397882929351118</v>
      </c>
      <c r="J23" s="1">
        <f t="shared" si="3"/>
        <v>-6.560457770405538</v>
      </c>
      <c r="Q23">
        <v>1550</v>
      </c>
      <c r="R23">
        <f t="shared" si="4"/>
        <v>0.50996483001172332</v>
      </c>
      <c r="S23">
        <f t="shared" si="5"/>
        <v>0.3147469338179204</v>
      </c>
      <c r="T23">
        <f t="shared" si="6"/>
        <v>0.43464962557367065</v>
      </c>
      <c r="U23">
        <f t="shared" si="7"/>
        <v>0.56814447294843329</v>
      </c>
    </row>
    <row r="24" spans="1:21" x14ac:dyDescent="0.2">
      <c r="A24">
        <v>2016</v>
      </c>
      <c r="B24" t="s">
        <v>5</v>
      </c>
      <c r="C24" t="s">
        <v>6</v>
      </c>
      <c r="D24" t="s">
        <v>29</v>
      </c>
      <c r="E24">
        <v>2600000</v>
      </c>
      <c r="F24">
        <f t="shared" si="0"/>
        <v>2600</v>
      </c>
      <c r="H24" s="1">
        <f t="shared" si="1"/>
        <v>-9.6480045861862624</v>
      </c>
      <c r="I24" s="1">
        <f t="shared" si="2"/>
        <v>-9.0690081641306861</v>
      </c>
      <c r="J24" s="1">
        <f t="shared" si="3"/>
        <v>-9.3768932607950006</v>
      </c>
      <c r="Q24">
        <v>1600</v>
      </c>
      <c r="R24">
        <f t="shared" si="4"/>
        <v>0.51465416178194612</v>
      </c>
      <c r="S24">
        <f t="shared" si="5"/>
        <v>0.31776249240064708</v>
      </c>
      <c r="T24">
        <f t="shared" si="6"/>
        <v>0.4443096733686519</v>
      </c>
      <c r="U24">
        <f t="shared" si="7"/>
        <v>0.5783334759168175</v>
      </c>
    </row>
    <row r="25" spans="1:21" x14ac:dyDescent="0.2">
      <c r="A25">
        <v>2016</v>
      </c>
      <c r="B25" t="s">
        <v>5</v>
      </c>
      <c r="C25" t="s">
        <v>6</v>
      </c>
      <c r="D25" t="s">
        <v>30</v>
      </c>
      <c r="E25">
        <v>7500000</v>
      </c>
      <c r="F25">
        <f t="shared" si="0"/>
        <v>7500</v>
      </c>
      <c r="H25" s="1">
        <f t="shared" si="1"/>
        <v>-9.7400055573270787</v>
      </c>
      <c r="I25" s="1">
        <f t="shared" si="2"/>
        <v>-10.654229497341907</v>
      </c>
      <c r="J25" s="1">
        <f t="shared" si="3"/>
        <v>-11.232990970034217</v>
      </c>
      <c r="Q25">
        <v>1650</v>
      </c>
      <c r="R25">
        <f t="shared" si="4"/>
        <v>0.5169988276670574</v>
      </c>
      <c r="S25">
        <f t="shared" si="5"/>
        <v>0.32079018764141654</v>
      </c>
      <c r="T25">
        <f t="shared" si="6"/>
        <v>0.45370417803337043</v>
      </c>
      <c r="U25">
        <f t="shared" si="7"/>
        <v>0.5879794533556959</v>
      </c>
    </row>
    <row r="26" spans="1:21" x14ac:dyDescent="0.2">
      <c r="A26">
        <v>2016</v>
      </c>
      <c r="B26" t="s">
        <v>5</v>
      </c>
      <c r="C26" t="s">
        <v>6</v>
      </c>
      <c r="D26" t="s">
        <v>31</v>
      </c>
      <c r="E26">
        <v>1500000</v>
      </c>
      <c r="F26">
        <f t="shared" si="0"/>
        <v>1500</v>
      </c>
      <c r="H26" s="1">
        <f t="shared" si="1"/>
        <v>-9.7221504932034826</v>
      </c>
      <c r="I26" s="1">
        <f t="shared" si="2"/>
        <v>-8.5094727984330465</v>
      </c>
      <c r="J26" s="1">
        <f t="shared" si="3"/>
        <v>-8.4131894051784961</v>
      </c>
      <c r="Q26">
        <v>1700</v>
      </c>
      <c r="R26">
        <f t="shared" si="4"/>
        <v>0.5193434935521688</v>
      </c>
      <c r="S26">
        <f t="shared" si="5"/>
        <v>0.32382985007870424</v>
      </c>
      <c r="T26">
        <f t="shared" si="6"/>
        <v>0.46284308343939007</v>
      </c>
      <c r="U26">
        <f t="shared" si="7"/>
        <v>0.59712652301948355</v>
      </c>
    </row>
    <row r="27" spans="1:21" x14ac:dyDescent="0.2">
      <c r="A27">
        <v>2016</v>
      </c>
      <c r="B27" t="s">
        <v>5</v>
      </c>
      <c r="C27" t="s">
        <v>6</v>
      </c>
      <c r="D27" t="s">
        <v>32</v>
      </c>
      <c r="E27">
        <v>5500000</v>
      </c>
      <c r="F27">
        <f t="shared" si="0"/>
        <v>5500</v>
      </c>
      <c r="H27" s="1">
        <f t="shared" si="1"/>
        <v>-9.6191457647368939</v>
      </c>
      <c r="I27" s="1">
        <f t="shared" si="2"/>
        <v>-10.120953964956582</v>
      </c>
      <c r="J27" s="1">
        <f t="shared" si="3"/>
        <v>-10.689586750820702</v>
      </c>
      <c r="Q27">
        <v>1750</v>
      </c>
      <c r="R27">
        <f t="shared" si="4"/>
        <v>0.5216881594372802</v>
      </c>
      <c r="S27">
        <f t="shared" si="5"/>
        <v>0.32688130785894154</v>
      </c>
      <c r="T27">
        <f t="shared" si="6"/>
        <v>0.47173590876339361</v>
      </c>
      <c r="U27">
        <f t="shared" si="7"/>
        <v>0.6058140559692895</v>
      </c>
    </row>
    <row r="28" spans="1:21" x14ac:dyDescent="0.2">
      <c r="A28">
        <v>2016</v>
      </c>
      <c r="B28" t="s">
        <v>33</v>
      </c>
      <c r="C28" t="s">
        <v>6</v>
      </c>
      <c r="D28" t="s">
        <v>34</v>
      </c>
      <c r="E28">
        <v>8500000</v>
      </c>
      <c r="F28">
        <f t="shared" si="0"/>
        <v>8500</v>
      </c>
      <c r="H28" s="1">
        <f t="shared" si="1"/>
        <v>-9.8435259928280434</v>
      </c>
      <c r="I28" s="1">
        <f t="shared" si="2"/>
        <v>-10.885652438398408</v>
      </c>
      <c r="J28" s="1">
        <f t="shared" si="3"/>
        <v>-11.452281955810854</v>
      </c>
      <c r="Q28">
        <v>1800</v>
      </c>
      <c r="R28">
        <f t="shared" si="4"/>
        <v>0.52286049237983589</v>
      </c>
      <c r="S28">
        <f t="shared" si="5"/>
        <v>0.32994438676424376</v>
      </c>
      <c r="T28">
        <f t="shared" si="6"/>
        <v>0.4803917616189568</v>
      </c>
      <c r="U28">
        <f t="shared" si="7"/>
        <v>0.61407730536944016</v>
      </c>
    </row>
    <row r="29" spans="1:21" x14ac:dyDescent="0.2">
      <c r="A29">
        <v>2016</v>
      </c>
      <c r="B29" t="s">
        <v>33</v>
      </c>
      <c r="C29" t="s">
        <v>6</v>
      </c>
      <c r="D29" t="s">
        <v>35</v>
      </c>
      <c r="E29">
        <v>507500</v>
      </c>
      <c r="F29">
        <f t="shared" si="0"/>
        <v>507.5</v>
      </c>
      <c r="H29" s="1">
        <f t="shared" si="1"/>
        <v>-9.8188805566568949</v>
      </c>
      <c r="I29" s="1">
        <f t="shared" si="2"/>
        <v>-7.9341144305883669</v>
      </c>
      <c r="J29" s="1">
        <f t="shared" si="3"/>
        <v>-6.514460852595839</v>
      </c>
      <c r="Q29">
        <v>1850</v>
      </c>
      <c r="R29">
        <f t="shared" si="4"/>
        <v>0.52286049237983589</v>
      </c>
      <c r="S29">
        <f t="shared" si="5"/>
        <v>0.33301891024092756</v>
      </c>
      <c r="T29">
        <f t="shared" si="6"/>
        <v>0.48881935248363723</v>
      </c>
      <c r="U29">
        <f t="shared" si="7"/>
        <v>0.62194793719134278</v>
      </c>
    </row>
    <row r="30" spans="1:21" x14ac:dyDescent="0.2">
      <c r="A30">
        <v>2016</v>
      </c>
      <c r="B30" t="s">
        <v>33</v>
      </c>
      <c r="C30" t="s">
        <v>6</v>
      </c>
      <c r="D30" t="s">
        <v>36</v>
      </c>
      <c r="E30">
        <v>1250000</v>
      </c>
      <c r="F30">
        <f t="shared" si="0"/>
        <v>1250</v>
      </c>
      <c r="H30" s="1">
        <f t="shared" si="1"/>
        <v>-9.7438495213680572</v>
      </c>
      <c r="I30" s="1">
        <f t="shared" si="2"/>
        <v>-8.3637542658753254</v>
      </c>
      <c r="J30" s="1">
        <f t="shared" si="3"/>
        <v>-8.0937545222403973</v>
      </c>
      <c r="Q30">
        <v>1900</v>
      </c>
      <c r="R30">
        <f t="shared" si="4"/>
        <v>0.52286049237983589</v>
      </c>
      <c r="S30">
        <f t="shared" si="5"/>
        <v>0.33610469942880805</v>
      </c>
      <c r="T30">
        <f t="shared" si="6"/>
        <v>0.497027009905877</v>
      </c>
      <c r="U30">
        <f t="shared" si="7"/>
        <v>0.62945448031351137</v>
      </c>
    </row>
    <row r="31" spans="1:21" x14ac:dyDescent="0.2">
      <c r="A31">
        <v>2016</v>
      </c>
      <c r="B31" t="s">
        <v>33</v>
      </c>
      <c r="C31" t="s">
        <v>6</v>
      </c>
      <c r="D31" t="s">
        <v>37</v>
      </c>
      <c r="E31">
        <v>2000000</v>
      </c>
      <c r="F31">
        <f t="shared" si="0"/>
        <v>2000</v>
      </c>
      <c r="H31" s="1">
        <f t="shared" si="1"/>
        <v>-9.6841387542750681</v>
      </c>
      <c r="I31" s="1">
        <f t="shared" si="2"/>
        <v>-8.7796495380882682</v>
      </c>
      <c r="J31" s="1">
        <f t="shared" si="3"/>
        <v>-8.9172202545907648</v>
      </c>
      <c r="Q31">
        <v>1950</v>
      </c>
      <c r="R31">
        <f t="shared" si="4"/>
        <v>0.52403282532239159</v>
      </c>
      <c r="S31">
        <f t="shared" si="5"/>
        <v>0.33920157319126976</v>
      </c>
      <c r="T31">
        <f t="shared" si="6"/>
        <v>0.50502269610327621</v>
      </c>
      <c r="U31">
        <f t="shared" si="7"/>
        <v>0.63662271001877579</v>
      </c>
    </row>
    <row r="32" spans="1:21" x14ac:dyDescent="0.2">
      <c r="A32">
        <v>2016</v>
      </c>
      <c r="B32" t="s">
        <v>33</v>
      </c>
      <c r="C32" t="s">
        <v>6</v>
      </c>
      <c r="D32" t="s">
        <v>38</v>
      </c>
      <c r="E32">
        <v>1000000</v>
      </c>
      <c r="F32">
        <f t="shared" si="0"/>
        <v>1000</v>
      </c>
      <c r="H32" s="1">
        <f t="shared" si="1"/>
        <v>-9.7673439886662088</v>
      </c>
      <c r="I32" s="1">
        <f t="shared" si="2"/>
        <v>-8.2123424734409447</v>
      </c>
      <c r="J32" s="1">
        <f t="shared" si="3"/>
        <v>-7.7027978221887352</v>
      </c>
      <c r="Q32">
        <v>2000</v>
      </c>
      <c r="R32">
        <f t="shared" si="4"/>
        <v>0.54630715123094964</v>
      </c>
      <c r="S32">
        <f t="shared" si="5"/>
        <v>0.34230934814610281</v>
      </c>
      <c r="T32">
        <f t="shared" si="6"/>
        <v>0.51281402266140019</v>
      </c>
      <c r="U32">
        <f t="shared" si="7"/>
        <v>0.64347597616749308</v>
      </c>
    </row>
    <row r="33" spans="1:21" x14ac:dyDescent="0.2">
      <c r="A33">
        <v>2016</v>
      </c>
      <c r="B33" t="s">
        <v>33</v>
      </c>
      <c r="C33" t="s">
        <v>6</v>
      </c>
      <c r="D33" t="s">
        <v>39</v>
      </c>
      <c r="E33">
        <v>12359375</v>
      </c>
      <c r="F33">
        <f t="shared" si="0"/>
        <v>12359.375</v>
      </c>
      <c r="H33" s="1">
        <f t="shared" si="1"/>
        <v>-10.512425657816243</v>
      </c>
      <c r="I33" s="1">
        <f t="shared" si="2"/>
        <v>-11.633476015127446</v>
      </c>
      <c r="J33" s="1">
        <f t="shared" si="3"/>
        <v>-12.108156345790963</v>
      </c>
      <c r="Q33">
        <v>2050</v>
      </c>
      <c r="R33">
        <f t="shared" si="4"/>
        <v>0.54630715123094964</v>
      </c>
      <c r="S33">
        <f t="shared" si="5"/>
        <v>0.34542783869709603</v>
      </c>
      <c r="T33">
        <f t="shared" si="6"/>
        <v>0.5204082661173397</v>
      </c>
      <c r="U33">
        <f t="shared" si="7"/>
        <v>0.6500354851863297</v>
      </c>
    </row>
    <row r="34" spans="1:21" x14ac:dyDescent="0.2">
      <c r="A34">
        <v>2016</v>
      </c>
      <c r="B34" t="s">
        <v>33</v>
      </c>
      <c r="C34" t="s">
        <v>6</v>
      </c>
      <c r="D34" t="s">
        <v>40</v>
      </c>
      <c r="E34">
        <v>507500</v>
      </c>
      <c r="F34">
        <f t="shared" si="0"/>
        <v>507.5</v>
      </c>
      <c r="H34" s="1">
        <f t="shared" si="1"/>
        <v>-9.8188805566568949</v>
      </c>
      <c r="I34" s="1">
        <f t="shared" si="2"/>
        <v>-7.9341144305883669</v>
      </c>
      <c r="J34" s="1">
        <f t="shared" si="3"/>
        <v>-6.514460852595839</v>
      </c>
      <c r="Q34">
        <v>2100</v>
      </c>
      <c r="R34">
        <f t="shared" si="4"/>
        <v>0.55099648300117232</v>
      </c>
      <c r="S34">
        <f t="shared" si="5"/>
        <v>0.34855685706637829</v>
      </c>
      <c r="T34">
        <f t="shared" si="6"/>
        <v>0.52781238327004021</v>
      </c>
      <c r="U34">
        <f t="shared" si="7"/>
        <v>0.65632054332007839</v>
      </c>
    </row>
    <row r="35" spans="1:21" x14ac:dyDescent="0.2">
      <c r="A35">
        <v>2016</v>
      </c>
      <c r="B35" t="s">
        <v>33</v>
      </c>
      <c r="C35" t="s">
        <v>6</v>
      </c>
      <c r="D35" t="s">
        <v>41</v>
      </c>
      <c r="E35">
        <v>508750</v>
      </c>
      <c r="F35">
        <f t="shared" si="0"/>
        <v>508.75</v>
      </c>
      <c r="H35" s="1">
        <f t="shared" si="1"/>
        <v>-9.8187409330900923</v>
      </c>
      <c r="I35" s="1">
        <f t="shared" si="2"/>
        <v>-7.9346286667508403</v>
      </c>
      <c r="J35" s="1">
        <f t="shared" si="3"/>
        <v>-6.5187709192731926</v>
      </c>
      <c r="Q35">
        <v>2150</v>
      </c>
      <c r="R35">
        <f t="shared" si="4"/>
        <v>0.55216881594372802</v>
      </c>
      <c r="S35">
        <f t="shared" si="5"/>
        <v>0.35169621332749901</v>
      </c>
      <c r="T35">
        <f t="shared" si="6"/>
        <v>0.53503302610388626</v>
      </c>
      <c r="U35">
        <f t="shared" si="7"/>
        <v>0.66234876724731961</v>
      </c>
    </row>
    <row r="36" spans="1:21" x14ac:dyDescent="0.2">
      <c r="A36">
        <v>2016</v>
      </c>
      <c r="B36" t="s">
        <v>33</v>
      </c>
      <c r="C36" t="s">
        <v>6</v>
      </c>
      <c r="D36" t="s">
        <v>42</v>
      </c>
      <c r="E36">
        <v>3625000</v>
      </c>
      <c r="F36">
        <f t="shared" si="0"/>
        <v>3625</v>
      </c>
      <c r="H36" s="1">
        <f t="shared" si="1"/>
        <v>-9.6101996088228105</v>
      </c>
      <c r="I36" s="1">
        <f t="shared" si="2"/>
        <v>-9.4943810744095263</v>
      </c>
      <c r="J36" s="1">
        <f t="shared" si="3"/>
        <v>-9.9591716216483057</v>
      </c>
      <c r="Q36">
        <v>2200</v>
      </c>
      <c r="R36">
        <f t="shared" si="4"/>
        <v>0.55334114888628372</v>
      </c>
      <c r="S36">
        <f t="shared" si="5"/>
        <v>0.35484571543923904</v>
      </c>
      <c r="T36">
        <f t="shared" si="6"/>
        <v>0.54207655624624507</v>
      </c>
      <c r="U36">
        <f t="shared" si="7"/>
        <v>0.66813626708272844</v>
      </c>
    </row>
    <row r="37" spans="1:21" x14ac:dyDescent="0.2">
      <c r="A37">
        <v>2016</v>
      </c>
      <c r="B37" t="s">
        <v>33</v>
      </c>
      <c r="C37" t="s">
        <v>6</v>
      </c>
      <c r="D37" t="s">
        <v>43</v>
      </c>
      <c r="E37">
        <v>523000</v>
      </c>
      <c r="F37">
        <f t="shared" si="0"/>
        <v>523</v>
      </c>
      <c r="H37" s="1">
        <f t="shared" si="1"/>
        <v>-9.817152396969508</v>
      </c>
      <c r="I37" s="1">
        <f t="shared" si="2"/>
        <v>-7.9406506517628035</v>
      </c>
      <c r="J37" s="1">
        <f t="shared" si="3"/>
        <v>-6.5671705802295648</v>
      </c>
      <c r="Q37">
        <v>2250</v>
      </c>
      <c r="R37">
        <f t="shared" si="4"/>
        <v>0.55685814771395081</v>
      </c>
      <c r="S37">
        <f t="shared" si="5"/>
        <v>0.35800516928014126</v>
      </c>
      <c r="T37">
        <f t="shared" si="6"/>
        <v>0.54894905890591905</v>
      </c>
      <c r="U37">
        <f t="shared" si="7"/>
        <v>0.67369780592108763</v>
      </c>
    </row>
    <row r="38" spans="1:21" x14ac:dyDescent="0.2">
      <c r="A38">
        <v>2016</v>
      </c>
      <c r="B38" t="s">
        <v>33</v>
      </c>
      <c r="C38" t="s">
        <v>6</v>
      </c>
      <c r="D38" t="s">
        <v>44</v>
      </c>
      <c r="E38">
        <v>2500000</v>
      </c>
      <c r="F38">
        <f t="shared" si="0"/>
        <v>2500</v>
      </c>
      <c r="H38" s="1">
        <f t="shared" si="1"/>
        <v>-9.6533087718809654</v>
      </c>
      <c r="I38" s="1">
        <f t="shared" si="2"/>
        <v>-9.0231468154639209</v>
      </c>
      <c r="J38" s="1">
        <f t="shared" si="3"/>
        <v>-9.3081769546424269</v>
      </c>
      <c r="Q38">
        <v>2300</v>
      </c>
      <c r="R38">
        <f t="shared" si="4"/>
        <v>0.5580304806565064</v>
      </c>
      <c r="S38">
        <f t="shared" si="5"/>
        <v>0.36117437868375146</v>
      </c>
      <c r="T38">
        <f t="shared" si="6"/>
        <v>0.55565635625955256</v>
      </c>
      <c r="U38">
        <f t="shared" si="7"/>
        <v>0.67904693937588889</v>
      </c>
    </row>
    <row r="39" spans="1:21" x14ac:dyDescent="0.2">
      <c r="A39">
        <v>2016</v>
      </c>
      <c r="B39" t="s">
        <v>33</v>
      </c>
      <c r="C39" t="s">
        <v>6</v>
      </c>
      <c r="D39" t="s">
        <v>45</v>
      </c>
      <c r="E39">
        <v>2000000</v>
      </c>
      <c r="F39">
        <f t="shared" si="0"/>
        <v>2000</v>
      </c>
      <c r="H39" s="1">
        <f t="shared" si="1"/>
        <v>-9.6841387542750681</v>
      </c>
      <c r="I39" s="1">
        <f t="shared" si="2"/>
        <v>-8.7796495380882682</v>
      </c>
      <c r="J39" s="1">
        <f t="shared" si="3"/>
        <v>-8.9172202545907648</v>
      </c>
      <c r="Q39">
        <v>2350</v>
      </c>
      <c r="R39">
        <f t="shared" si="4"/>
        <v>0.5592028135990621</v>
      </c>
      <c r="S39">
        <f t="shared" si="5"/>
        <v>0.36435314547455894</v>
      </c>
      <c r="T39">
        <f t="shared" si="6"/>
        <v>0.56220402026834082</v>
      </c>
      <c r="U39">
        <f t="shared" si="7"/>
        <v>0.68419613799433399</v>
      </c>
    </row>
    <row r="40" spans="1:21" x14ac:dyDescent="0.2">
      <c r="A40">
        <v>2016</v>
      </c>
      <c r="B40" t="s">
        <v>33</v>
      </c>
      <c r="C40" t="s">
        <v>6</v>
      </c>
      <c r="D40" t="s">
        <v>46</v>
      </c>
      <c r="E40">
        <v>11000000</v>
      </c>
      <c r="F40">
        <f t="shared" si="0"/>
        <v>11000</v>
      </c>
      <c r="H40" s="1">
        <f t="shared" si="1"/>
        <v>-10.228007820930905</v>
      </c>
      <c r="I40" s="1">
        <f t="shared" si="2"/>
        <v>-11.391765808711037</v>
      </c>
      <c r="J40" s="1">
        <f t="shared" si="3"/>
        <v>-11.90400918322273</v>
      </c>
      <c r="Q40">
        <v>2400</v>
      </c>
      <c r="R40">
        <f t="shared" si="4"/>
        <v>0.5615474794841735</v>
      </c>
      <c r="S40">
        <f t="shared" si="5"/>
        <v>0.36754126950462612</v>
      </c>
      <c r="T40">
        <f t="shared" si="6"/>
        <v>0.56859738491895506</v>
      </c>
      <c r="U40">
        <f t="shared" si="7"/>
        <v>0.68915689496389243</v>
      </c>
    </row>
    <row r="41" spans="1:21" x14ac:dyDescent="0.2">
      <c r="A41">
        <v>2016</v>
      </c>
      <c r="B41" t="s">
        <v>33</v>
      </c>
      <c r="C41" t="s">
        <v>6</v>
      </c>
      <c r="D41" t="s">
        <v>47</v>
      </c>
      <c r="E41">
        <v>511750</v>
      </c>
      <c r="F41">
        <f t="shared" si="0"/>
        <v>511.75</v>
      </c>
      <c r="H41" s="1">
        <f t="shared" si="1"/>
        <v>-9.8184060196645611</v>
      </c>
      <c r="I41" s="1">
        <f t="shared" si="2"/>
        <v>-7.9358722925434613</v>
      </c>
      <c r="J41" s="1">
        <f t="shared" si="3"/>
        <v>-6.5290720242288174</v>
      </c>
      <c r="Q41">
        <v>2450</v>
      </c>
      <c r="R41">
        <f t="shared" si="4"/>
        <v>0.56271981242672919</v>
      </c>
      <c r="S41">
        <f t="shared" si="5"/>
        <v>0.37073854869089579</v>
      </c>
      <c r="T41">
        <f t="shared" si="6"/>
        <v>0.57484155789128244</v>
      </c>
      <c r="U41">
        <f t="shared" si="7"/>
        <v>0.69393982114247765</v>
      </c>
    </row>
    <row r="42" spans="1:21" x14ac:dyDescent="0.2">
      <c r="A42">
        <v>2016</v>
      </c>
      <c r="B42" t="s">
        <v>33</v>
      </c>
      <c r="C42" t="s">
        <v>6</v>
      </c>
      <c r="D42" t="s">
        <v>48</v>
      </c>
      <c r="E42">
        <v>2500000</v>
      </c>
      <c r="F42">
        <f t="shared" si="0"/>
        <v>2500</v>
      </c>
      <c r="H42" s="1">
        <f t="shared" si="1"/>
        <v>-9.6533087718809654</v>
      </c>
      <c r="I42" s="1">
        <f t="shared" si="2"/>
        <v>-9.0231468154639209</v>
      </c>
      <c r="J42" s="1">
        <f t="shared" si="3"/>
        <v>-9.3081769546424269</v>
      </c>
      <c r="Q42">
        <v>2500</v>
      </c>
      <c r="R42">
        <f t="shared" si="4"/>
        <v>0.57678780773739746</v>
      </c>
      <c r="S42">
        <f t="shared" si="5"/>
        <v>0.37394477905316531</v>
      </c>
      <c r="T42">
        <f t="shared" si="6"/>
        <v>0.58094143166199608</v>
      </c>
      <c r="U42">
        <f t="shared" si="7"/>
        <v>0.6985547291284453</v>
      </c>
    </row>
    <row r="43" spans="1:21" x14ac:dyDescent="0.2">
      <c r="A43">
        <v>2016</v>
      </c>
      <c r="B43" t="s">
        <v>33</v>
      </c>
      <c r="C43" t="s">
        <v>6</v>
      </c>
      <c r="D43" t="s">
        <v>49</v>
      </c>
      <c r="E43">
        <v>1750000</v>
      </c>
      <c r="F43">
        <f t="shared" si="0"/>
        <v>1750</v>
      </c>
      <c r="H43" s="1">
        <f t="shared" si="1"/>
        <v>-9.7022469041724868</v>
      </c>
      <c r="I43" s="1">
        <f t="shared" si="2"/>
        <v>-8.6481160183450765</v>
      </c>
      <c r="J43" s="1">
        <f t="shared" si="3"/>
        <v>-8.6832677504456814</v>
      </c>
      <c r="Q43">
        <v>2550</v>
      </c>
      <c r="R43">
        <f t="shared" si="4"/>
        <v>0.57913247362250875</v>
      </c>
      <c r="S43">
        <f t="shared" si="5"/>
        <v>0.37715975475271518</v>
      </c>
      <c r="T43">
        <f t="shared" si="6"/>
        <v>0.58690169405764103</v>
      </c>
      <c r="U43">
        <f t="shared" si="7"/>
        <v>0.703010707825096</v>
      </c>
    </row>
    <row r="44" spans="1:21" x14ac:dyDescent="0.2">
      <c r="A44">
        <v>2016</v>
      </c>
      <c r="B44" t="s">
        <v>33</v>
      </c>
      <c r="C44" t="s">
        <v>6</v>
      </c>
      <c r="D44" t="s">
        <v>50</v>
      </c>
      <c r="E44">
        <v>2000000</v>
      </c>
      <c r="F44">
        <f t="shared" si="0"/>
        <v>2000</v>
      </c>
      <c r="H44" s="1">
        <f t="shared" si="1"/>
        <v>-9.6841387542750681</v>
      </c>
      <c r="I44" s="1">
        <f t="shared" si="2"/>
        <v>-8.7796495380882682</v>
      </c>
      <c r="J44" s="1">
        <f t="shared" si="3"/>
        <v>-8.9172202545907648</v>
      </c>
      <c r="Q44">
        <v>2600</v>
      </c>
      <c r="R44">
        <f t="shared" si="4"/>
        <v>0.58499413833528724</v>
      </c>
      <c r="S44">
        <f t="shared" si="5"/>
        <v>0.38038326813158074</v>
      </c>
      <c r="T44">
        <f t="shared" si="6"/>
        <v>0.59272683827422723</v>
      </c>
      <c r="U44">
        <f t="shared" si="7"/>
        <v>0.70731618873697255</v>
      </c>
    </row>
    <row r="45" spans="1:21" x14ac:dyDescent="0.2">
      <c r="A45">
        <v>2016</v>
      </c>
      <c r="B45" t="s">
        <v>33</v>
      </c>
      <c r="C45" t="s">
        <v>6</v>
      </c>
      <c r="D45" t="s">
        <v>51</v>
      </c>
      <c r="E45">
        <v>4000000</v>
      </c>
      <c r="F45">
        <f t="shared" si="0"/>
        <v>4000</v>
      </c>
      <c r="H45" s="1">
        <f t="shared" si="1"/>
        <v>-9.6039093639045259</v>
      </c>
      <c r="I45" s="1">
        <f t="shared" si="2"/>
        <v>-9.6330002454114236</v>
      </c>
      <c r="J45" s="1">
        <f t="shared" si="3"/>
        <v>-10.131642686992794</v>
      </c>
      <c r="Q45">
        <v>2650</v>
      </c>
      <c r="R45">
        <f t="shared" si="4"/>
        <v>0.58733880422039864</v>
      </c>
      <c r="S45">
        <f t="shared" si="5"/>
        <v>0.38361510975245394</v>
      </c>
      <c r="T45">
        <f t="shared" si="6"/>
        <v>0.59842117238257597</v>
      </c>
      <c r="U45">
        <f t="shared" si="7"/>
        <v>0.71147900505382866</v>
      </c>
    </row>
    <row r="46" spans="1:21" x14ac:dyDescent="0.2">
      <c r="A46">
        <v>2016</v>
      </c>
      <c r="B46" t="s">
        <v>33</v>
      </c>
      <c r="C46" t="s">
        <v>6</v>
      </c>
      <c r="D46" t="s">
        <v>52</v>
      </c>
      <c r="E46">
        <v>511250</v>
      </c>
      <c r="F46">
        <f t="shared" si="0"/>
        <v>511.25</v>
      </c>
      <c r="H46" s="1">
        <f t="shared" si="1"/>
        <v>-9.8184618206144254</v>
      </c>
      <c r="I46" s="1">
        <f t="shared" si="2"/>
        <v>-7.9356641022675385</v>
      </c>
      <c r="J46" s="1">
        <f t="shared" si="3"/>
        <v>-6.5273593738277604</v>
      </c>
      <c r="Q46">
        <v>2700</v>
      </c>
      <c r="R46">
        <f t="shared" si="4"/>
        <v>0.58851113716295433</v>
      </c>
      <c r="S46">
        <f t="shared" si="5"/>
        <v>0.38685506843920281</v>
      </c>
      <c r="T46">
        <f t="shared" si="6"/>
        <v>0.60398882834010303</v>
      </c>
      <c r="U46">
        <f t="shared" si="7"/>
        <v>0.71550644442621236</v>
      </c>
    </row>
    <row r="47" spans="1:21" x14ac:dyDescent="0.2">
      <c r="A47">
        <v>2016</v>
      </c>
      <c r="B47" t="s">
        <v>33</v>
      </c>
      <c r="C47" t="s">
        <v>6</v>
      </c>
      <c r="D47" t="s">
        <v>53</v>
      </c>
      <c r="E47">
        <v>520500</v>
      </c>
      <c r="F47">
        <f t="shared" si="0"/>
        <v>520.5</v>
      </c>
      <c r="H47" s="1">
        <f t="shared" si="1"/>
        <v>-9.8174306655887822</v>
      </c>
      <c r="I47" s="1">
        <f t="shared" si="2"/>
        <v>-7.9395735555046212</v>
      </c>
      <c r="J47" s="1">
        <f t="shared" si="3"/>
        <v>-6.5587755415477655</v>
      </c>
      <c r="Q47">
        <v>2750</v>
      </c>
      <c r="R47">
        <f t="shared" si="4"/>
        <v>0.59202813599062132</v>
      </c>
      <c r="S47">
        <f t="shared" si="5"/>
        <v>0.39010293131799645</v>
      </c>
      <c r="T47">
        <f t="shared" si="6"/>
        <v>0.60943377053053771</v>
      </c>
      <c r="U47">
        <f t="shared" si="7"/>
        <v>0.71940529620890326</v>
      </c>
    </row>
    <row r="48" spans="1:21" x14ac:dyDescent="0.2">
      <c r="A48">
        <v>2016</v>
      </c>
      <c r="B48" t="s">
        <v>33</v>
      </c>
      <c r="C48" t="s">
        <v>6</v>
      </c>
      <c r="D48" t="s">
        <v>54</v>
      </c>
      <c r="E48">
        <v>3000000</v>
      </c>
      <c r="F48">
        <f t="shared" si="0"/>
        <v>3000</v>
      </c>
      <c r="H48" s="1">
        <f t="shared" si="1"/>
        <v>-9.6296605460211744</v>
      </c>
      <c r="I48" s="1">
        <f t="shared" si="2"/>
        <v>-9.2441046676154155</v>
      </c>
      <c r="J48" s="1">
        <f t="shared" si="3"/>
        <v>-9.627611837580524</v>
      </c>
      <c r="Q48">
        <v>2800</v>
      </c>
      <c r="R48">
        <f t="shared" si="4"/>
        <v>0.5990621336459554</v>
      </c>
      <c r="S48">
        <f t="shared" si="5"/>
        <v>0.39335848385902072</v>
      </c>
      <c r="T48">
        <f t="shared" si="6"/>
        <v>0.61475980385341533</v>
      </c>
      <c r="U48">
        <f t="shared" si="7"/>
        <v>0.72318189384074194</v>
      </c>
    </row>
    <row r="49" spans="1:21" x14ac:dyDescent="0.2">
      <c r="A49">
        <v>2016</v>
      </c>
      <c r="B49" t="s">
        <v>33</v>
      </c>
      <c r="C49" t="s">
        <v>6</v>
      </c>
      <c r="D49" t="s">
        <v>55</v>
      </c>
      <c r="E49">
        <v>507500</v>
      </c>
      <c r="F49">
        <f t="shared" si="0"/>
        <v>507.5</v>
      </c>
      <c r="H49" s="1">
        <f t="shared" si="1"/>
        <v>-9.8188805566568949</v>
      </c>
      <c r="I49" s="1">
        <f t="shared" si="2"/>
        <v>-7.9341144305883669</v>
      </c>
      <c r="J49" s="1">
        <f t="shared" si="3"/>
        <v>-6.514460852595839</v>
      </c>
      <c r="Q49">
        <v>2850</v>
      </c>
      <c r="R49">
        <f t="shared" si="4"/>
        <v>0.5990621336459554</v>
      </c>
      <c r="S49">
        <f t="shared" si="5"/>
        <v>0.39662150991877221</v>
      </c>
      <c r="T49">
        <f t="shared" si="6"/>
        <v>0.61997058138515881</v>
      </c>
      <c r="U49">
        <f t="shared" si="7"/>
        <v>0.7268421529382677</v>
      </c>
    </row>
    <row r="50" spans="1:21" x14ac:dyDescent="0.2">
      <c r="A50">
        <v>2016</v>
      </c>
      <c r="B50" t="s">
        <v>33</v>
      </c>
      <c r="C50" t="s">
        <v>6</v>
      </c>
      <c r="D50" t="s">
        <v>56</v>
      </c>
      <c r="E50">
        <v>520500</v>
      </c>
      <c r="F50">
        <f t="shared" si="0"/>
        <v>520.5</v>
      </c>
      <c r="H50" s="1">
        <f t="shared" si="1"/>
        <v>-9.8174306655887822</v>
      </c>
      <c r="I50" s="1">
        <f t="shared" si="2"/>
        <v>-7.9395735555046212</v>
      </c>
      <c r="J50" s="1">
        <f t="shared" si="3"/>
        <v>-6.5587755415477655</v>
      </c>
      <c r="Q50">
        <v>2900</v>
      </c>
      <c r="R50">
        <f t="shared" si="4"/>
        <v>0.60140679953106679</v>
      </c>
      <c r="S50">
        <f t="shared" si="5"/>
        <v>0.39989179178291701</v>
      </c>
      <c r="T50">
        <f t="shared" si="6"/>
        <v>0.62506961163327301</v>
      </c>
      <c r="U50">
        <f t="shared" si="7"/>
        <v>0.73039160560323013</v>
      </c>
    </row>
    <row r="51" spans="1:21" x14ac:dyDescent="0.2">
      <c r="A51">
        <v>2016</v>
      </c>
      <c r="B51" t="s">
        <v>33</v>
      </c>
      <c r="C51" t="s">
        <v>6</v>
      </c>
      <c r="D51" t="s">
        <v>57</v>
      </c>
      <c r="E51">
        <v>508000</v>
      </c>
      <c r="F51">
        <f t="shared" si="0"/>
        <v>508</v>
      </c>
      <c r="H51" s="1">
        <f t="shared" si="1"/>
        <v>-9.818824701843857</v>
      </c>
      <c r="I51" s="1">
        <f t="shared" si="2"/>
        <v>-7.9343198444196368</v>
      </c>
      <c r="J51" s="1">
        <f t="shared" si="3"/>
        <v>-6.5161861518202127</v>
      </c>
      <c r="Q51">
        <v>2950</v>
      </c>
      <c r="R51">
        <f t="shared" si="4"/>
        <v>0.60609613130128959</v>
      </c>
      <c r="S51">
        <f t="shared" si="5"/>
        <v>0.40316911020969859</v>
      </c>
      <c r="T51">
        <f t="shared" si="6"/>
        <v>0.63006026540468396</v>
      </c>
      <c r="U51">
        <f t="shared" si="7"/>
        <v>0.73383543137820162</v>
      </c>
    </row>
    <row r="52" spans="1:21" x14ac:dyDescent="0.2">
      <c r="A52">
        <v>2016</v>
      </c>
      <c r="B52" t="s">
        <v>33</v>
      </c>
      <c r="C52" t="s">
        <v>6</v>
      </c>
      <c r="D52" t="s">
        <v>58</v>
      </c>
      <c r="E52">
        <v>507500</v>
      </c>
      <c r="F52">
        <f t="shared" si="0"/>
        <v>507.5</v>
      </c>
      <c r="H52" s="1">
        <f t="shared" si="1"/>
        <v>-9.8188805566568949</v>
      </c>
      <c r="I52" s="1">
        <f t="shared" si="2"/>
        <v>-7.9341144305883669</v>
      </c>
      <c r="J52" s="1">
        <f t="shared" si="3"/>
        <v>-6.514460852595839</v>
      </c>
      <c r="Q52">
        <v>3000</v>
      </c>
      <c r="R52">
        <f t="shared" si="4"/>
        <v>0.61781946072684646</v>
      </c>
      <c r="S52">
        <f t="shared" si="5"/>
        <v>0.40645324447388265</v>
      </c>
      <c r="T52">
        <f t="shared" si="6"/>
        <v>0.63494578230863352</v>
      </c>
      <c r="U52">
        <f t="shared" si="7"/>
        <v>0.73717848522829033</v>
      </c>
    </row>
    <row r="53" spans="1:21" x14ac:dyDescent="0.2">
      <c r="A53">
        <v>2016</v>
      </c>
      <c r="B53" t="s">
        <v>33</v>
      </c>
      <c r="C53" t="s">
        <v>6</v>
      </c>
      <c r="D53" t="s">
        <v>59</v>
      </c>
      <c r="E53">
        <v>3466666</v>
      </c>
      <c r="F53">
        <f t="shared" si="0"/>
        <v>3466.6660000000002</v>
      </c>
      <c r="H53" s="1">
        <f t="shared" si="1"/>
        <v>-9.6140684266977203</v>
      </c>
      <c r="I53" s="1">
        <f t="shared" si="2"/>
        <v>-9.4333938735696687</v>
      </c>
      <c r="J53" s="1">
        <f t="shared" si="3"/>
        <v>-9.8809237732762334</v>
      </c>
      <c r="Q53">
        <v>3050</v>
      </c>
      <c r="R53">
        <f t="shared" si="4"/>
        <v>0.61899179366940216</v>
      </c>
      <c r="S53">
        <f t="shared" si="5"/>
        <v>0.40974397241122174</v>
      </c>
      <c r="T53">
        <f t="shared" si="6"/>
        <v>0.63972927691379644</v>
      </c>
      <c r="U53">
        <f t="shared" si="7"/>
        <v>0.74042532287881802</v>
      </c>
    </row>
    <row r="54" spans="1:21" x14ac:dyDescent="0.2">
      <c r="A54">
        <v>2016</v>
      </c>
      <c r="B54" t="s">
        <v>33</v>
      </c>
      <c r="C54" t="s">
        <v>6</v>
      </c>
      <c r="D54" t="s">
        <v>60</v>
      </c>
      <c r="E54">
        <v>897500</v>
      </c>
      <c r="F54">
        <f t="shared" si="0"/>
        <v>897.5</v>
      </c>
      <c r="H54" s="1">
        <f t="shared" si="1"/>
        <v>-9.7774956919400129</v>
      </c>
      <c r="I54" s="1">
        <f t="shared" si="2"/>
        <v>-8.1496284207581358</v>
      </c>
      <c r="J54" s="1">
        <f t="shared" si="3"/>
        <v>-7.51332830258389</v>
      </c>
      <c r="Q54">
        <v>3100</v>
      </c>
      <c r="R54">
        <f t="shared" si="4"/>
        <v>0.62016412661195774</v>
      </c>
      <c r="S54">
        <f t="shared" si="5"/>
        <v>0.41304107046342725</v>
      </c>
      <c r="T54">
        <f t="shared" si="6"/>
        <v>0.64441374457850809</v>
      </c>
      <c r="U54">
        <f t="shared" si="7"/>
        <v>0.74358022379749777</v>
      </c>
    </row>
    <row r="55" spans="1:21" x14ac:dyDescent="0.2">
      <c r="A55">
        <v>2016</v>
      </c>
      <c r="B55" t="s">
        <v>33</v>
      </c>
      <c r="C55" t="s">
        <v>6</v>
      </c>
      <c r="D55" t="s">
        <v>61</v>
      </c>
      <c r="E55">
        <v>508500</v>
      </c>
      <c r="F55">
        <f t="shared" si="0"/>
        <v>508.5</v>
      </c>
      <c r="H55" s="1">
        <f t="shared" si="1"/>
        <v>-9.8187688542125748</v>
      </c>
      <c r="I55" s="1">
        <f t="shared" si="2"/>
        <v>-7.934525632646336</v>
      </c>
      <c r="J55" s="1">
        <f t="shared" si="3"/>
        <v>-6.5179097537504358</v>
      </c>
      <c r="Q55">
        <v>3150</v>
      </c>
      <c r="R55">
        <f t="shared" si="4"/>
        <v>0.62485345838218054</v>
      </c>
      <c r="S55">
        <f t="shared" si="5"/>
        <v>0.41634431372363245</v>
      </c>
      <c r="T55">
        <f t="shared" si="6"/>
        <v>0.64900206697215213</v>
      </c>
      <c r="U55">
        <f t="shared" si="7"/>
        <v>0.74664721207407325</v>
      </c>
    </row>
    <row r="56" spans="1:21" x14ac:dyDescent="0.2">
      <c r="A56">
        <v>2016</v>
      </c>
      <c r="B56" t="s">
        <v>33</v>
      </c>
      <c r="C56" t="s">
        <v>6</v>
      </c>
      <c r="D56" t="s">
        <v>62</v>
      </c>
      <c r="E56">
        <v>507500</v>
      </c>
      <c r="F56">
        <f t="shared" si="0"/>
        <v>507.5</v>
      </c>
      <c r="H56" s="1">
        <f t="shared" si="1"/>
        <v>-9.8188805566568949</v>
      </c>
      <c r="I56" s="1">
        <f t="shared" si="2"/>
        <v>-7.9341144305883669</v>
      </c>
      <c r="J56" s="1">
        <f t="shared" si="3"/>
        <v>-6.514460852595839</v>
      </c>
      <c r="Q56">
        <v>3200</v>
      </c>
      <c r="R56">
        <f t="shared" si="4"/>
        <v>0.62602579132473624</v>
      </c>
      <c r="S56">
        <f t="shared" si="5"/>
        <v>0.41965347598233016</v>
      </c>
      <c r="T56">
        <f t="shared" si="6"/>
        <v>0.65349701730490894</v>
      </c>
      <c r="U56">
        <f t="shared" si="7"/>
        <v>0.7496300754196763</v>
      </c>
    </row>
    <row r="57" spans="1:21" x14ac:dyDescent="0.2">
      <c r="A57">
        <v>2016</v>
      </c>
      <c r="B57" t="s">
        <v>63</v>
      </c>
      <c r="C57" t="s">
        <v>64</v>
      </c>
      <c r="D57" t="s">
        <v>65</v>
      </c>
      <c r="E57">
        <v>5731704</v>
      </c>
      <c r="F57">
        <f t="shared" si="0"/>
        <v>5731.7039999999997</v>
      </c>
      <c r="H57" s="1">
        <f t="shared" si="1"/>
        <v>-9.6272625768074871</v>
      </c>
      <c r="I57" s="1">
        <f t="shared" si="2"/>
        <v>-10.188600997463398</v>
      </c>
      <c r="J57" s="1">
        <f t="shared" si="3"/>
        <v>-10.761884340175794</v>
      </c>
      <c r="Q57">
        <v>3250</v>
      </c>
      <c r="R57">
        <f t="shared" si="4"/>
        <v>0.62837045720984763</v>
      </c>
      <c r="S57">
        <f t="shared" si="5"/>
        <v>0.4229683297737723</v>
      </c>
      <c r="T57">
        <f t="shared" si="6"/>
        <v>0.65790126528221304</v>
      </c>
      <c r="U57">
        <f t="shared" si="7"/>
        <v>0.75253238248160403</v>
      </c>
    </row>
    <row r="58" spans="1:21" x14ac:dyDescent="0.2">
      <c r="A58">
        <v>2016</v>
      </c>
      <c r="B58" t="s">
        <v>63</v>
      </c>
      <c r="C58" t="s">
        <v>64</v>
      </c>
      <c r="D58" t="s">
        <v>66</v>
      </c>
      <c r="E58">
        <v>1250000</v>
      </c>
      <c r="F58">
        <f t="shared" si="0"/>
        <v>1250</v>
      </c>
      <c r="H58" s="1">
        <f t="shared" si="1"/>
        <v>-9.7438495213680572</v>
      </c>
      <c r="I58" s="1">
        <f t="shared" si="2"/>
        <v>-8.3637542658753254</v>
      </c>
      <c r="J58" s="1">
        <f t="shared" si="3"/>
        <v>-8.0937545222403973</v>
      </c>
      <c r="Q58">
        <v>3300</v>
      </c>
      <c r="R58">
        <f t="shared" si="4"/>
        <v>0.63188745603751462</v>
      </c>
      <c r="S58">
        <f t="shared" si="5"/>
        <v>0.42628864642281228</v>
      </c>
      <c r="T58">
        <f t="shared" si="6"/>
        <v>0.66221738179943557</v>
      </c>
      <c r="U58">
        <f t="shared" si="7"/>
        <v>0.75535749864618573</v>
      </c>
    </row>
    <row r="59" spans="1:21" x14ac:dyDescent="0.2">
      <c r="A59">
        <v>2016</v>
      </c>
      <c r="B59" t="s">
        <v>63</v>
      </c>
      <c r="C59" t="s">
        <v>64</v>
      </c>
      <c r="D59" t="s">
        <v>67</v>
      </c>
      <c r="E59">
        <v>6750000</v>
      </c>
      <c r="F59">
        <f t="shared" si="0"/>
        <v>6750</v>
      </c>
      <c r="H59" s="1">
        <f t="shared" si="1"/>
        <v>-9.6812173416039258</v>
      </c>
      <c r="I59" s="1">
        <f t="shared" si="2"/>
        <v>-10.466651134950204</v>
      </c>
      <c r="J59" s="1">
        <f t="shared" si="3"/>
        <v>-11.048395003560046</v>
      </c>
      <c r="Q59">
        <v>3350</v>
      </c>
      <c r="R59">
        <f t="shared" si="4"/>
        <v>0.63305978898007031</v>
      </c>
      <c r="S59">
        <f t="shared" si="5"/>
        <v>0.42961419609217644</v>
      </c>
      <c r="T59">
        <f t="shared" si="6"/>
        <v>0.66644784339145591</v>
      </c>
      <c r="U59">
        <f t="shared" si="7"/>
        <v>0.75810860048239215</v>
      </c>
    </row>
    <row r="60" spans="1:21" x14ac:dyDescent="0.2">
      <c r="A60">
        <v>2016</v>
      </c>
      <c r="B60" t="s">
        <v>63</v>
      </c>
      <c r="C60" t="s">
        <v>64</v>
      </c>
      <c r="D60" t="s">
        <v>68</v>
      </c>
      <c r="E60">
        <v>1800000</v>
      </c>
      <c r="F60">
        <f t="shared" si="0"/>
        <v>1800</v>
      </c>
      <c r="H60" s="1">
        <f t="shared" si="1"/>
        <v>-9.698481639062317</v>
      </c>
      <c r="I60" s="1">
        <f t="shared" si="2"/>
        <v>-8.6749818607154605</v>
      </c>
      <c r="J60" s="1">
        <f t="shared" si="3"/>
        <v>-8.732624288116595</v>
      </c>
      <c r="Q60">
        <v>3400</v>
      </c>
      <c r="R60">
        <f t="shared" si="4"/>
        <v>0.63657678780773741</v>
      </c>
      <c r="S60">
        <f t="shared" si="5"/>
        <v>0.43294474783014725</v>
      </c>
      <c r="T60">
        <f t="shared" si="6"/>
        <v>0.67059503645102425</v>
      </c>
      <c r="U60">
        <f t="shared" si="7"/>
        <v>0.76078868896140672</v>
      </c>
    </row>
    <row r="61" spans="1:21" x14ac:dyDescent="0.2">
      <c r="A61">
        <v>2016</v>
      </c>
      <c r="B61" t="s">
        <v>63</v>
      </c>
      <c r="C61" t="s">
        <v>64</v>
      </c>
      <c r="D61" t="s">
        <v>69</v>
      </c>
      <c r="E61">
        <v>21268890</v>
      </c>
      <c r="F61">
        <f t="shared" si="0"/>
        <v>21268.89</v>
      </c>
      <c r="H61" s="1">
        <f t="shared" si="1"/>
        <v>-13.690665715886963</v>
      </c>
      <c r="I61" s="1">
        <f t="shared" si="2"/>
        <v>-12.866077372258514</v>
      </c>
      <c r="J61" s="1">
        <f t="shared" si="3"/>
        <v>-13.059217858012666</v>
      </c>
      <c r="Q61">
        <v>3450</v>
      </c>
      <c r="R61">
        <f t="shared" si="4"/>
        <v>0.63892145369284881</v>
      </c>
      <c r="S61">
        <f t="shared" si="5"/>
        <v>0.43628006961864224</v>
      </c>
      <c r="T61">
        <f t="shared" si="6"/>
        <v>0.67466126122900127</v>
      </c>
      <c r="U61">
        <f t="shared" si="7"/>
        <v>0.76340060157215661</v>
      </c>
    </row>
    <row r="62" spans="1:21" x14ac:dyDescent="0.2">
      <c r="A62">
        <v>2016</v>
      </c>
      <c r="B62" t="s">
        <v>63</v>
      </c>
      <c r="C62" t="s">
        <v>64</v>
      </c>
      <c r="D62" t="s">
        <v>70</v>
      </c>
      <c r="E62">
        <v>1500000</v>
      </c>
      <c r="F62">
        <f t="shared" si="0"/>
        <v>1500</v>
      </c>
      <c r="H62" s="1">
        <f t="shared" si="1"/>
        <v>-9.7221504932034826</v>
      </c>
      <c r="I62" s="1">
        <f t="shared" si="2"/>
        <v>-8.5094727984330465</v>
      </c>
      <c r="J62" s="1">
        <f t="shared" si="3"/>
        <v>-8.4131894051784961</v>
      </c>
      <c r="Q62">
        <v>3500</v>
      </c>
      <c r="R62">
        <f t="shared" si="4"/>
        <v>0.64478311840562719</v>
      </c>
      <c r="S62">
        <f t="shared" si="5"/>
        <v>0.4396199284216713</v>
      </c>
      <c r="T62">
        <f t="shared" si="6"/>
        <v>0.67864873562885197</v>
      </c>
      <c r="U62">
        <f t="shared" si="7"/>
        <v>0.76594702343949039</v>
      </c>
    </row>
    <row r="63" spans="1:21" x14ac:dyDescent="0.2">
      <c r="A63">
        <v>2016</v>
      </c>
      <c r="B63" t="s">
        <v>63</v>
      </c>
      <c r="C63" t="s">
        <v>64</v>
      </c>
      <c r="D63" t="s">
        <v>71</v>
      </c>
      <c r="E63">
        <v>8728776</v>
      </c>
      <c r="F63">
        <f t="shared" si="0"/>
        <v>8728.7759999999998</v>
      </c>
      <c r="H63" s="1">
        <f t="shared" si="1"/>
        <v>-9.8712467751740007</v>
      </c>
      <c r="I63" s="1">
        <f t="shared" si="2"/>
        <v>-10.935958756362943</v>
      </c>
      <c r="J63" s="1">
        <f t="shared" si="3"/>
        <v>-11.498814401668351</v>
      </c>
      <c r="Q63">
        <v>3550</v>
      </c>
      <c r="R63">
        <f t="shared" si="4"/>
        <v>0.64478311840562719</v>
      </c>
      <c r="S63">
        <f t="shared" si="5"/>
        <v>0.44296409023415673</v>
      </c>
      <c r="T63">
        <f t="shared" si="6"/>
        <v>0.68255959880703976</v>
      </c>
      <c r="U63">
        <f t="shared" si="7"/>
        <v>0.76843049754001858</v>
      </c>
    </row>
    <row r="64" spans="1:21" x14ac:dyDescent="0.2">
      <c r="A64">
        <v>2016</v>
      </c>
      <c r="B64" t="s">
        <v>63</v>
      </c>
      <c r="C64" t="s">
        <v>64</v>
      </c>
      <c r="D64" t="s">
        <v>72</v>
      </c>
      <c r="E64">
        <v>532000</v>
      </c>
      <c r="F64">
        <f t="shared" si="0"/>
        <v>532</v>
      </c>
      <c r="H64" s="1">
        <f t="shared" si="1"/>
        <v>-9.8161521165637211</v>
      </c>
      <c r="I64" s="1">
        <f t="shared" si="2"/>
        <v>-7.9445970122998641</v>
      </c>
      <c r="J64" s="1">
        <f t="shared" si="3"/>
        <v>-6.5970639518242127</v>
      </c>
      <c r="Q64">
        <v>3600</v>
      </c>
      <c r="R64">
        <f t="shared" si="4"/>
        <v>0.64478311840562719</v>
      </c>
      <c r="S64">
        <f t="shared" si="5"/>
        <v>0.44631232013109751</v>
      </c>
      <c r="T64">
        <f t="shared" si="6"/>
        <v>0.68639591459030114</v>
      </c>
      <c r="U64">
        <f t="shared" si="7"/>
        <v>0.77085343410038509</v>
      </c>
    </row>
    <row r="65" spans="1:21" x14ac:dyDescent="0.2">
      <c r="A65">
        <v>2016</v>
      </c>
      <c r="B65" t="s">
        <v>63</v>
      </c>
      <c r="C65" t="s">
        <v>64</v>
      </c>
      <c r="D65" t="s">
        <v>73</v>
      </c>
      <c r="E65">
        <v>511500</v>
      </c>
      <c r="F65">
        <f t="shared" si="0"/>
        <v>511.5</v>
      </c>
      <c r="H65" s="1">
        <f t="shared" si="1"/>
        <v>-9.8184339192417731</v>
      </c>
      <c r="I65" s="1">
        <f t="shared" si="2"/>
        <v>-7.9357681517326419</v>
      </c>
      <c r="J65" s="1">
        <f t="shared" si="3"/>
        <v>-6.5282159082964313</v>
      </c>
      <c r="Q65">
        <v>3650</v>
      </c>
      <c r="R65">
        <f t="shared" si="4"/>
        <v>0.64595545134818289</v>
      </c>
      <c r="S65">
        <f t="shared" si="5"/>
        <v>0.44966438231706196</v>
      </c>
      <c r="T65">
        <f t="shared" si="6"/>
        <v>0.69015967472013262</v>
      </c>
      <c r="U65">
        <f t="shared" si="7"/>
        <v>0.7732181192537213</v>
      </c>
    </row>
    <row r="66" spans="1:21" x14ac:dyDescent="0.2">
      <c r="A66">
        <v>2016</v>
      </c>
      <c r="B66" t="s">
        <v>63</v>
      </c>
      <c r="C66" t="s">
        <v>64</v>
      </c>
      <c r="D66" t="s">
        <v>74</v>
      </c>
      <c r="E66">
        <v>12209424</v>
      </c>
      <c r="F66">
        <f t="shared" si="0"/>
        <v>12209.424000000001</v>
      </c>
      <c r="H66" s="1">
        <f t="shared" si="1"/>
        <v>-10.478446987354367</v>
      </c>
      <c r="I66" s="1">
        <f t="shared" si="2"/>
        <v>-11.607775041733641</v>
      </c>
      <c r="J66" s="1">
        <f t="shared" si="3"/>
        <v>-12.086769578345468</v>
      </c>
      <c r="Q66">
        <v>3700</v>
      </c>
      <c r="R66">
        <f t="shared" si="4"/>
        <v>0.65181711606096127</v>
      </c>
      <c r="S66">
        <f t="shared" si="5"/>
        <v>0.45302004017599018</v>
      </c>
      <c r="T66">
        <f t="shared" si="6"/>
        <v>0.6938528019342165</v>
      </c>
      <c r="U66">
        <f t="shared" si="7"/>
        <v>0.77552672302208403</v>
      </c>
    </row>
    <row r="67" spans="1:21" x14ac:dyDescent="0.2">
      <c r="A67">
        <v>2016</v>
      </c>
      <c r="B67" t="s">
        <v>63</v>
      </c>
      <c r="C67" t="s">
        <v>64</v>
      </c>
      <c r="D67" t="s">
        <v>75</v>
      </c>
      <c r="E67">
        <v>12673102</v>
      </c>
      <c r="F67">
        <f t="shared" ref="F67:F130" si="8">E67/1000</f>
        <v>12673.102000000001</v>
      </c>
      <c r="H67" s="1">
        <f t="shared" ref="H67:H130" si="9">LN(_xlfn.NORM.DIST(F67,$N$1,$N$2,FALSE))</f>
        <v>-10.585605158832466</v>
      </c>
      <c r="I67" s="1">
        <f t="shared" ref="I67:I130" si="10">LN(_xlfn.LOGNORM.DIST(F67,$N$5,$N$6,FALSE))</f>
        <v>-11.686531738907595</v>
      </c>
      <c r="J67" s="1">
        <f t="shared" ref="J67:J130" si="11">LN($N$10)+$N$10*LN($N$9)-($N$10+1)*LN(F67)</f>
        <v>-12.152074605855816</v>
      </c>
      <c r="Q67">
        <v>3750</v>
      </c>
      <c r="R67">
        <f t="shared" ref="R67:R96" si="12">COUNTIF(F:F,"&lt;="&amp;Q67)/COUNT(F:F)</f>
        <v>0.65416178194607266</v>
      </c>
      <c r="S67">
        <f t="shared" ref="S67:S130" si="13">_xlfn.NORM.DIST(Q67,$N$1,$N$2,TRUE)</f>
        <v>0.45637905632128994</v>
      </c>
      <c r="T67">
        <f t="shared" ref="T67:T130" si="14">_xlfn.LOGNORM.DIST(Q67,$N$5,$N$6,TRUE)</f>
        <v>0.69747715289393875</v>
      </c>
      <c r="U67">
        <f t="shared" ref="U67:U130" si="15">1-($N$9/Q67)^$N$10</f>
        <v>0.77778130668565992</v>
      </c>
    </row>
    <row r="68" spans="1:21" x14ac:dyDescent="0.2">
      <c r="A68">
        <v>2016</v>
      </c>
      <c r="B68" t="s">
        <v>63</v>
      </c>
      <c r="C68" t="s">
        <v>64</v>
      </c>
      <c r="D68" t="s">
        <v>76</v>
      </c>
      <c r="E68">
        <v>16329674</v>
      </c>
      <c r="F68">
        <f t="shared" si="8"/>
        <v>16329.674000000001</v>
      </c>
      <c r="H68" s="1">
        <f t="shared" si="9"/>
        <v>-11.647056739827715</v>
      </c>
      <c r="I68" s="1">
        <f t="shared" si="10"/>
        <v>-12.244106907322919</v>
      </c>
      <c r="J68" s="1">
        <f t="shared" si="11"/>
        <v>-12.596220820195818</v>
      </c>
      <c r="Q68">
        <v>3800</v>
      </c>
      <c r="R68">
        <f t="shared" si="12"/>
        <v>0.65533411488862836</v>
      </c>
      <c r="S68">
        <f t="shared" si="13"/>
        <v>0.45974119264620739</v>
      </c>
      <c r="T68">
        <f t="shared" si="14"/>
        <v>0.70103452096659813</v>
      </c>
      <c r="U68">
        <f t="shared" si="15"/>
        <v>0.77998382959330792</v>
      </c>
    </row>
    <row r="69" spans="1:21" x14ac:dyDescent="0.2">
      <c r="A69">
        <v>2016</v>
      </c>
      <c r="B69" t="s">
        <v>63</v>
      </c>
      <c r="C69" t="s">
        <v>64</v>
      </c>
      <c r="D69" t="s">
        <v>77</v>
      </c>
      <c r="E69">
        <v>523500</v>
      </c>
      <c r="F69">
        <f t="shared" si="8"/>
        <v>523.5</v>
      </c>
      <c r="H69" s="1">
        <f t="shared" si="9"/>
        <v>-9.8170967647909215</v>
      </c>
      <c r="I69" s="1">
        <f t="shared" si="10"/>
        <v>-7.9408670878758834</v>
      </c>
      <c r="J69" s="1">
        <f t="shared" si="11"/>
        <v>-6.5688447716811531</v>
      </c>
      <c r="Q69">
        <v>3850</v>
      </c>
      <c r="R69">
        <f t="shared" si="12"/>
        <v>0.65533411488862836</v>
      </c>
      <c r="S69">
        <f t="shared" si="13"/>
        <v>0.46310621037445537</v>
      </c>
      <c r="T69">
        <f t="shared" si="14"/>
        <v>0.70452663887040667</v>
      </c>
      <c r="U69">
        <f t="shared" si="15"/>
        <v>0.78213615546350923</v>
      </c>
    </row>
    <row r="70" spans="1:21" x14ac:dyDescent="0.2">
      <c r="A70">
        <v>2016</v>
      </c>
      <c r="B70" t="s">
        <v>63</v>
      </c>
      <c r="C70" t="s">
        <v>64</v>
      </c>
      <c r="D70" t="s">
        <v>78</v>
      </c>
      <c r="E70">
        <v>2800000</v>
      </c>
      <c r="F70">
        <f t="shared" si="8"/>
        <v>2800</v>
      </c>
      <c r="H70" s="1">
        <f t="shared" si="9"/>
        <v>-9.6382580255809724</v>
      </c>
      <c r="I70" s="1">
        <f t="shared" si="10"/>
        <v>-9.1581637836708936</v>
      </c>
      <c r="J70" s="1">
        <f t="shared" si="11"/>
        <v>-9.506733482796049</v>
      </c>
      <c r="Q70">
        <v>3900</v>
      </c>
      <c r="R70">
        <f t="shared" si="12"/>
        <v>0.66119577960140685</v>
      </c>
      <c r="S70">
        <f t="shared" si="13"/>
        <v>0.46647387011108088</v>
      </c>
      <c r="T70">
        <f t="shared" si="14"/>
        <v>0.70795518118988943</v>
      </c>
      <c r="U70">
        <f t="shared" si="15"/>
        <v>0.78424005821990739</v>
      </c>
    </row>
    <row r="71" spans="1:21" x14ac:dyDescent="0.2">
      <c r="A71">
        <v>2016</v>
      </c>
      <c r="B71" t="s">
        <v>63</v>
      </c>
      <c r="C71" t="s">
        <v>64</v>
      </c>
      <c r="D71" t="s">
        <v>79</v>
      </c>
      <c r="E71">
        <v>5000000</v>
      </c>
      <c r="F71">
        <f t="shared" si="8"/>
        <v>5000</v>
      </c>
      <c r="H71" s="1">
        <f t="shared" si="9"/>
        <v>-9.6068852079251261</v>
      </c>
      <c r="I71" s="1">
        <f t="shared" si="10"/>
        <v>-9.9685830077283484</v>
      </c>
      <c r="J71" s="1">
        <f t="shared" si="11"/>
        <v>-10.522599387044458</v>
      </c>
      <c r="Q71">
        <v>3950</v>
      </c>
      <c r="R71">
        <f t="shared" si="12"/>
        <v>0.66119577960140685</v>
      </c>
      <c r="S71">
        <f t="shared" si="13"/>
        <v>0.46984393189355422</v>
      </c>
      <c r="T71">
        <f t="shared" si="14"/>
        <v>0.71132176676884273</v>
      </c>
      <c r="U71">
        <f t="shared" si="15"/>
        <v>0.78629722740128194</v>
      </c>
    </row>
    <row r="72" spans="1:21" x14ac:dyDescent="0.2">
      <c r="A72">
        <v>2016</v>
      </c>
      <c r="B72" t="s">
        <v>63</v>
      </c>
      <c r="C72" t="s">
        <v>64</v>
      </c>
      <c r="D72" t="s">
        <v>80</v>
      </c>
      <c r="E72">
        <v>3900000</v>
      </c>
      <c r="F72">
        <f t="shared" si="8"/>
        <v>3900</v>
      </c>
      <c r="H72" s="1">
        <f t="shared" si="9"/>
        <v>-9.605191765940015</v>
      </c>
      <c r="I72" s="1">
        <f t="shared" si="10"/>
        <v>-9.5967976770330061</v>
      </c>
      <c r="J72" s="1">
        <f t="shared" si="11"/>
        <v>-10.08728484378476</v>
      </c>
      <c r="Q72">
        <v>4000</v>
      </c>
      <c r="R72">
        <f t="shared" si="12"/>
        <v>0.67409144196951931</v>
      </c>
      <c r="S72">
        <f t="shared" si="13"/>
        <v>0.47321615524306115</v>
      </c>
      <c r="T72">
        <f t="shared" si="14"/>
        <v>0.71462796098757708</v>
      </c>
      <c r="U72">
        <f t="shared" si="15"/>
        <v>0.78830927318192967</v>
      </c>
    </row>
    <row r="73" spans="1:21" x14ac:dyDescent="0.2">
      <c r="A73">
        <v>2016</v>
      </c>
      <c r="B73" t="s">
        <v>63</v>
      </c>
      <c r="C73" t="s">
        <v>64</v>
      </c>
      <c r="D73" t="s">
        <v>81</v>
      </c>
      <c r="E73">
        <v>523500</v>
      </c>
      <c r="F73">
        <f t="shared" si="8"/>
        <v>523.5</v>
      </c>
      <c r="H73" s="1">
        <f t="shared" si="9"/>
        <v>-9.8170967647909215</v>
      </c>
      <c r="I73" s="1">
        <f t="shared" si="10"/>
        <v>-7.9408670878758834</v>
      </c>
      <c r="J73" s="1">
        <f t="shared" si="11"/>
        <v>-6.5688447716811531</v>
      </c>
      <c r="Q73">
        <v>4050</v>
      </c>
      <c r="R73">
        <f t="shared" si="12"/>
        <v>0.67409144196951931</v>
      </c>
      <c r="S73">
        <f t="shared" si="13"/>
        <v>0.47659029921598028</v>
      </c>
      <c r="T73">
        <f t="shared" si="14"/>
        <v>0.71787527793077899</v>
      </c>
      <c r="U73">
        <f t="shared" si="15"/>
        <v>0.79027773103497934</v>
      </c>
    </row>
    <row r="74" spans="1:21" x14ac:dyDescent="0.2">
      <c r="A74">
        <v>2016</v>
      </c>
      <c r="B74" t="s">
        <v>63</v>
      </c>
      <c r="C74" t="s">
        <v>64</v>
      </c>
      <c r="D74" t="s">
        <v>82</v>
      </c>
      <c r="E74">
        <v>16329674</v>
      </c>
      <c r="F74">
        <f t="shared" si="8"/>
        <v>16329.674000000001</v>
      </c>
      <c r="H74" s="1">
        <f t="shared" si="9"/>
        <v>-11.647056739827715</v>
      </c>
      <c r="I74" s="1">
        <f t="shared" si="10"/>
        <v>-12.244106907322919</v>
      </c>
      <c r="J74" s="1">
        <f t="shared" si="11"/>
        <v>-12.596220820195818</v>
      </c>
      <c r="Q74">
        <v>4100</v>
      </c>
      <c r="R74">
        <f t="shared" si="12"/>
        <v>0.67760844079718641</v>
      </c>
      <c r="S74">
        <f t="shared" si="13"/>
        <v>0.47996612245552644</v>
      </c>
      <c r="T74">
        <f t="shared" si="14"/>
        <v>0.72106518245194118</v>
      </c>
      <c r="U74">
        <f t="shared" si="15"/>
        <v>0.79220406606808746</v>
      </c>
    </row>
    <row r="75" spans="1:21" x14ac:dyDescent="0.2">
      <c r="A75">
        <v>2016</v>
      </c>
      <c r="B75" t="s">
        <v>63</v>
      </c>
      <c r="C75" t="s">
        <v>64</v>
      </c>
      <c r="D75" t="s">
        <v>83</v>
      </c>
      <c r="E75">
        <v>5854712</v>
      </c>
      <c r="F75">
        <f t="shared" si="8"/>
        <v>5854.7120000000004</v>
      </c>
      <c r="H75" s="1">
        <f t="shared" si="9"/>
        <v>-9.6321983790910117</v>
      </c>
      <c r="I75" s="1">
        <f t="shared" si="10"/>
        <v>-10.223805710314599</v>
      </c>
      <c r="J75" s="1">
        <f t="shared" si="11"/>
        <v>-10.799087075524913</v>
      </c>
      <c r="Q75">
        <v>4150</v>
      </c>
      <c r="R75">
        <f t="shared" si="12"/>
        <v>0.6811254396248535</v>
      </c>
      <c r="S75">
        <f t="shared" si="13"/>
        <v>0.48334338324354303</v>
      </c>
      <c r="T75">
        <f t="shared" si="14"/>
        <v>0.7241990921399607</v>
      </c>
      <c r="U75">
        <f t="shared" si="15"/>
        <v>0.79408967705820699</v>
      </c>
    </row>
    <row r="76" spans="1:21" x14ac:dyDescent="0.2">
      <c r="A76">
        <v>2016</v>
      </c>
      <c r="B76" t="s">
        <v>63</v>
      </c>
      <c r="C76" t="s">
        <v>64</v>
      </c>
      <c r="D76" t="s">
        <v>84</v>
      </c>
      <c r="E76">
        <v>520000</v>
      </c>
      <c r="F76">
        <f t="shared" si="8"/>
        <v>520</v>
      </c>
      <c r="H76" s="1">
        <f t="shared" si="9"/>
        <v>-9.8174863408579061</v>
      </c>
      <c r="I76" s="1">
        <f t="shared" si="10"/>
        <v>-7.9393591613481815</v>
      </c>
      <c r="J76" s="1">
        <f t="shared" si="11"/>
        <v>-6.5570916959392793</v>
      </c>
      <c r="Q76">
        <v>4200</v>
      </c>
      <c r="R76">
        <f t="shared" si="12"/>
        <v>0.68347010550996479</v>
      </c>
      <c r="S76">
        <f t="shared" si="13"/>
        <v>0.4867218395524231</v>
      </c>
      <c r="T76">
        <f t="shared" si="14"/>
        <v>0.72727837919317184</v>
      </c>
      <c r="U76">
        <f t="shared" si="15"/>
        <v>0.79593590020965477</v>
      </c>
    </row>
    <row r="77" spans="1:21" x14ac:dyDescent="0.2">
      <c r="A77">
        <v>2016</v>
      </c>
      <c r="B77" t="s">
        <v>63</v>
      </c>
      <c r="C77" t="s">
        <v>64</v>
      </c>
      <c r="D77" t="s">
        <v>85</v>
      </c>
      <c r="E77">
        <v>1300000</v>
      </c>
      <c r="F77">
        <f t="shared" si="8"/>
        <v>1300</v>
      </c>
      <c r="H77" s="1">
        <f t="shared" si="9"/>
        <v>-9.7393660806044551</v>
      </c>
      <c r="I77" s="1">
        <f t="shared" si="10"/>
        <v>-8.3934302559727243</v>
      </c>
      <c r="J77" s="1">
        <f t="shared" si="11"/>
        <v>-8.162470828392971</v>
      </c>
      <c r="Q77">
        <v>4250</v>
      </c>
      <c r="R77">
        <f t="shared" si="12"/>
        <v>0.68933177022274328</v>
      </c>
      <c r="S77">
        <f t="shared" si="13"/>
        <v>0.4901012490971422</v>
      </c>
      <c r="T77">
        <f t="shared" si="14"/>
        <v>0.73030437220577349</v>
      </c>
      <c r="U77">
        <f t="shared" si="15"/>
        <v>0.79774401265748929</v>
      </c>
    </row>
    <row r="78" spans="1:21" x14ac:dyDescent="0.2">
      <c r="A78">
        <v>2016</v>
      </c>
      <c r="B78" t="s">
        <v>63</v>
      </c>
      <c r="C78" t="s">
        <v>64</v>
      </c>
      <c r="D78" t="s">
        <v>86</v>
      </c>
      <c r="E78">
        <v>507500</v>
      </c>
      <c r="F78">
        <f t="shared" si="8"/>
        <v>507.5</v>
      </c>
      <c r="H78" s="1">
        <f t="shared" si="9"/>
        <v>-9.8188805566568949</v>
      </c>
      <c r="I78" s="1">
        <f t="shared" si="10"/>
        <v>-7.9341144305883669</v>
      </c>
      <c r="J78" s="1">
        <f t="shared" si="11"/>
        <v>-6.514460852595839</v>
      </c>
      <c r="Q78">
        <v>4300</v>
      </c>
      <c r="R78">
        <f t="shared" si="12"/>
        <v>0.69050410316529898</v>
      </c>
      <c r="S78">
        <f t="shared" si="13"/>
        <v>0.49348136938738291</v>
      </c>
      <c r="T78">
        <f t="shared" si="14"/>
        <v>0.73327835787130935</v>
      </c>
      <c r="U78">
        <f t="shared" si="15"/>
        <v>0.79951523573622585</v>
      </c>
    </row>
    <row r="79" spans="1:21" x14ac:dyDescent="0.2">
      <c r="A79">
        <v>2016</v>
      </c>
      <c r="B79" t="s">
        <v>63</v>
      </c>
      <c r="C79" t="s">
        <v>64</v>
      </c>
      <c r="D79" t="s">
        <v>87</v>
      </c>
      <c r="E79">
        <v>522500</v>
      </c>
      <c r="F79">
        <f t="shared" si="8"/>
        <v>522.5</v>
      </c>
      <c r="H79" s="1">
        <f t="shared" si="9"/>
        <v>-9.8172080363298502</v>
      </c>
      <c r="I79" s="1">
        <f t="shared" si="10"/>
        <v>-7.940434553042504</v>
      </c>
      <c r="J79" s="1">
        <f t="shared" si="11"/>
        <v>-6.5654947874468359</v>
      </c>
      <c r="Q79">
        <v>4350</v>
      </c>
      <c r="R79">
        <f t="shared" si="12"/>
        <v>0.69284876905041026</v>
      </c>
      <c r="S79">
        <f t="shared" si="13"/>
        <v>0.49686195777973391</v>
      </c>
      <c r="T79">
        <f t="shared" si="14"/>
        <v>0.73620158260759838</v>
      </c>
      <c r="U79">
        <f t="shared" si="15"/>
        <v>0.80125073803212565</v>
      </c>
    </row>
    <row r="80" spans="1:21" x14ac:dyDescent="0.2">
      <c r="A80">
        <v>2016</v>
      </c>
      <c r="B80" t="s">
        <v>63</v>
      </c>
      <c r="C80" t="s">
        <v>64</v>
      </c>
      <c r="D80" t="s">
        <v>88</v>
      </c>
      <c r="E80">
        <v>6225000</v>
      </c>
      <c r="F80">
        <f t="shared" si="8"/>
        <v>6225</v>
      </c>
      <c r="H80" s="1">
        <f t="shared" si="9"/>
        <v>-9.6496801671580261</v>
      </c>
      <c r="I80" s="1">
        <f t="shared" si="10"/>
        <v>-10.32698913803868</v>
      </c>
      <c r="J80" s="1">
        <f t="shared" si="11"/>
        <v>-10.906533868393899</v>
      </c>
      <c r="Q80">
        <v>4400</v>
      </c>
      <c r="R80">
        <f t="shared" si="12"/>
        <v>0.69402110199296596</v>
      </c>
      <c r="S80">
        <f t="shared" si="13"/>
        <v>0.5002427715299429</v>
      </c>
      <c r="T80">
        <f t="shared" si="14"/>
        <v>0.73907525410724406</v>
      </c>
      <c r="U80">
        <f t="shared" si="15"/>
        <v>0.80295163823569027</v>
      </c>
    </row>
    <row r="81" spans="1:21" x14ac:dyDescent="0.2">
      <c r="A81">
        <v>2016</v>
      </c>
      <c r="B81" t="s">
        <v>63</v>
      </c>
      <c r="C81" t="s">
        <v>64</v>
      </c>
      <c r="D81" t="s">
        <v>89</v>
      </c>
      <c r="E81">
        <v>9150000</v>
      </c>
      <c r="F81">
        <f t="shared" si="8"/>
        <v>9150</v>
      </c>
      <c r="H81" s="1">
        <f t="shared" si="9"/>
        <v>-9.9262191436697673</v>
      </c>
      <c r="I81" s="1">
        <f t="shared" si="10"/>
        <v>-11.026260722887972</v>
      </c>
      <c r="J81" s="1">
        <f t="shared" si="11"/>
        <v>-11.581385871341404</v>
      </c>
      <c r="Q81">
        <v>4450</v>
      </c>
      <c r="R81">
        <f t="shared" si="12"/>
        <v>0.69402110199296596</v>
      </c>
      <c r="S81">
        <f t="shared" si="13"/>
        <v>0.50362356784520679</v>
      </c>
      <c r="T81">
        <f t="shared" si="14"/>
        <v>0.74190054281761975</v>
      </c>
      <c r="U81">
        <f t="shared" si="15"/>
        <v>0.80461900780953965</v>
      </c>
    </row>
    <row r="82" spans="1:21" x14ac:dyDescent="0.2">
      <c r="A82">
        <v>2016</v>
      </c>
      <c r="B82" t="s">
        <v>63</v>
      </c>
      <c r="C82" t="s">
        <v>64</v>
      </c>
      <c r="D82" t="s">
        <v>90</v>
      </c>
      <c r="E82">
        <v>15800000</v>
      </c>
      <c r="F82">
        <f t="shared" si="8"/>
        <v>15800</v>
      </c>
      <c r="H82" s="1">
        <f t="shared" si="9"/>
        <v>-11.469510428812965</v>
      </c>
      <c r="I82" s="1">
        <f t="shared" si="10"/>
        <v>-12.169416304871117</v>
      </c>
      <c r="J82" s="1">
        <f t="shared" si="11"/>
        <v>-12.538449006863335</v>
      </c>
      <c r="Q82">
        <v>4500</v>
      </c>
      <c r="R82">
        <f t="shared" si="12"/>
        <v>0.69871043376318875</v>
      </c>
      <c r="S82">
        <f t="shared" si="13"/>
        <v>0.50700410393647899</v>
      </c>
      <c r="T82">
        <f t="shared" si="14"/>
        <v>0.74467858335399706</v>
      </c>
      <c r="U82">
        <f t="shared" si="15"/>
        <v>0.80625387348554345</v>
      </c>
    </row>
    <row r="83" spans="1:21" x14ac:dyDescent="0.2">
      <c r="A83">
        <v>2016</v>
      </c>
      <c r="B83" t="s">
        <v>63</v>
      </c>
      <c r="C83" t="s">
        <v>64</v>
      </c>
      <c r="D83" t="s">
        <v>91</v>
      </c>
      <c r="E83">
        <v>511500</v>
      </c>
      <c r="F83">
        <f t="shared" si="8"/>
        <v>511.5</v>
      </c>
      <c r="H83" s="1">
        <f t="shared" si="9"/>
        <v>-9.8184339192417731</v>
      </c>
      <c r="I83" s="1">
        <f t="shared" si="10"/>
        <v>-7.9357681517326419</v>
      </c>
      <c r="J83" s="1">
        <f t="shared" si="11"/>
        <v>-6.5282159082964313</v>
      </c>
      <c r="Q83">
        <v>4550</v>
      </c>
      <c r="R83">
        <f t="shared" si="12"/>
        <v>0.69871043376318875</v>
      </c>
      <c r="S83">
        <f t="shared" si="13"/>
        <v>0.51038413707077446</v>
      </c>
      <c r="T83">
        <f t="shared" si="14"/>
        <v>0.74741047584927089</v>
      </c>
      <c r="U83">
        <f t="shared" si="15"/>
        <v>0.80785721960389245</v>
      </c>
    </row>
    <row r="84" spans="1:21" x14ac:dyDescent="0.2">
      <c r="A84">
        <v>2016</v>
      </c>
      <c r="B84" t="s">
        <v>63</v>
      </c>
      <c r="C84" t="s">
        <v>64</v>
      </c>
      <c r="D84" t="s">
        <v>92</v>
      </c>
      <c r="E84">
        <v>2600000</v>
      </c>
      <c r="F84">
        <f t="shared" si="8"/>
        <v>2600</v>
      </c>
      <c r="H84" s="1">
        <f t="shared" si="9"/>
        <v>-9.6480045861862624</v>
      </c>
      <c r="I84" s="1">
        <f t="shared" si="10"/>
        <v>-9.0690081641306861</v>
      </c>
      <c r="J84" s="1">
        <f t="shared" si="11"/>
        <v>-9.3768932607950006</v>
      </c>
      <c r="Q84">
        <v>4600</v>
      </c>
      <c r="R84">
        <f t="shared" si="12"/>
        <v>0.69871043376318875</v>
      </c>
      <c r="S84">
        <f t="shared" si="13"/>
        <v>0.51376342462345637</v>
      </c>
      <c r="T84">
        <f t="shared" si="14"/>
        <v>0.75009728724354241</v>
      </c>
      <c r="U84">
        <f t="shared" si="15"/>
        <v>0.80942999030572649</v>
      </c>
    </row>
    <row r="85" spans="1:21" x14ac:dyDescent="0.2">
      <c r="A85">
        <v>2016</v>
      </c>
      <c r="B85" t="s">
        <v>63</v>
      </c>
      <c r="C85" t="s">
        <v>64</v>
      </c>
      <c r="D85" t="s">
        <v>93</v>
      </c>
      <c r="E85">
        <v>510500</v>
      </c>
      <c r="F85">
        <f t="shared" si="8"/>
        <v>510.5</v>
      </c>
      <c r="H85" s="1">
        <f t="shared" si="9"/>
        <v>-9.8185455355050149</v>
      </c>
      <c r="I85" s="1">
        <f t="shared" si="10"/>
        <v>-7.9353525035375858</v>
      </c>
      <c r="J85" s="1">
        <f t="shared" si="11"/>
        <v>-6.5247872551067783</v>
      </c>
      <c r="Q85">
        <v>4650</v>
      </c>
      <c r="R85">
        <f t="shared" si="12"/>
        <v>0.69871043376318875</v>
      </c>
      <c r="S85">
        <f t="shared" si="13"/>
        <v>0.51714172413048232</v>
      </c>
      <c r="T85">
        <f t="shared" si="14"/>
        <v>0.75274005251662768</v>
      </c>
      <c r="U85">
        <f t="shared" si="15"/>
        <v>0.81097309158996489</v>
      </c>
    </row>
    <row r="86" spans="1:21" x14ac:dyDescent="0.2">
      <c r="A86">
        <v>2016</v>
      </c>
      <c r="B86" t="s">
        <v>94</v>
      </c>
      <c r="C86" t="s">
        <v>64</v>
      </c>
      <c r="D86" t="s">
        <v>95</v>
      </c>
      <c r="E86">
        <v>511000</v>
      </c>
      <c r="F86">
        <f t="shared" si="8"/>
        <v>511</v>
      </c>
      <c r="H86" s="1">
        <f t="shared" si="9"/>
        <v>-9.8184897237825162</v>
      </c>
      <c r="I86" s="1">
        <f t="shared" si="10"/>
        <v>-7.9355601443071064</v>
      </c>
      <c r="J86" s="1">
        <f t="shared" si="11"/>
        <v>-6.5265024204133795</v>
      </c>
      <c r="Q86">
        <v>4700</v>
      </c>
      <c r="R86">
        <f t="shared" si="12"/>
        <v>0.69988276670574445</v>
      </c>
      <c r="S86">
        <f t="shared" si="13"/>
        <v>0.52051879334059337</v>
      </c>
      <c r="T86">
        <f t="shared" si="14"/>
        <v>0.75533977586639156</v>
      </c>
      <c r="U86">
        <f t="shared" si="15"/>
        <v>0.81248739324410835</v>
      </c>
    </row>
    <row r="87" spans="1:21" x14ac:dyDescent="0.2">
      <c r="A87">
        <v>2016</v>
      </c>
      <c r="B87" t="s">
        <v>94</v>
      </c>
      <c r="C87" t="s">
        <v>64</v>
      </c>
      <c r="D87" t="s">
        <v>96</v>
      </c>
      <c r="E87">
        <v>566000</v>
      </c>
      <c r="F87">
        <f t="shared" si="8"/>
        <v>566</v>
      </c>
      <c r="H87" s="1">
        <f t="shared" si="9"/>
        <v>-9.8123942789313006</v>
      </c>
      <c r="I87" s="1">
        <f t="shared" si="10"/>
        <v>-7.9603829846380219</v>
      </c>
      <c r="J87" s="1">
        <f t="shared" si="11"/>
        <v>-6.7056039371606477</v>
      </c>
      <c r="Q87">
        <v>4750</v>
      </c>
      <c r="R87">
        <f t="shared" si="12"/>
        <v>0.70105509964830015</v>
      </c>
      <c r="S87">
        <f t="shared" si="13"/>
        <v>0.52389439026742735</v>
      </c>
      <c r="T87">
        <f t="shared" si="14"/>
        <v>0.75789743183563818</v>
      </c>
      <c r="U87">
        <f t="shared" si="15"/>
        <v>0.81397373065797796</v>
      </c>
    </row>
    <row r="88" spans="1:21" x14ac:dyDescent="0.2">
      <c r="A88">
        <v>2016</v>
      </c>
      <c r="B88" t="s">
        <v>94</v>
      </c>
      <c r="C88" t="s">
        <v>64</v>
      </c>
      <c r="D88" t="s">
        <v>97</v>
      </c>
      <c r="E88">
        <v>650000</v>
      </c>
      <c r="F88">
        <f t="shared" si="8"/>
        <v>650</v>
      </c>
      <c r="H88" s="1">
        <f t="shared" si="9"/>
        <v>-9.8032525806280333</v>
      </c>
      <c r="I88" s="1">
        <f t="shared" si="10"/>
        <v>-8.0038959904905944</v>
      </c>
      <c r="J88" s="1">
        <f t="shared" si="11"/>
        <v>-6.9480483959909414</v>
      </c>
      <c r="Q88">
        <v>4800</v>
      </c>
      <c r="R88">
        <f t="shared" si="12"/>
        <v>0.70339976553341144</v>
      </c>
      <c r="S88">
        <f t="shared" si="13"/>
        <v>0.52726827324153636</v>
      </c>
      <c r="T88">
        <f t="shared" si="14"/>
        <v>0.76041396639013437</v>
      </c>
      <c r="U88">
        <f t="shared" si="15"/>
        <v>0.81543290652864087</v>
      </c>
    </row>
    <row r="89" spans="1:21" x14ac:dyDescent="0.2">
      <c r="A89">
        <v>2016</v>
      </c>
      <c r="B89" t="s">
        <v>94</v>
      </c>
      <c r="C89" t="s">
        <v>64</v>
      </c>
      <c r="D89" t="s">
        <v>98</v>
      </c>
      <c r="E89">
        <v>546500</v>
      </c>
      <c r="F89">
        <f t="shared" si="8"/>
        <v>546.5</v>
      </c>
      <c r="H89" s="1">
        <f t="shared" si="9"/>
        <v>-9.81454544805481</v>
      </c>
      <c r="I89" s="1">
        <f t="shared" si="10"/>
        <v>-7.9511685608716709</v>
      </c>
      <c r="J89" s="1">
        <f t="shared" si="11"/>
        <v>-6.6441777739021788</v>
      </c>
      <c r="Q89">
        <v>4850</v>
      </c>
      <c r="R89">
        <f t="shared" si="12"/>
        <v>0.70339976553341144</v>
      </c>
      <c r="S89">
        <f t="shared" si="13"/>
        <v>0.53064020096229014</v>
      </c>
      <c r="T89">
        <f t="shared" si="14"/>
        <v>0.76289029795020369</v>
      </c>
      <c r="U89">
        <f t="shared" si="15"/>
        <v>0.8168656924641019</v>
      </c>
    </row>
    <row r="90" spans="1:21" x14ac:dyDescent="0.2">
      <c r="A90">
        <v>2016</v>
      </c>
      <c r="B90" t="s">
        <v>94</v>
      </c>
      <c r="C90" t="s">
        <v>64</v>
      </c>
      <c r="D90" t="s">
        <v>99</v>
      </c>
      <c r="E90">
        <v>13000000</v>
      </c>
      <c r="F90">
        <f t="shared" si="8"/>
        <v>13000</v>
      </c>
      <c r="H90" s="1">
        <f t="shared" si="9"/>
        <v>-10.664864901030805</v>
      </c>
      <c r="I90" s="1">
        <f t="shared" si="10"/>
        <v>-11.740818582115528</v>
      </c>
      <c r="J90" s="1">
        <f t="shared" si="11"/>
        <v>-12.19669482565072</v>
      </c>
      <c r="Q90">
        <v>4900</v>
      </c>
      <c r="R90">
        <f t="shared" si="12"/>
        <v>0.70339976553341144</v>
      </c>
      <c r="S90">
        <f t="shared" si="13"/>
        <v>0.53400993254964901</v>
      </c>
      <c r="T90">
        <f t="shared" si="14"/>
        <v>0.7653273183781889</v>
      </c>
      <c r="U90">
        <f t="shared" si="15"/>
        <v>0.81827283049274813</v>
      </c>
    </row>
    <row r="91" spans="1:21" x14ac:dyDescent="0.2">
      <c r="A91">
        <v>2016</v>
      </c>
      <c r="B91" t="s">
        <v>94</v>
      </c>
      <c r="C91" t="s">
        <v>64</v>
      </c>
      <c r="D91" t="s">
        <v>100</v>
      </c>
      <c r="E91">
        <v>11400000</v>
      </c>
      <c r="F91">
        <f t="shared" si="8"/>
        <v>11400</v>
      </c>
      <c r="H91" s="1">
        <f t="shared" si="9"/>
        <v>-10.306186588586966</v>
      </c>
      <c r="I91" s="1">
        <f t="shared" si="10"/>
        <v>-11.465000858651504</v>
      </c>
      <c r="J91" s="1">
        <f t="shared" si="11"/>
        <v>-11.966588736268466</v>
      </c>
      <c r="Q91">
        <v>4950</v>
      </c>
      <c r="R91">
        <f t="shared" si="12"/>
        <v>0.70339976553341144</v>
      </c>
      <c r="S91">
        <f t="shared" si="13"/>
        <v>0.53737722759578399</v>
      </c>
      <c r="T91">
        <f t="shared" si="14"/>
        <v>0.76772589392395074</v>
      </c>
      <c r="U91">
        <f t="shared" si="15"/>
        <v>0.81965503448498034</v>
      </c>
    </row>
    <row r="92" spans="1:21" x14ac:dyDescent="0.2">
      <c r="A92">
        <v>2016</v>
      </c>
      <c r="B92" t="s">
        <v>94</v>
      </c>
      <c r="C92" t="s">
        <v>64</v>
      </c>
      <c r="D92" t="s">
        <v>101</v>
      </c>
      <c r="E92">
        <v>3700000</v>
      </c>
      <c r="F92">
        <f t="shared" si="8"/>
        <v>3700</v>
      </c>
      <c r="H92" s="1">
        <f t="shared" si="9"/>
        <v>-9.6086183807951091</v>
      </c>
      <c r="I92" s="1">
        <f t="shared" si="10"/>
        <v>-9.522742821817209</v>
      </c>
      <c r="J92" s="1">
        <f t="shared" si="11"/>
        <v>-9.9950508527030326</v>
      </c>
      <c r="Q92">
        <v>5000</v>
      </c>
      <c r="R92">
        <f t="shared" si="12"/>
        <v>0.71512309495896831</v>
      </c>
      <c r="S92">
        <f t="shared" si="13"/>
        <v>0.54074184621652854</v>
      </c>
      <c r="T92">
        <f t="shared" si="14"/>
        <v>0.77008686613046051</v>
      </c>
      <c r="U92">
        <f t="shared" si="15"/>
        <v>0.82101299149297002</v>
      </c>
    </row>
    <row r="93" spans="1:21" x14ac:dyDescent="0.2">
      <c r="A93">
        <v>2016</v>
      </c>
      <c r="B93" t="s">
        <v>94</v>
      </c>
      <c r="C93" t="s">
        <v>64</v>
      </c>
      <c r="D93" t="s">
        <v>102</v>
      </c>
      <c r="E93">
        <v>606000</v>
      </c>
      <c r="F93">
        <f t="shared" si="8"/>
        <v>606</v>
      </c>
      <c r="H93" s="1">
        <f t="shared" si="9"/>
        <v>-9.8080158094800769</v>
      </c>
      <c r="I93" s="1">
        <f t="shared" si="10"/>
        <v>-7.9804306679120742</v>
      </c>
      <c r="J93" s="1">
        <f t="shared" si="11"/>
        <v>-6.8252436625398616</v>
      </c>
      <c r="Q93">
        <v>5050</v>
      </c>
      <c r="R93">
        <f t="shared" si="12"/>
        <v>0.71629542790152401</v>
      </c>
      <c r="S93">
        <f t="shared" si="13"/>
        <v>0.54410354910264336</v>
      </c>
      <c r="T93">
        <f t="shared" si="14"/>
        <v>0.77241105270141508</v>
      </c>
      <c r="U93">
        <f t="shared" si="15"/>
        <v>0.82234736301402012</v>
      </c>
    </row>
    <row r="94" spans="1:21" x14ac:dyDescent="0.2">
      <c r="A94">
        <v>2016</v>
      </c>
      <c r="B94" t="s">
        <v>94</v>
      </c>
      <c r="C94" t="s">
        <v>64</v>
      </c>
      <c r="D94" t="s">
        <v>103</v>
      </c>
      <c r="E94">
        <v>2600000</v>
      </c>
      <c r="F94">
        <f t="shared" si="8"/>
        <v>2600</v>
      </c>
      <c r="H94" s="1">
        <f t="shared" si="9"/>
        <v>-9.6480045861862624</v>
      </c>
      <c r="I94" s="1">
        <f t="shared" si="10"/>
        <v>-9.0690081641306861</v>
      </c>
      <c r="J94" s="1">
        <f t="shared" si="11"/>
        <v>-9.3768932607950006</v>
      </c>
      <c r="Q94">
        <v>5100</v>
      </c>
      <c r="R94">
        <f t="shared" si="12"/>
        <v>0.7186400937866354</v>
      </c>
      <c r="S94">
        <f t="shared" si="13"/>
        <v>0.54746209757087394</v>
      </c>
      <c r="T94">
        <f t="shared" si="14"/>
        <v>0.77469924833272252</v>
      </c>
      <c r="U94">
        <f t="shared" si="15"/>
        <v>0.82365878618259503</v>
      </c>
    </row>
    <row r="95" spans="1:21" x14ac:dyDescent="0.2">
      <c r="A95">
        <v>2016</v>
      </c>
      <c r="B95" t="s">
        <v>94</v>
      </c>
      <c r="C95" t="s">
        <v>64</v>
      </c>
      <c r="D95" t="s">
        <v>104</v>
      </c>
      <c r="E95">
        <v>11000000</v>
      </c>
      <c r="F95">
        <f t="shared" si="8"/>
        <v>11000</v>
      </c>
      <c r="H95" s="1">
        <f t="shared" si="9"/>
        <v>-10.228007820930905</v>
      </c>
      <c r="I95" s="1">
        <f t="shared" si="10"/>
        <v>-11.391765808711037</v>
      </c>
      <c r="J95" s="1">
        <f t="shared" si="11"/>
        <v>-11.90400918322273</v>
      </c>
      <c r="Q95">
        <v>5150</v>
      </c>
      <c r="R95">
        <f t="shared" si="12"/>
        <v>0.7186400937866354</v>
      </c>
      <c r="S95">
        <f t="shared" si="13"/>
        <v>0.55081725361478562</v>
      </c>
      <c r="T95">
        <f t="shared" si="14"/>
        <v>0.7769522255095751</v>
      </c>
      <c r="U95">
        <f t="shared" si="15"/>
        <v>0.82494787489569954</v>
      </c>
    </row>
    <row r="96" spans="1:21" x14ac:dyDescent="0.2">
      <c r="A96">
        <v>2016</v>
      </c>
      <c r="B96" t="s">
        <v>94</v>
      </c>
      <c r="C96" t="s">
        <v>64</v>
      </c>
      <c r="D96" t="s">
        <v>105</v>
      </c>
      <c r="E96">
        <v>563750</v>
      </c>
      <c r="F96">
        <f t="shared" si="8"/>
        <v>563.75</v>
      </c>
      <c r="H96" s="1">
        <f t="shared" si="9"/>
        <v>-9.8126419332693935</v>
      </c>
      <c r="I96" s="1">
        <f t="shared" si="10"/>
        <v>-7.9592992735166996</v>
      </c>
      <c r="J96" s="1">
        <f t="shared" si="11"/>
        <v>-6.6986252286698065</v>
      </c>
      <c r="Q96">
        <v>5200</v>
      </c>
      <c r="R96">
        <f t="shared" si="12"/>
        <v>0.7186400937866354</v>
      </c>
      <c r="S96">
        <f t="shared" si="13"/>
        <v>0.55416877995535552</v>
      </c>
      <c r="T96">
        <f t="shared" si="14"/>
        <v>0.77917073527076508</v>
      </c>
      <c r="U96">
        <f t="shared" si="15"/>
        <v>0.82621522087594035</v>
      </c>
    </row>
    <row r="97" spans="1:21" x14ac:dyDescent="0.2">
      <c r="A97">
        <v>2016</v>
      </c>
      <c r="B97" t="s">
        <v>94</v>
      </c>
      <c r="C97" t="s">
        <v>64</v>
      </c>
      <c r="D97" t="s">
        <v>106</v>
      </c>
      <c r="E97">
        <v>16000000</v>
      </c>
      <c r="F97">
        <f t="shared" si="8"/>
        <v>16000</v>
      </c>
      <c r="H97" s="1">
        <f t="shared" si="9"/>
        <v>-11.535603217210008</v>
      </c>
      <c r="I97" s="1">
        <f t="shared" si="10"/>
        <v>-12.197832588085234</v>
      </c>
      <c r="J97" s="1">
        <f t="shared" si="11"/>
        <v>-12.560487551796854</v>
      </c>
      <c r="Q97">
        <v>5250</v>
      </c>
      <c r="R97">
        <f t="shared" ref="R97:R137" si="16">COUNTIF(F:F,"&lt;="&amp;Q97)/COUNT(F:F)</f>
        <v>0.7233294255568582</v>
      </c>
      <c r="S97">
        <f t="shared" si="13"/>
        <v>0.55751644009130508</v>
      </c>
      <c r="T97">
        <f t="shared" si="14"/>
        <v>0.78135550794178399</v>
      </c>
      <c r="U97">
        <f t="shared" si="15"/>
        <v>0.82746139467628244</v>
      </c>
    </row>
    <row r="98" spans="1:21" x14ac:dyDescent="0.2">
      <c r="A98">
        <v>2016</v>
      </c>
      <c r="B98" t="s">
        <v>94</v>
      </c>
      <c r="C98" t="s">
        <v>64</v>
      </c>
      <c r="D98" t="s">
        <v>107</v>
      </c>
      <c r="E98">
        <v>12642511</v>
      </c>
      <c r="F98">
        <f t="shared" si="8"/>
        <v>12642.511</v>
      </c>
      <c r="H98" s="1">
        <f t="shared" si="9"/>
        <v>-10.578345138604945</v>
      </c>
      <c r="I98" s="1">
        <f t="shared" si="10"/>
        <v>-11.681400193709701</v>
      </c>
      <c r="J98" s="1">
        <f t="shared" si="11"/>
        <v>-12.14784032410472</v>
      </c>
      <c r="Q98">
        <v>5300</v>
      </c>
      <c r="R98">
        <f t="shared" si="16"/>
        <v>0.72567409144196948</v>
      </c>
      <c r="S98">
        <f t="shared" si="13"/>
        <v>0.56085999834915456</v>
      </c>
      <c r="T98">
        <f t="shared" si="14"/>
        <v>0.78350725383818332</v>
      </c>
      <c r="U98">
        <f t="shared" si="15"/>
        <v>0.82868694663021758</v>
      </c>
    </row>
    <row r="99" spans="1:21" x14ac:dyDescent="0.2">
      <c r="A99">
        <v>2016</v>
      </c>
      <c r="B99" t="s">
        <v>94</v>
      </c>
      <c r="C99" t="s">
        <v>64</v>
      </c>
      <c r="D99" t="s">
        <v>108</v>
      </c>
      <c r="E99">
        <v>20125000</v>
      </c>
      <c r="F99">
        <f t="shared" si="8"/>
        <v>20125</v>
      </c>
      <c r="H99" s="1">
        <f t="shared" si="9"/>
        <v>-13.15502102823892</v>
      </c>
      <c r="I99" s="1">
        <f t="shared" si="10"/>
        <v>-12.732524157925178</v>
      </c>
      <c r="J99" s="1">
        <f t="shared" si="11"/>
        <v>-12.962360431839691</v>
      </c>
      <c r="Q99">
        <v>5350</v>
      </c>
      <c r="R99">
        <f t="shared" si="16"/>
        <v>0.72801875732708088</v>
      </c>
      <c r="S99">
        <f t="shared" si="13"/>
        <v>0.56419921993298261</v>
      </c>
      <c r="T99">
        <f t="shared" si="14"/>
        <v>0.785626663940582</v>
      </c>
      <c r="U99">
        <f t="shared" si="15"/>
        <v>0.82989240775079554</v>
      </c>
    </row>
    <row r="100" spans="1:21" x14ac:dyDescent="0.2">
      <c r="A100">
        <v>2016</v>
      </c>
      <c r="B100" t="s">
        <v>94</v>
      </c>
      <c r="C100" t="s">
        <v>64</v>
      </c>
      <c r="D100" t="s">
        <v>109</v>
      </c>
      <c r="E100">
        <v>30000000</v>
      </c>
      <c r="F100">
        <f t="shared" si="8"/>
        <v>30000</v>
      </c>
      <c r="H100" s="1">
        <f t="shared" si="9"/>
        <v>-19.017564803045317</v>
      </c>
      <c r="I100" s="1">
        <f t="shared" si="10"/>
        <v>-13.737882418968347</v>
      </c>
      <c r="J100" s="1">
        <f t="shared" si="11"/>
        <v>-13.661835834838275</v>
      </c>
      <c r="Q100">
        <v>5400</v>
      </c>
      <c r="R100">
        <f t="shared" si="16"/>
        <v>0.73036342321219228</v>
      </c>
      <c r="S100">
        <f t="shared" si="13"/>
        <v>0.5675338709738722</v>
      </c>
      <c r="T100">
        <f t="shared" si="14"/>
        <v>0.78771441054264235</v>
      </c>
      <c r="U100">
        <f t="shared" si="15"/>
        <v>0.83107829058171567</v>
      </c>
    </row>
    <row r="101" spans="1:21" x14ac:dyDescent="0.2">
      <c r="A101">
        <v>2016</v>
      </c>
      <c r="B101" t="s">
        <v>94</v>
      </c>
      <c r="C101" t="s">
        <v>64</v>
      </c>
      <c r="D101" t="s">
        <v>110</v>
      </c>
      <c r="E101">
        <v>22750000</v>
      </c>
      <c r="F101">
        <f t="shared" si="8"/>
        <v>22750</v>
      </c>
      <c r="H101" s="1">
        <f t="shared" si="9"/>
        <v>-14.440063132441988</v>
      </c>
      <c r="I101" s="1">
        <f t="shared" si="10"/>
        <v>-13.031167023473563</v>
      </c>
      <c r="J101" s="1">
        <f t="shared" si="11"/>
        <v>-13.177164753907665</v>
      </c>
      <c r="Q101">
        <v>5450</v>
      </c>
      <c r="R101">
        <f t="shared" si="16"/>
        <v>0.73036342321219228</v>
      </c>
      <c r="S101">
        <f t="shared" si="13"/>
        <v>0.57086371857902707</v>
      </c>
      <c r="T101">
        <f t="shared" si="14"/>
        <v>0.78977114787326652</v>
      </c>
      <c r="U101">
        <f t="shared" si="15"/>
        <v>0.83224509000345592</v>
      </c>
    </row>
    <row r="102" spans="1:21" x14ac:dyDescent="0.2">
      <c r="A102">
        <v>2016</v>
      </c>
      <c r="B102" t="s">
        <v>94</v>
      </c>
      <c r="C102" t="s">
        <v>64</v>
      </c>
      <c r="D102" t="s">
        <v>111</v>
      </c>
      <c r="E102">
        <v>509500</v>
      </c>
      <c r="F102">
        <f t="shared" si="8"/>
        <v>509.5</v>
      </c>
      <c r="H102" s="1">
        <f t="shared" si="9"/>
        <v>-9.8186571804952827</v>
      </c>
      <c r="I102" s="1">
        <f t="shared" si="10"/>
        <v>-7.9349383270821852</v>
      </c>
      <c r="J102" s="1">
        <f t="shared" si="11"/>
        <v>-6.5213518790634328</v>
      </c>
      <c r="Q102">
        <v>5500</v>
      </c>
      <c r="R102">
        <f t="shared" si="16"/>
        <v>0.73622508792497066</v>
      </c>
      <c r="S102">
        <f t="shared" si="13"/>
        <v>0.57418853088054067</v>
      </c>
      <c r="T102">
        <f t="shared" si="14"/>
        <v>0.79179751269418852</v>
      </c>
      <c r="U102">
        <f t="shared" si="15"/>
        <v>0.8333932839971987</v>
      </c>
    </row>
    <row r="103" spans="1:21" x14ac:dyDescent="0.2">
      <c r="A103">
        <v>2016</v>
      </c>
      <c r="B103" t="s">
        <v>94</v>
      </c>
      <c r="C103" t="s">
        <v>64</v>
      </c>
      <c r="D103" t="s">
        <v>112</v>
      </c>
      <c r="E103">
        <v>521000</v>
      </c>
      <c r="F103">
        <f t="shared" si="8"/>
        <v>521</v>
      </c>
      <c r="H103" s="1">
        <f t="shared" si="9"/>
        <v>-9.817374997501414</v>
      </c>
      <c r="I103" s="1">
        <f t="shared" si="10"/>
        <v>-7.9397882929351118</v>
      </c>
      <c r="J103" s="1">
        <f t="shared" si="11"/>
        <v>-6.560457770405538</v>
      </c>
      <c r="Q103">
        <v>5550</v>
      </c>
      <c r="R103">
        <f t="shared" si="16"/>
        <v>0.73622508792497066</v>
      </c>
      <c r="S103">
        <f t="shared" si="13"/>
        <v>0.57750807708379948</v>
      </c>
      <c r="T103">
        <f t="shared" si="14"/>
        <v>0.79379412487409473</v>
      </c>
      <c r="U103">
        <f t="shared" si="15"/>
        <v>0.83452333436912629</v>
      </c>
    </row>
    <row r="104" spans="1:21" x14ac:dyDescent="0.2">
      <c r="A104">
        <v>2016</v>
      </c>
      <c r="B104" t="s">
        <v>94</v>
      </c>
      <c r="C104" t="s">
        <v>64</v>
      </c>
      <c r="D104" t="s">
        <v>113</v>
      </c>
      <c r="E104">
        <v>1250000</v>
      </c>
      <c r="F104">
        <f t="shared" si="8"/>
        <v>1250</v>
      </c>
      <c r="H104" s="1">
        <f t="shared" si="9"/>
        <v>-9.7438495213680572</v>
      </c>
      <c r="I104" s="1">
        <f t="shared" si="10"/>
        <v>-8.3637542658753254</v>
      </c>
      <c r="J104" s="1">
        <f t="shared" si="11"/>
        <v>-8.0937545222403973</v>
      </c>
      <c r="Q104">
        <v>5600</v>
      </c>
      <c r="R104">
        <f t="shared" si="16"/>
        <v>0.73974208675263775</v>
      </c>
      <c r="S104">
        <f t="shared" si="13"/>
        <v>0.5808221275155071</v>
      </c>
      <c r="T104">
        <f t="shared" si="14"/>
        <v>0.79576158794033192</v>
      </c>
      <c r="U104">
        <f t="shared" si="15"/>
        <v>0.83563568743747552</v>
      </c>
    </row>
    <row r="105" spans="1:21" x14ac:dyDescent="0.2">
      <c r="A105">
        <v>2016</v>
      </c>
      <c r="B105" t="s">
        <v>94</v>
      </c>
      <c r="C105" t="s">
        <v>64</v>
      </c>
      <c r="D105" t="s">
        <v>114</v>
      </c>
      <c r="E105">
        <v>17600000</v>
      </c>
      <c r="F105">
        <f t="shared" si="8"/>
        <v>17600</v>
      </c>
      <c r="H105" s="1">
        <f t="shared" si="9"/>
        <v>-12.105712442023984</v>
      </c>
      <c r="I105" s="1">
        <f t="shared" si="10"/>
        <v>-12.416205484276208</v>
      </c>
      <c r="J105" s="1">
        <f t="shared" si="11"/>
        <v>-12.727474915573097</v>
      </c>
      <c r="Q105">
        <v>5650</v>
      </c>
      <c r="R105">
        <f t="shared" si="16"/>
        <v>0.73974208675263775</v>
      </c>
      <c r="S105">
        <f t="shared" si="13"/>
        <v>0.58413045367130856</v>
      </c>
      <c r="T105">
        <f t="shared" si="14"/>
        <v>0.79770048960921269</v>
      </c>
      <c r="U105">
        <f t="shared" si="15"/>
        <v>0.83673077468458223</v>
      </c>
    </row>
    <row r="106" spans="1:21" x14ac:dyDescent="0.2">
      <c r="A106">
        <v>2016</v>
      </c>
      <c r="B106" t="s">
        <v>94</v>
      </c>
      <c r="C106" t="s">
        <v>64</v>
      </c>
      <c r="D106" t="s">
        <v>115</v>
      </c>
      <c r="E106">
        <v>515000</v>
      </c>
      <c r="F106">
        <f t="shared" si="8"/>
        <v>515</v>
      </c>
      <c r="H106" s="1">
        <f t="shared" si="9"/>
        <v>-9.8180434885457615</v>
      </c>
      <c r="I106" s="1">
        <f t="shared" si="10"/>
        <v>-7.9372343637640892</v>
      </c>
      <c r="J106" s="1">
        <f t="shared" si="11"/>
        <v>-6.5401636297505021</v>
      </c>
      <c r="Q106">
        <v>5700</v>
      </c>
      <c r="R106">
        <f t="shared" si="16"/>
        <v>0.74091441969519345</v>
      </c>
      <c r="S106">
        <f t="shared" si="13"/>
        <v>0.58743282826300147</v>
      </c>
      <c r="T106">
        <f t="shared" si="14"/>
        <v>0.79961140229588423</v>
      </c>
      <c r="U106">
        <f t="shared" si="15"/>
        <v>0.83780901337598701</v>
      </c>
    </row>
    <row r="107" spans="1:21" x14ac:dyDescent="0.2">
      <c r="A107">
        <v>2016</v>
      </c>
      <c r="B107" t="s">
        <v>94</v>
      </c>
      <c r="C107" t="s">
        <v>64</v>
      </c>
      <c r="D107" t="s">
        <v>116</v>
      </c>
      <c r="E107">
        <v>529000</v>
      </c>
      <c r="F107">
        <f t="shared" si="8"/>
        <v>529</v>
      </c>
      <c r="H107" s="1">
        <f t="shared" si="9"/>
        <v>-9.8164852848224147</v>
      </c>
      <c r="I107" s="1">
        <f t="shared" si="10"/>
        <v>-7.9432698234404118</v>
      </c>
      <c r="J107" s="1">
        <f t="shared" si="11"/>
        <v>-6.5871560580075652</v>
      </c>
      <c r="Q107">
        <v>5750</v>
      </c>
      <c r="R107">
        <f t="shared" si="16"/>
        <v>0.74325908558030485</v>
      </c>
      <c r="S107">
        <f t="shared" si="13"/>
        <v>0.5907290252653159</v>
      </c>
      <c r="T107">
        <f t="shared" si="14"/>
        <v>0.80149488360466159</v>
      </c>
      <c r="U107">
        <f t="shared" si="15"/>
        <v>0.83887080714854401</v>
      </c>
    </row>
    <row r="108" spans="1:21" x14ac:dyDescent="0.2">
      <c r="A108">
        <v>2016</v>
      </c>
      <c r="B108" t="s">
        <v>94</v>
      </c>
      <c r="C108" t="s">
        <v>64</v>
      </c>
      <c r="D108" t="s">
        <v>117</v>
      </c>
      <c r="E108">
        <v>518500</v>
      </c>
      <c r="F108">
        <f t="shared" si="8"/>
        <v>518.5</v>
      </c>
      <c r="H108" s="1">
        <f t="shared" si="9"/>
        <v>-9.8176534097558203</v>
      </c>
      <c r="I108" s="1">
        <f t="shared" si="10"/>
        <v>-7.9387180504402899</v>
      </c>
      <c r="J108" s="1">
        <f t="shared" si="11"/>
        <v>-6.5520304274582593</v>
      </c>
      <c r="Q108">
        <v>5800</v>
      </c>
      <c r="R108">
        <f t="shared" si="16"/>
        <v>0.74325908558030485</v>
      </c>
      <c r="S108">
        <f t="shared" si="13"/>
        <v>0.59401881996224803</v>
      </c>
      <c r="T108">
        <f t="shared" si="14"/>
        <v>0.8033514768006953</v>
      </c>
      <c r="U108">
        <f t="shared" si="15"/>
        <v>0.83991654656933279</v>
      </c>
    </row>
    <row r="109" spans="1:21" x14ac:dyDescent="0.2">
      <c r="A109">
        <v>2016</v>
      </c>
      <c r="B109" t="s">
        <v>94</v>
      </c>
      <c r="C109" t="s">
        <v>64</v>
      </c>
      <c r="D109" t="s">
        <v>118</v>
      </c>
      <c r="E109">
        <v>3375000</v>
      </c>
      <c r="F109">
        <f t="shared" si="8"/>
        <v>3375</v>
      </c>
      <c r="H109" s="1">
        <f t="shared" si="9"/>
        <v>-9.6166374043519731</v>
      </c>
      <c r="I109" s="1">
        <f t="shared" si="10"/>
        <v>-9.3973696566977498</v>
      </c>
      <c r="J109" s="1">
        <f t="shared" si="11"/>
        <v>-9.8339725711580162</v>
      </c>
      <c r="Q109">
        <v>5850</v>
      </c>
      <c r="R109">
        <f t="shared" si="16"/>
        <v>0.74443141852286054</v>
      </c>
      <c r="S109">
        <f t="shared" si="13"/>
        <v>0.59730198899293152</v>
      </c>
      <c r="T109">
        <f t="shared" si="14"/>
        <v>0.8051817112637969</v>
      </c>
      <c r="U109">
        <f t="shared" si="15"/>
        <v>0.84094660966706647</v>
      </c>
    </row>
    <row r="110" spans="1:21" x14ac:dyDescent="0.2">
      <c r="A110">
        <v>2016</v>
      </c>
      <c r="B110" t="s">
        <v>94</v>
      </c>
      <c r="C110" t="s">
        <v>64</v>
      </c>
      <c r="D110" t="s">
        <v>119</v>
      </c>
      <c r="E110">
        <v>9000000</v>
      </c>
      <c r="F110">
        <f t="shared" si="8"/>
        <v>9000</v>
      </c>
      <c r="H110" s="1">
        <f t="shared" si="9"/>
        <v>-9.9060588453799916</v>
      </c>
      <c r="I110" s="1">
        <f t="shared" si="10"/>
        <v>-10.994438849629303</v>
      </c>
      <c r="J110" s="1">
        <f t="shared" si="11"/>
        <v>-11.552425852972316</v>
      </c>
      <c r="Q110">
        <v>5900</v>
      </c>
      <c r="R110">
        <f t="shared" si="16"/>
        <v>0.74560375146541613</v>
      </c>
      <c r="S110">
        <f t="shared" si="13"/>
        <v>0.60057831039703025</v>
      </c>
      <c r="T110">
        <f t="shared" si="14"/>
        <v>0.8069861029251939</v>
      </c>
      <c r="U110">
        <f t="shared" si="15"/>
        <v>0.84196136243756459</v>
      </c>
    </row>
    <row r="111" spans="1:21" x14ac:dyDescent="0.2">
      <c r="A111">
        <v>2016</v>
      </c>
      <c r="B111" t="s">
        <v>94</v>
      </c>
      <c r="C111" t="s">
        <v>64</v>
      </c>
      <c r="D111" t="s">
        <v>120</v>
      </c>
      <c r="E111">
        <v>513000</v>
      </c>
      <c r="F111">
        <f t="shared" si="8"/>
        <v>513</v>
      </c>
      <c r="H111" s="1">
        <f t="shared" si="9"/>
        <v>-9.8182665487100866</v>
      </c>
      <c r="I111" s="1">
        <f t="shared" si="10"/>
        <v>-7.9363943612408816</v>
      </c>
      <c r="J111" s="1">
        <f t="shared" si="11"/>
        <v>-6.5333463401345178</v>
      </c>
      <c r="Q111">
        <v>5950</v>
      </c>
      <c r="R111">
        <f t="shared" si="16"/>
        <v>0.74560375146541613</v>
      </c>
      <c r="S111">
        <f t="shared" si="13"/>
        <v>0.60384756365963821</v>
      </c>
      <c r="T111">
        <f t="shared" si="14"/>
        <v>0.80876515468797017</v>
      </c>
      <c r="U111">
        <f t="shared" si="15"/>
        <v>0.84296115932477078</v>
      </c>
    </row>
    <row r="112" spans="1:21" x14ac:dyDescent="0.2">
      <c r="A112">
        <v>2016</v>
      </c>
      <c r="B112" t="s">
        <v>94</v>
      </c>
      <c r="C112" t="s">
        <v>64</v>
      </c>
      <c r="D112" t="s">
        <v>121</v>
      </c>
      <c r="E112">
        <v>539500</v>
      </c>
      <c r="F112">
        <f t="shared" si="8"/>
        <v>539.5</v>
      </c>
      <c r="H112" s="1">
        <f t="shared" si="9"/>
        <v>-9.8153203270436418</v>
      </c>
      <c r="I112" s="1">
        <f t="shared" si="10"/>
        <v>-7.9479644215014273</v>
      </c>
      <c r="J112" s="1">
        <f t="shared" si="11"/>
        <v>-6.6215912943506243</v>
      </c>
      <c r="Q112">
        <v>6000</v>
      </c>
      <c r="R112">
        <f t="shared" si="16"/>
        <v>0.75263774912075032</v>
      </c>
      <c r="S112">
        <f t="shared" si="13"/>
        <v>0.60710952975567123</v>
      </c>
      <c r="T112">
        <f t="shared" si="14"/>
        <v>0.8105193568318807</v>
      </c>
      <c r="U112">
        <f t="shared" si="15"/>
        <v>0.84394634367868759</v>
      </c>
    </row>
    <row r="113" spans="1:21" x14ac:dyDescent="0.2">
      <c r="A113">
        <v>2016</v>
      </c>
      <c r="B113" t="s">
        <v>94</v>
      </c>
      <c r="C113" t="s">
        <v>64</v>
      </c>
      <c r="D113" t="s">
        <v>122</v>
      </c>
      <c r="E113">
        <v>514500</v>
      </c>
      <c r="F113">
        <f t="shared" si="8"/>
        <v>514.5</v>
      </c>
      <c r="H113" s="1">
        <f t="shared" si="9"/>
        <v>-9.818099242814208</v>
      </c>
      <c r="I113" s="1">
        <f t="shared" si="10"/>
        <v>-7.9370238251182528</v>
      </c>
      <c r="J113" s="1">
        <f t="shared" si="11"/>
        <v>-6.5384617925882615</v>
      </c>
      <c r="Q113">
        <v>6050</v>
      </c>
      <c r="R113">
        <f t="shared" si="16"/>
        <v>0.75263774912075032</v>
      </c>
      <c r="S113">
        <f t="shared" si="13"/>
        <v>0.61036399119373475</v>
      </c>
      <c r="T113">
        <f t="shared" si="14"/>
        <v>0.81224918740322705</v>
      </c>
      <c r="U113">
        <f t="shared" si="15"/>
        <v>0.8449172481915197</v>
      </c>
    </row>
    <row r="114" spans="1:21" x14ac:dyDescent="0.2">
      <c r="A114">
        <v>2016</v>
      </c>
      <c r="B114" t="s">
        <v>94</v>
      </c>
      <c r="C114" t="s">
        <v>64</v>
      </c>
      <c r="D114" t="s">
        <v>123</v>
      </c>
      <c r="E114">
        <v>6500000</v>
      </c>
      <c r="F114">
        <f t="shared" si="8"/>
        <v>6500</v>
      </c>
      <c r="H114" s="1">
        <f t="shared" si="9"/>
        <v>-9.6652121479633628</v>
      </c>
      <c r="I114" s="1">
        <f t="shared" si="10"/>
        <v>-10.401067903664632</v>
      </c>
      <c r="J114" s="1">
        <f t="shared" si="11"/>
        <v>-10.982272393248691</v>
      </c>
      <c r="Q114">
        <v>6100</v>
      </c>
      <c r="R114">
        <f t="shared" si="16"/>
        <v>0.75381008206330602</v>
      </c>
      <c r="S114">
        <f t="shared" si="13"/>
        <v>0.61361073205945438</v>
      </c>
      <c r="T114">
        <f t="shared" si="14"/>
        <v>0.81395511259041842</v>
      </c>
      <c r="U114">
        <f t="shared" si="15"/>
        <v>0.84587419531323371</v>
      </c>
    </row>
    <row r="115" spans="1:21" x14ac:dyDescent="0.2">
      <c r="A115">
        <v>2016</v>
      </c>
      <c r="B115" t="s">
        <v>124</v>
      </c>
      <c r="C115" t="s">
        <v>6</v>
      </c>
      <c r="D115" t="s">
        <v>125</v>
      </c>
      <c r="E115">
        <v>10700000</v>
      </c>
      <c r="F115">
        <f t="shared" si="8"/>
        <v>10700</v>
      </c>
      <c r="H115" s="1">
        <f t="shared" si="9"/>
        <v>-10.172390082933271</v>
      </c>
      <c r="I115" s="1">
        <f t="shared" si="10"/>
        <v>-11.335591737282456</v>
      </c>
      <c r="J115" s="1">
        <f t="shared" si="11"/>
        <v>-11.855562560514244</v>
      </c>
      <c r="Q115">
        <v>6150</v>
      </c>
      <c r="R115">
        <f t="shared" si="16"/>
        <v>0.75498241500586172</v>
      </c>
      <c r="S115">
        <f t="shared" si="13"/>
        <v>0.61684953805825382</v>
      </c>
      <c r="T115">
        <f t="shared" si="14"/>
        <v>0.81563758708583889</v>
      </c>
      <c r="U115">
        <f t="shared" si="15"/>
        <v>0.84681749764766379</v>
      </c>
    </row>
    <row r="116" spans="1:21" x14ac:dyDescent="0.2">
      <c r="A116">
        <v>2016</v>
      </c>
      <c r="B116" t="s">
        <v>124</v>
      </c>
      <c r="C116" t="s">
        <v>6</v>
      </c>
      <c r="D116" t="s">
        <v>126</v>
      </c>
      <c r="E116">
        <v>512000</v>
      </c>
      <c r="F116">
        <f t="shared" si="8"/>
        <v>512</v>
      </c>
      <c r="H116" s="1">
        <f t="shared" si="9"/>
        <v>-9.8183781218827875</v>
      </c>
      <c r="I116" s="1">
        <f t="shared" si="10"/>
        <v>-7.9359765245413421</v>
      </c>
      <c r="J116" s="1">
        <f t="shared" si="11"/>
        <v>-6.529927722033749</v>
      </c>
      <c r="Q116">
        <v>6200</v>
      </c>
      <c r="R116">
        <f t="shared" si="16"/>
        <v>0.7584994138335287</v>
      </c>
      <c r="S116">
        <f t="shared" si="13"/>
        <v>0.62008019655756708</v>
      </c>
      <c r="T116">
        <f t="shared" si="14"/>
        <v>0.817297054434585</v>
      </c>
      <c r="U116">
        <f t="shared" si="15"/>
        <v>0.84774745833022491</v>
      </c>
    </row>
    <row r="117" spans="1:21" x14ac:dyDescent="0.2">
      <c r="A117">
        <v>2016</v>
      </c>
      <c r="B117" t="s">
        <v>124</v>
      </c>
      <c r="C117" t="s">
        <v>6</v>
      </c>
      <c r="D117" t="s">
        <v>127</v>
      </c>
      <c r="E117">
        <v>508500</v>
      </c>
      <c r="F117">
        <f t="shared" si="8"/>
        <v>508.5</v>
      </c>
      <c r="H117" s="1">
        <f t="shared" si="9"/>
        <v>-9.8187688542125748</v>
      </c>
      <c r="I117" s="1">
        <f t="shared" si="10"/>
        <v>-7.934525632646336</v>
      </c>
      <c r="J117" s="1">
        <f t="shared" si="11"/>
        <v>-6.5179097537504358</v>
      </c>
      <c r="Q117">
        <v>6250</v>
      </c>
      <c r="R117">
        <f t="shared" si="16"/>
        <v>0.76436107854630719</v>
      </c>
      <c r="S117">
        <f t="shared" si="13"/>
        <v>0.62330249662846993</v>
      </c>
      <c r="T117">
        <f t="shared" si="14"/>
        <v>0.81893394737063863</v>
      </c>
      <c r="U117">
        <f t="shared" si="15"/>
        <v>0.84866437138822759</v>
      </c>
    </row>
    <row r="118" spans="1:21" x14ac:dyDescent="0.2">
      <c r="A118">
        <v>2016</v>
      </c>
      <c r="B118" t="s">
        <v>124</v>
      </c>
      <c r="C118" t="s">
        <v>6</v>
      </c>
      <c r="D118" t="s">
        <v>128</v>
      </c>
      <c r="E118">
        <v>510000</v>
      </c>
      <c r="F118">
        <f t="shared" si="8"/>
        <v>510</v>
      </c>
      <c r="H118" s="1">
        <f t="shared" si="9"/>
        <v>-9.8186013544092692</v>
      </c>
      <c r="I118" s="1">
        <f t="shared" si="10"/>
        <v>-7.9351452307017665</v>
      </c>
      <c r="J118" s="1">
        <f t="shared" si="11"/>
        <v>-6.523070409089172</v>
      </c>
      <c r="Q118">
        <v>6300</v>
      </c>
      <c r="R118">
        <f t="shared" si="16"/>
        <v>0.76553341148886289</v>
      </c>
      <c r="S118">
        <f t="shared" si="13"/>
        <v>0.62651622908671878</v>
      </c>
      <c r="T118">
        <f t="shared" si="14"/>
        <v>0.82054868814098647</v>
      </c>
      <c r="U118">
        <f t="shared" si="15"/>
        <v>0.84956852208472744</v>
      </c>
    </row>
    <row r="119" spans="1:21" x14ac:dyDescent="0.2">
      <c r="A119">
        <v>2016</v>
      </c>
      <c r="B119" t="s">
        <v>124</v>
      </c>
      <c r="C119" t="s">
        <v>6</v>
      </c>
      <c r="D119" t="s">
        <v>129</v>
      </c>
      <c r="E119">
        <v>652000</v>
      </c>
      <c r="F119">
        <f t="shared" si="8"/>
        <v>652</v>
      </c>
      <c r="H119" s="1">
        <f t="shared" si="9"/>
        <v>-9.8030373916688696</v>
      </c>
      <c r="I119" s="1">
        <f t="shared" si="10"/>
        <v>-8.004991403998952</v>
      </c>
      <c r="J119" s="1">
        <f t="shared" si="11"/>
        <v>-6.9534310153421259</v>
      </c>
      <c r="Q119">
        <v>6350</v>
      </c>
      <c r="R119">
        <f t="shared" si="16"/>
        <v>0.76553341148886289</v>
      </c>
      <c r="S119">
        <f t="shared" si="13"/>
        <v>0.62972118653318232</v>
      </c>
      <c r="T119">
        <f t="shared" si="14"/>
        <v>0.82214168881819627</v>
      </c>
      <c r="U119">
        <f t="shared" si="15"/>
        <v>0.85046018724678596</v>
      </c>
    </row>
    <row r="120" spans="1:21" x14ac:dyDescent="0.2">
      <c r="A120">
        <v>2016</v>
      </c>
      <c r="B120" t="s">
        <v>124</v>
      </c>
      <c r="C120" t="s">
        <v>6</v>
      </c>
      <c r="D120" t="s">
        <v>130</v>
      </c>
      <c r="E120">
        <v>4250000</v>
      </c>
      <c r="F120">
        <f t="shared" si="8"/>
        <v>4250</v>
      </c>
      <c r="H120" s="1">
        <f t="shared" si="9"/>
        <v>-9.6019601662093095</v>
      </c>
      <c r="I120" s="1">
        <f t="shared" si="10"/>
        <v>-9.7212398986893973</v>
      </c>
      <c r="J120" s="1">
        <f t="shared" si="11"/>
        <v>-10.237859523408826</v>
      </c>
      <c r="Q120">
        <v>6400</v>
      </c>
      <c r="R120">
        <f t="shared" si="16"/>
        <v>0.76553341148886289</v>
      </c>
      <c r="S120">
        <f t="shared" si="13"/>
        <v>0.63291716339365345</v>
      </c>
      <c r="T120">
        <f t="shared" si="14"/>
        <v>0.82371335160191816</v>
      </c>
      <c r="U120">
        <f t="shared" si="15"/>
        <v>0.85133963557896519</v>
      </c>
    </row>
    <row r="121" spans="1:21" x14ac:dyDescent="0.2">
      <c r="A121">
        <v>2016</v>
      </c>
      <c r="B121" t="s">
        <v>124</v>
      </c>
      <c r="C121" t="s">
        <v>6</v>
      </c>
      <c r="D121" t="s">
        <v>131</v>
      </c>
      <c r="E121">
        <v>8000000</v>
      </c>
      <c r="F121">
        <f t="shared" si="8"/>
        <v>8000</v>
      </c>
      <c r="H121" s="1">
        <f t="shared" si="9"/>
        <v>-9.7881748968104052</v>
      </c>
      <c r="I121" s="1">
        <f t="shared" si="10"/>
        <v>-10.772394595410413</v>
      </c>
      <c r="J121" s="1">
        <f t="shared" si="11"/>
        <v>-11.346065119394824</v>
      </c>
      <c r="Q121">
        <v>6450</v>
      </c>
      <c r="R121">
        <f t="shared" si="16"/>
        <v>0.76670574443141848</v>
      </c>
      <c r="S121">
        <f t="shared" si="13"/>
        <v>0.63610395595802938</v>
      </c>
      <c r="T121">
        <f t="shared" si="14"/>
        <v>0.8252640691097719</v>
      </c>
      <c r="U121">
        <f t="shared" si="15"/>
        <v>0.85220712796283116</v>
      </c>
    </row>
    <row r="122" spans="1:21" x14ac:dyDescent="0.2">
      <c r="A122">
        <v>2016</v>
      </c>
      <c r="B122" t="s">
        <v>124</v>
      </c>
      <c r="C122" t="s">
        <v>6</v>
      </c>
      <c r="D122" t="s">
        <v>132</v>
      </c>
      <c r="E122">
        <v>1275000</v>
      </c>
      <c r="F122">
        <f t="shared" si="8"/>
        <v>1275</v>
      </c>
      <c r="H122" s="1">
        <f t="shared" si="9"/>
        <v>-9.7415988237905893</v>
      </c>
      <c r="I122" s="1">
        <f t="shared" si="10"/>
        <v>-8.3786232737045605</v>
      </c>
      <c r="J122" s="1">
        <f t="shared" si="11"/>
        <v>-8.1284495415428637</v>
      </c>
      <c r="Q122">
        <v>6500</v>
      </c>
      <c r="R122">
        <f t="shared" si="16"/>
        <v>0.77256740914419697</v>
      </c>
      <c r="S122">
        <f t="shared" si="13"/>
        <v>0.63928136241884703</v>
      </c>
      <c r="T122">
        <f t="shared" si="14"/>
        <v>0.82679422465804553</v>
      </c>
      <c r="U122">
        <f t="shared" si="15"/>
        <v>0.85306291774319143</v>
      </c>
    </row>
    <row r="123" spans="1:21" x14ac:dyDescent="0.2">
      <c r="A123">
        <v>2016</v>
      </c>
      <c r="B123" t="s">
        <v>124</v>
      </c>
      <c r="C123" t="s">
        <v>6</v>
      </c>
      <c r="D123" t="s">
        <v>133</v>
      </c>
      <c r="E123">
        <v>9000000</v>
      </c>
      <c r="F123">
        <f t="shared" si="8"/>
        <v>9000</v>
      </c>
      <c r="H123" s="1">
        <f t="shared" si="9"/>
        <v>-9.9060588453799916</v>
      </c>
      <c r="I123" s="1">
        <f t="shared" si="10"/>
        <v>-10.994438849629303</v>
      </c>
      <c r="J123" s="1">
        <f t="shared" si="11"/>
        <v>-11.552425852972316</v>
      </c>
      <c r="Q123">
        <v>6550</v>
      </c>
      <c r="R123">
        <f t="shared" si="16"/>
        <v>0.77256740914419697</v>
      </c>
      <c r="S123">
        <f t="shared" si="13"/>
        <v>0.6424491829091622</v>
      </c>
      <c r="T123">
        <f t="shared" si="14"/>
        <v>0.82830419253262522</v>
      </c>
      <c r="U123">
        <f t="shared" si="15"/>
        <v>0.85390725100175291</v>
      </c>
    </row>
    <row r="124" spans="1:21" x14ac:dyDescent="0.2">
      <c r="A124">
        <v>2016</v>
      </c>
      <c r="B124" t="s">
        <v>124</v>
      </c>
      <c r="C124" t="s">
        <v>6</v>
      </c>
      <c r="D124" t="s">
        <v>134</v>
      </c>
      <c r="E124">
        <v>541000</v>
      </c>
      <c r="F124">
        <f t="shared" si="8"/>
        <v>541</v>
      </c>
      <c r="H124" s="1">
        <f t="shared" si="9"/>
        <v>-9.8151541630470511</v>
      </c>
      <c r="I124" s="1">
        <f t="shared" si="10"/>
        <v>-7.9486461484707664</v>
      </c>
      <c r="J124" s="1">
        <f t="shared" si="11"/>
        <v>-6.6264558265476605</v>
      </c>
      <c r="Q124">
        <v>6600</v>
      </c>
      <c r="R124">
        <f t="shared" si="16"/>
        <v>0.77373974208675267</v>
      </c>
      <c r="S124">
        <f t="shared" si="13"/>
        <v>0.64560721953976008</v>
      </c>
      <c r="T124">
        <f t="shared" si="14"/>
        <v>0.82979433825054461</v>
      </c>
      <c r="U124">
        <f t="shared" si="15"/>
        <v>0.85474036681884391</v>
      </c>
    </row>
    <row r="125" spans="1:21" x14ac:dyDescent="0.2">
      <c r="A125">
        <v>2016</v>
      </c>
      <c r="B125" t="s">
        <v>124</v>
      </c>
      <c r="C125" t="s">
        <v>6</v>
      </c>
      <c r="D125" t="s">
        <v>135</v>
      </c>
      <c r="E125">
        <v>19555288</v>
      </c>
      <c r="F125">
        <f t="shared" si="8"/>
        <v>19555.288</v>
      </c>
      <c r="H125" s="1">
        <f t="shared" si="9"/>
        <v>-12.902266840031771</v>
      </c>
      <c r="I125" s="1">
        <f t="shared" si="10"/>
        <v>-12.663866731519471</v>
      </c>
      <c r="J125" s="1">
        <f t="shared" si="11"/>
        <v>-12.912046910773856</v>
      </c>
      <c r="Q125">
        <v>6650</v>
      </c>
      <c r="R125">
        <f t="shared" si="16"/>
        <v>0.77373974208675267</v>
      </c>
      <c r="S125">
        <f t="shared" si="13"/>
        <v>0.64875527643568631</v>
      </c>
      <c r="T125">
        <f t="shared" si="14"/>
        <v>0.83126501881253412</v>
      </c>
      <c r="U125">
        <f t="shared" si="15"/>
        <v>0.85556249752380542</v>
      </c>
    </row>
    <row r="126" spans="1:21" x14ac:dyDescent="0.2">
      <c r="A126">
        <v>2016</v>
      </c>
      <c r="B126" t="s">
        <v>124</v>
      </c>
      <c r="C126" t="s">
        <v>6</v>
      </c>
      <c r="D126" t="s">
        <v>136</v>
      </c>
      <c r="E126">
        <v>16000000</v>
      </c>
      <c r="F126">
        <f t="shared" si="8"/>
        <v>16000</v>
      </c>
      <c r="H126" s="1">
        <f t="shared" si="9"/>
        <v>-11.535603217210008</v>
      </c>
      <c r="I126" s="1">
        <f t="shared" si="10"/>
        <v>-12.197832588085234</v>
      </c>
      <c r="J126" s="1">
        <f t="shared" si="11"/>
        <v>-12.560487551796854</v>
      </c>
      <c r="Q126">
        <v>6700</v>
      </c>
      <c r="R126">
        <f t="shared" si="16"/>
        <v>0.77491207502930837</v>
      </c>
      <c r="S126">
        <f t="shared" si="13"/>
        <v>0.65189315977208862</v>
      </c>
      <c r="T126">
        <f t="shared" si="14"/>
        <v>0.8327165829469243</v>
      </c>
      <c r="U126">
        <f t="shared" si="15"/>
        <v>0.85637386893462464</v>
      </c>
    </row>
    <row r="127" spans="1:21" x14ac:dyDescent="0.2">
      <c r="A127">
        <v>2016</v>
      </c>
      <c r="B127" t="s">
        <v>124</v>
      </c>
      <c r="C127" t="s">
        <v>6</v>
      </c>
      <c r="D127" t="s">
        <v>137</v>
      </c>
      <c r="E127">
        <v>532000</v>
      </c>
      <c r="F127">
        <f t="shared" si="8"/>
        <v>532</v>
      </c>
      <c r="H127" s="1">
        <f t="shared" si="9"/>
        <v>-9.8161521165637211</v>
      </c>
      <c r="I127" s="1">
        <f t="shared" si="10"/>
        <v>-7.9445970122998641</v>
      </c>
      <c r="J127" s="1">
        <f t="shared" si="11"/>
        <v>-6.5970639518242127</v>
      </c>
      <c r="Q127">
        <v>6750</v>
      </c>
      <c r="R127">
        <f t="shared" si="16"/>
        <v>0.78077373974208675</v>
      </c>
      <c r="S127">
        <f t="shared" si="13"/>
        <v>0.65502067780935525</v>
      </c>
      <c r="T127">
        <f t="shared" si="14"/>
        <v>0.83414937134525147</v>
      </c>
      <c r="U127">
        <f t="shared" si="15"/>
        <v>0.85717470058734946</v>
      </c>
    </row>
    <row r="128" spans="1:21" x14ac:dyDescent="0.2">
      <c r="A128">
        <v>2016</v>
      </c>
      <c r="B128" t="s">
        <v>124</v>
      </c>
      <c r="C128" t="s">
        <v>6</v>
      </c>
      <c r="D128" t="s">
        <v>138</v>
      </c>
      <c r="E128">
        <v>25000000</v>
      </c>
      <c r="F128">
        <f t="shared" si="8"/>
        <v>25000</v>
      </c>
      <c r="H128" s="1">
        <f t="shared" si="9"/>
        <v>-15.699077577158938</v>
      </c>
      <c r="I128" s="1">
        <f t="shared" si="10"/>
        <v>-13.266984957218092</v>
      </c>
      <c r="J128" s="1">
        <f t="shared" si="11"/>
        <v>-13.342400951900178</v>
      </c>
      <c r="Q128">
        <v>6800</v>
      </c>
      <c r="R128">
        <f t="shared" si="16"/>
        <v>0.78077373974208675</v>
      </c>
      <c r="S128">
        <f t="shared" si="13"/>
        <v>0.65813764092754345</v>
      </c>
      <c r="T128">
        <f t="shared" si="14"/>
        <v>0.83556371688988529</v>
      </c>
      <c r="U128">
        <f t="shared" si="15"/>
        <v>0.85796520595578951</v>
      </c>
    </row>
    <row r="129" spans="1:21" x14ac:dyDescent="0.2">
      <c r="A129">
        <v>2016</v>
      </c>
      <c r="B129" t="s">
        <v>124</v>
      </c>
      <c r="C129" t="s">
        <v>6</v>
      </c>
      <c r="D129" t="s">
        <v>139</v>
      </c>
      <c r="E129">
        <v>14000000</v>
      </c>
      <c r="F129">
        <f t="shared" si="8"/>
        <v>14000</v>
      </c>
      <c r="H129" s="1">
        <f t="shared" si="9"/>
        <v>-10.926383980286626</v>
      </c>
      <c r="I129" s="1">
        <f t="shared" si="10"/>
        <v>-11.900984368827404</v>
      </c>
      <c r="J129" s="1">
        <f t="shared" si="11"/>
        <v>-12.32653504765177</v>
      </c>
      <c r="Q129">
        <v>6850</v>
      </c>
      <c r="R129">
        <f t="shared" si="16"/>
        <v>0.78077373974208675</v>
      </c>
      <c r="S129">
        <f t="shared" si="13"/>
        <v>0.6612438616600862</v>
      </c>
      <c r="T129">
        <f t="shared" si="14"/>
        <v>0.83695994487399827</v>
      </c>
      <c r="U129">
        <f t="shared" si="15"/>
        <v>0.85874559266198625</v>
      </c>
    </row>
    <row r="130" spans="1:21" x14ac:dyDescent="0.2">
      <c r="A130">
        <v>2016</v>
      </c>
      <c r="B130" t="s">
        <v>124</v>
      </c>
      <c r="C130" t="s">
        <v>6</v>
      </c>
      <c r="D130" t="s">
        <v>140</v>
      </c>
      <c r="E130">
        <v>524500</v>
      </c>
      <c r="F130">
        <f t="shared" si="8"/>
        <v>524.5</v>
      </c>
      <c r="H130" s="1">
        <f t="shared" si="9"/>
        <v>-9.8169855219790207</v>
      </c>
      <c r="I130" s="1">
        <f t="shared" si="10"/>
        <v>-7.9413009676320412</v>
      </c>
      <c r="J130" s="1">
        <f t="shared" si="11"/>
        <v>-6.572188362811902</v>
      </c>
      <c r="Q130">
        <v>6900</v>
      </c>
      <c r="R130">
        <f t="shared" si="16"/>
        <v>0.78077373974208675</v>
      </c>
      <c r="S130">
        <f t="shared" si="13"/>
        <v>0.66433915472676652</v>
      </c>
      <c r="T130">
        <f t="shared" si="14"/>
        <v>0.83833837321417271</v>
      </c>
      <c r="U130">
        <f t="shared" si="15"/>
        <v>0.85951606267790115</v>
      </c>
    </row>
    <row r="131" spans="1:21" x14ac:dyDescent="0.2">
      <c r="A131">
        <v>2016</v>
      </c>
      <c r="B131" t="s">
        <v>124</v>
      </c>
      <c r="C131" t="s">
        <v>6</v>
      </c>
      <c r="D131" t="s">
        <v>141</v>
      </c>
      <c r="E131">
        <v>2000000</v>
      </c>
      <c r="F131">
        <f t="shared" ref="F131:F194" si="17">E131/1000</f>
        <v>2000</v>
      </c>
      <c r="H131" s="1">
        <f t="shared" ref="H131:H194" si="18">LN(_xlfn.NORM.DIST(F131,$N$1,$N$2,FALSE))</f>
        <v>-9.6841387542750681</v>
      </c>
      <c r="I131" s="1">
        <f t="shared" ref="I131:I194" si="19">LN(_xlfn.LOGNORM.DIST(F131,$N$5,$N$6,FALSE))</f>
        <v>-8.7796495380882682</v>
      </c>
      <c r="J131" s="1">
        <f t="shared" ref="J131:J194" si="20">LN($N$10)+$N$10*LN($N$9)-($N$10+1)*LN(F131)</f>
        <v>-8.9172202545907648</v>
      </c>
      <c r="Q131">
        <v>6950</v>
      </c>
      <c r="R131">
        <f t="shared" si="16"/>
        <v>0.78077373974208675</v>
      </c>
      <c r="S131">
        <f t="shared" ref="S131:S194" si="21">_xlfn.NORM.DIST(Q131,$N$1,$N$2,TRUE)</f>
        <v>0.66742333706595225</v>
      </c>
      <c r="T131">
        <f t="shared" ref="T131:T194" si="22">_xlfn.LOGNORM.DIST(Q131,$N$5,$N$6,TRUE)</f>
        <v>0.83969931265592757</v>
      </c>
      <c r="U131">
        <f t="shared" ref="U131:U194" si="23">1-($N$9/Q131)^$N$10</f>
        <v>0.86027681251875032</v>
      </c>
    </row>
    <row r="132" spans="1:21" x14ac:dyDescent="0.2">
      <c r="A132">
        <v>2016</v>
      </c>
      <c r="B132" t="s">
        <v>124</v>
      </c>
      <c r="C132" t="s">
        <v>6</v>
      </c>
      <c r="D132" t="s">
        <v>142</v>
      </c>
      <c r="E132">
        <v>5285714</v>
      </c>
      <c r="F132">
        <f t="shared" si="17"/>
        <v>5285.7139999999999</v>
      </c>
      <c r="H132" s="1">
        <f t="shared" si="18"/>
        <v>-9.6130118343305249</v>
      </c>
      <c r="I132" s="1">
        <f t="shared" si="19"/>
        <v>-10.056764221516117</v>
      </c>
      <c r="J132" s="1">
        <f t="shared" si="20"/>
        <v>-10.619959962194843</v>
      </c>
      <c r="Q132">
        <v>7000</v>
      </c>
      <c r="R132">
        <f t="shared" si="16"/>
        <v>0.78780773739742083</v>
      </c>
      <c r="S132">
        <f t="shared" si="21"/>
        <v>0.6704962278660811</v>
      </c>
      <c r="T132">
        <f t="shared" si="22"/>
        <v>0.84104306697244369</v>
      </c>
      <c r="U132">
        <f t="shared" si="23"/>
        <v>0.86102803342838996</v>
      </c>
    </row>
    <row r="133" spans="1:21" x14ac:dyDescent="0.2">
      <c r="A133">
        <v>2016</v>
      </c>
      <c r="B133" t="s">
        <v>124</v>
      </c>
      <c r="C133" t="s">
        <v>6</v>
      </c>
      <c r="D133" t="s">
        <v>143</v>
      </c>
      <c r="E133">
        <v>4200000</v>
      </c>
      <c r="F133">
        <f t="shared" si="17"/>
        <v>4200</v>
      </c>
      <c r="H133" s="1">
        <f t="shared" si="18"/>
        <v>-9.602206370617667</v>
      </c>
      <c r="I133" s="1">
        <f t="shared" si="19"/>
        <v>-9.7038428621703687</v>
      </c>
      <c r="J133" s="1">
        <f t="shared" si="20"/>
        <v>-10.21712506578581</v>
      </c>
      <c r="Q133">
        <v>7050</v>
      </c>
      <c r="R133">
        <f t="shared" si="16"/>
        <v>0.78780773739742083</v>
      </c>
      <c r="S133">
        <f t="shared" si="21"/>
        <v>0.673557648596387</v>
      </c>
      <c r="T133">
        <f t="shared" si="22"/>
        <v>0.8423699331567448</v>
      </c>
      <c r="U133">
        <f t="shared" si="23"/>
        <v>0.86176991155712979</v>
      </c>
    </row>
    <row r="134" spans="1:21" x14ac:dyDescent="0.2">
      <c r="A134">
        <v>2016</v>
      </c>
      <c r="B134" t="s">
        <v>124</v>
      </c>
      <c r="C134" t="s">
        <v>6</v>
      </c>
      <c r="D134" t="s">
        <v>144</v>
      </c>
      <c r="E134">
        <v>524500</v>
      </c>
      <c r="F134">
        <f t="shared" si="17"/>
        <v>524.5</v>
      </c>
      <c r="H134" s="1">
        <f t="shared" si="18"/>
        <v>-9.8169855219790207</v>
      </c>
      <c r="I134" s="1">
        <f t="shared" si="19"/>
        <v>-7.9413009676320412</v>
      </c>
      <c r="J134" s="1">
        <f t="shared" si="20"/>
        <v>-6.572188362811902</v>
      </c>
      <c r="Q134">
        <v>7100</v>
      </c>
      <c r="R134">
        <f t="shared" si="16"/>
        <v>0.78780773739742083</v>
      </c>
      <c r="S134">
        <f t="shared" si="21"/>
        <v>0.67660742303686106</v>
      </c>
      <c r="T134">
        <f t="shared" si="22"/>
        <v>0.84368020160758306</v>
      </c>
      <c r="U134">
        <f t="shared" si="23"/>
        <v>0.8625026281323408</v>
      </c>
    </row>
    <row r="135" spans="1:21" x14ac:dyDescent="0.2">
      <c r="A135">
        <v>2016</v>
      </c>
      <c r="B135" t="s">
        <v>124</v>
      </c>
      <c r="C135" t="s">
        <v>6</v>
      </c>
      <c r="D135" t="s">
        <v>145</v>
      </c>
      <c r="E135">
        <v>2500000</v>
      </c>
      <c r="F135">
        <f t="shared" si="17"/>
        <v>2500</v>
      </c>
      <c r="H135" s="1">
        <f t="shared" si="18"/>
        <v>-9.6533087718809654</v>
      </c>
      <c r="I135" s="1">
        <f t="shared" si="19"/>
        <v>-9.0231468154639209</v>
      </c>
      <c r="J135" s="1">
        <f t="shared" si="20"/>
        <v>-9.3081769546424269</v>
      </c>
      <c r="Q135">
        <v>7150</v>
      </c>
      <c r="R135">
        <f t="shared" si="16"/>
        <v>0.78898007033997652</v>
      </c>
      <c r="S135">
        <f t="shared" si="21"/>
        <v>0.67964537730743668</v>
      </c>
      <c r="T135">
        <f t="shared" si="22"/>
        <v>0.84497415630927308</v>
      </c>
      <c r="U135">
        <f t="shared" si="23"/>
        <v>0.86322635962219096</v>
      </c>
    </row>
    <row r="136" spans="1:21" x14ac:dyDescent="0.2">
      <c r="A136">
        <v>2016</v>
      </c>
      <c r="B136" t="s">
        <v>124</v>
      </c>
      <c r="C136" t="s">
        <v>6</v>
      </c>
      <c r="D136" t="s">
        <v>146</v>
      </c>
      <c r="E136">
        <v>527000</v>
      </c>
      <c r="F136">
        <f t="shared" si="17"/>
        <v>527</v>
      </c>
      <c r="H136" s="1">
        <f t="shared" si="18"/>
        <v>-9.8167075406300075</v>
      </c>
      <c r="I136" s="1">
        <f t="shared" si="19"/>
        <v>-7.9423914905010049</v>
      </c>
      <c r="J136" s="1">
        <f t="shared" si="20"/>
        <v>-6.5805195302968205</v>
      </c>
      <c r="Q136">
        <v>7200</v>
      </c>
      <c r="R136">
        <f t="shared" si="16"/>
        <v>0.78898007033997652</v>
      </c>
      <c r="S136">
        <f t="shared" si="21"/>
        <v>0.68267133989639384</v>
      </c>
      <c r="T136">
        <f t="shared" si="22"/>
        <v>0.84625207500569355</v>
      </c>
      <c r="U136">
        <f t="shared" si="23"/>
        <v>0.86394127789283781</v>
      </c>
    </row>
    <row r="137" spans="1:21" x14ac:dyDescent="0.2">
      <c r="A137">
        <v>2016</v>
      </c>
      <c r="B137" t="s">
        <v>124</v>
      </c>
      <c r="C137" t="s">
        <v>6</v>
      </c>
      <c r="D137" t="s">
        <v>147</v>
      </c>
      <c r="E137">
        <v>522000</v>
      </c>
      <c r="F137">
        <f t="shared" si="17"/>
        <v>522</v>
      </c>
      <c r="H137" s="1">
        <f t="shared" si="18"/>
        <v>-9.8172636828719479</v>
      </c>
      <c r="I137" s="1">
        <f t="shared" si="19"/>
        <v>-7.9402187928824874</v>
      </c>
      <c r="J137" s="1">
        <f t="shared" si="20"/>
        <v>-6.5638173902667525</v>
      </c>
      <c r="Q137">
        <v>7250</v>
      </c>
      <c r="R137">
        <f t="shared" si="16"/>
        <v>0.79366940211019932</v>
      </c>
      <c r="S137">
        <f t="shared" si="21"/>
        <v>0.68568514168797412</v>
      </c>
      <c r="T137">
        <f t="shared" si="22"/>
        <v>0.84751422936868759</v>
      </c>
      <c r="U137">
        <f t="shared" si="23"/>
        <v>0.86464755035937779</v>
      </c>
    </row>
    <row r="138" spans="1:21" x14ac:dyDescent="0.2">
      <c r="A138">
        <v>2016</v>
      </c>
      <c r="B138" t="s">
        <v>124</v>
      </c>
      <c r="C138" t="s">
        <v>6</v>
      </c>
      <c r="D138" t="s">
        <v>148</v>
      </c>
      <c r="E138">
        <v>3666666</v>
      </c>
      <c r="F138">
        <f t="shared" si="17"/>
        <v>3666.6660000000002</v>
      </c>
      <c r="H138" s="1">
        <f t="shared" si="18"/>
        <v>-9.6093012134592843</v>
      </c>
      <c r="I138" s="1">
        <f t="shared" si="19"/>
        <v>-9.5101782092642786</v>
      </c>
      <c r="J138" s="1">
        <f t="shared" si="20"/>
        <v>-9.9791948492779632</v>
      </c>
      <c r="Q138">
        <v>7300</v>
      </c>
      <c r="R138">
        <f t="shared" ref="R138:R201" si="24">COUNTIF(F:F,"&lt;="&amp;Q138)/COUNT(F:F)</f>
        <v>0.79366940211019932</v>
      </c>
      <c r="S138">
        <f t="shared" si="21"/>
        <v>0.68868661598919967</v>
      </c>
      <c r="T138">
        <f t="shared" si="22"/>
        <v>0.84876088516105863</v>
      </c>
      <c r="U138">
        <f t="shared" si="23"/>
        <v>0.86534534013084508</v>
      </c>
    </row>
    <row r="139" spans="1:21" x14ac:dyDescent="0.2">
      <c r="A139">
        <v>2016</v>
      </c>
      <c r="B139" t="s">
        <v>124</v>
      </c>
      <c r="C139" t="s">
        <v>6</v>
      </c>
      <c r="D139" t="s">
        <v>149</v>
      </c>
      <c r="E139">
        <v>4400000</v>
      </c>
      <c r="F139">
        <f t="shared" si="17"/>
        <v>4400</v>
      </c>
      <c r="H139" s="1">
        <f t="shared" si="18"/>
        <v>-9.6016524583762966</v>
      </c>
      <c r="I139" s="1">
        <f t="shared" si="19"/>
        <v>-9.772709123974014</v>
      </c>
      <c r="J139" s="1">
        <f t="shared" si="20"/>
        <v>-10.298630050769042</v>
      </c>
      <c r="Q139">
        <v>7350</v>
      </c>
      <c r="R139">
        <f t="shared" si="24"/>
        <v>0.79366940211019932</v>
      </c>
      <c r="S139">
        <f t="shared" si="21"/>
        <v>0.69167559855588967</v>
      </c>
      <c r="T139">
        <f t="shared" si="22"/>
        <v>0.84999230239437151</v>
      </c>
      <c r="U139">
        <f t="shared" si="23"/>
        <v>0.86603480614953043</v>
      </c>
    </row>
    <row r="140" spans="1:21" x14ac:dyDescent="0.2">
      <c r="A140">
        <v>2016</v>
      </c>
      <c r="B140" t="s">
        <v>124</v>
      </c>
      <c r="C140" t="s">
        <v>6</v>
      </c>
      <c r="D140" t="s">
        <v>150</v>
      </c>
      <c r="E140">
        <v>511500</v>
      </c>
      <c r="F140">
        <f t="shared" si="17"/>
        <v>511.5</v>
      </c>
      <c r="H140" s="1">
        <f t="shared" si="18"/>
        <v>-9.8184339192417731</v>
      </c>
      <c r="I140" s="1">
        <f t="shared" si="19"/>
        <v>-7.9357681517326419</v>
      </c>
      <c r="J140" s="1">
        <f t="shared" si="20"/>
        <v>-6.5282159082964313</v>
      </c>
      <c r="Q140">
        <v>7400</v>
      </c>
      <c r="R140">
        <f t="shared" si="24"/>
        <v>0.79601406799531071</v>
      </c>
      <c r="S140">
        <f t="shared" si="21"/>
        <v>0.69465192761786898</v>
      </c>
      <c r="T140">
        <f t="shared" si="22"/>
        <v>0.85120873548174714</v>
      </c>
      <c r="U140">
        <f t="shared" si="23"/>
        <v>0.86671610332488236</v>
      </c>
    </row>
    <row r="141" spans="1:21" x14ac:dyDescent="0.2">
      <c r="A141">
        <v>2016</v>
      </c>
      <c r="B141" t="s">
        <v>124</v>
      </c>
      <c r="C141" t="s">
        <v>6</v>
      </c>
      <c r="D141" t="s">
        <v>151</v>
      </c>
      <c r="E141">
        <v>1700000</v>
      </c>
      <c r="F141">
        <f t="shared" si="17"/>
        <v>1700</v>
      </c>
      <c r="H141" s="1">
        <f t="shared" si="18"/>
        <v>-9.7060839868480002</v>
      </c>
      <c r="I141" s="1">
        <f t="shared" si="19"/>
        <v>-8.6209645708636042</v>
      </c>
      <c r="J141" s="1">
        <f t="shared" si="20"/>
        <v>-8.6324803909551324</v>
      </c>
      <c r="Q141">
        <v>7450</v>
      </c>
      <c r="R141">
        <f t="shared" si="24"/>
        <v>0.79601406799531071</v>
      </c>
      <c r="S141">
        <f t="shared" si="21"/>
        <v>0.69761544390336205</v>
      </c>
      <c r="T141">
        <f t="shared" si="22"/>
        <v>0.85241043338583333</v>
      </c>
      <c r="U141">
        <f t="shared" si="23"/>
        <v>0.86738938266223264</v>
      </c>
    </row>
    <row r="142" spans="1:21" x14ac:dyDescent="0.2">
      <c r="A142">
        <v>2016</v>
      </c>
      <c r="B142" t="s">
        <v>124</v>
      </c>
      <c r="C142" t="s">
        <v>6</v>
      </c>
      <c r="D142" t="s">
        <v>152</v>
      </c>
      <c r="E142">
        <v>6170000</v>
      </c>
      <c r="F142">
        <f t="shared" si="17"/>
        <v>6170</v>
      </c>
      <c r="H142" s="1">
        <f t="shared" si="18"/>
        <v>-9.6468344687591561</v>
      </c>
      <c r="I142" s="1">
        <f t="shared" si="19"/>
        <v>-10.311918850784854</v>
      </c>
      <c r="J142" s="1">
        <f t="shared" si="20"/>
        <v>-10.890985195608417</v>
      </c>
      <c r="Q142">
        <v>7500</v>
      </c>
      <c r="R142">
        <f t="shared" si="24"/>
        <v>0.80304806565064479</v>
      </c>
      <c r="S142">
        <f t="shared" si="21"/>
        <v>0.70056599066256797</v>
      </c>
      <c r="T142">
        <f t="shared" si="22"/>
        <v>0.85359763976213165</v>
      </c>
      <c r="U142">
        <f t="shared" si="23"/>
        <v>0.86805479138658426</v>
      </c>
    </row>
    <row r="143" spans="1:21" x14ac:dyDescent="0.2">
      <c r="A143">
        <v>2016</v>
      </c>
      <c r="B143" t="s">
        <v>124</v>
      </c>
      <c r="C143" t="s">
        <v>6</v>
      </c>
      <c r="D143" t="s">
        <v>153</v>
      </c>
      <c r="E143">
        <v>10500000</v>
      </c>
      <c r="F143">
        <f t="shared" si="17"/>
        <v>10500</v>
      </c>
      <c r="H143" s="1">
        <f t="shared" si="18"/>
        <v>-10.136747942241708</v>
      </c>
      <c r="I143" s="1">
        <f t="shared" si="19"/>
        <v>-11.29752171457668</v>
      </c>
      <c r="J143" s="1">
        <f t="shared" si="20"/>
        <v>-11.8225041982395</v>
      </c>
      <c r="Q143">
        <v>7550</v>
      </c>
      <c r="R143">
        <f t="shared" si="24"/>
        <v>0.80304806565064479</v>
      </c>
      <c r="S143">
        <f t="shared" si="21"/>
        <v>0.70350341369041047</v>
      </c>
      <c r="T143">
        <f t="shared" si="22"/>
        <v>0.85477059309784598</v>
      </c>
      <c r="U143">
        <f t="shared" si="23"/>
        <v>0.86871247306167765</v>
      </c>
    </row>
    <row r="144" spans="1:21" x14ac:dyDescent="0.2">
      <c r="A144">
        <v>2016</v>
      </c>
      <c r="B144" t="s">
        <v>154</v>
      </c>
      <c r="C144" t="s">
        <v>64</v>
      </c>
      <c r="D144" t="s">
        <v>155</v>
      </c>
      <c r="E144">
        <v>11666667</v>
      </c>
      <c r="F144">
        <f t="shared" si="17"/>
        <v>11666.666999999999</v>
      </c>
      <c r="H144" s="1">
        <f t="shared" si="18"/>
        <v>-10.360859350076385</v>
      </c>
      <c r="I144" s="1">
        <f t="shared" si="19"/>
        <v>-11.512815282303118</v>
      </c>
      <c r="J144" s="1">
        <f t="shared" si="20"/>
        <v>-12.007100214771992</v>
      </c>
      <c r="Q144">
        <v>7600</v>
      </c>
      <c r="R144">
        <f t="shared" si="24"/>
        <v>0.80304806565064479</v>
      </c>
      <c r="S144">
        <f t="shared" si="21"/>
        <v>0.70642756134845985</v>
      </c>
      <c r="T144">
        <f t="shared" si="22"/>
        <v>0.8559295268464181</v>
      </c>
      <c r="U144">
        <f t="shared" si="23"/>
        <v>0.86936256770454856</v>
      </c>
    </row>
    <row r="145" spans="1:21" x14ac:dyDescent="0.2">
      <c r="A145">
        <v>2016</v>
      </c>
      <c r="B145" t="s">
        <v>154</v>
      </c>
      <c r="C145" t="s">
        <v>64</v>
      </c>
      <c r="D145" t="s">
        <v>156</v>
      </c>
      <c r="E145">
        <v>2000000</v>
      </c>
      <c r="F145">
        <f t="shared" si="17"/>
        <v>2000</v>
      </c>
      <c r="H145" s="1">
        <f t="shared" si="18"/>
        <v>-9.6841387542750681</v>
      </c>
      <c r="I145" s="1">
        <f t="shared" si="19"/>
        <v>-8.7796495380882682</v>
      </c>
      <c r="J145" s="1">
        <f t="shared" si="20"/>
        <v>-8.9172202545907648</v>
      </c>
      <c r="Q145">
        <v>7650</v>
      </c>
      <c r="R145">
        <f t="shared" si="24"/>
        <v>0.80304806565064479</v>
      </c>
      <c r="S145">
        <f t="shared" si="21"/>
        <v>0.70933828458602077</v>
      </c>
      <c r="T145">
        <f t="shared" si="22"/>
        <v>0.85707466955790101</v>
      </c>
      <c r="U145">
        <f t="shared" si="23"/>
        <v>0.87000521189577518</v>
      </c>
    </row>
    <row r="146" spans="1:21" x14ac:dyDescent="0.2">
      <c r="A146">
        <v>2016</v>
      </c>
      <c r="B146" t="s">
        <v>154</v>
      </c>
      <c r="C146" t="s">
        <v>64</v>
      </c>
      <c r="D146" t="s">
        <v>157</v>
      </c>
      <c r="E146">
        <v>2500000</v>
      </c>
      <c r="F146">
        <f t="shared" si="17"/>
        <v>2500</v>
      </c>
      <c r="H146" s="1">
        <f t="shared" si="18"/>
        <v>-9.6533087718809654</v>
      </c>
      <c r="I146" s="1">
        <f t="shared" si="19"/>
        <v>-9.0231468154639209</v>
      </c>
      <c r="J146" s="1">
        <f t="shared" si="20"/>
        <v>-9.3081769546424269</v>
      </c>
      <c r="Q146">
        <v>7700</v>
      </c>
      <c r="R146">
        <f t="shared" si="24"/>
        <v>0.80304806565064479</v>
      </c>
      <c r="S146">
        <f t="shared" si="21"/>
        <v>0.71223543696038427</v>
      </c>
      <c r="T146">
        <f t="shared" si="22"/>
        <v>0.85820624500532516</v>
      </c>
      <c r="U146">
        <f t="shared" si="23"/>
        <v>0.870640538885605</v>
      </c>
    </row>
    <row r="147" spans="1:21" x14ac:dyDescent="0.2">
      <c r="A147">
        <v>2016</v>
      </c>
      <c r="B147" t="s">
        <v>154</v>
      </c>
      <c r="C147" t="s">
        <v>64</v>
      </c>
      <c r="D147" t="s">
        <v>158</v>
      </c>
      <c r="E147">
        <v>14000000</v>
      </c>
      <c r="F147">
        <f t="shared" si="17"/>
        <v>14000</v>
      </c>
      <c r="H147" s="1">
        <f t="shared" si="18"/>
        <v>-10.926383980286626</v>
      </c>
      <c r="I147" s="1">
        <f t="shared" si="19"/>
        <v>-11.900984368827404</v>
      </c>
      <c r="J147" s="1">
        <f t="shared" si="20"/>
        <v>-12.32653504765177</v>
      </c>
      <c r="Q147">
        <v>7750</v>
      </c>
      <c r="R147">
        <f t="shared" si="24"/>
        <v>0.80422039859320049</v>
      </c>
      <c r="S147">
        <f t="shared" si="21"/>
        <v>0.71511887465623802</v>
      </c>
      <c r="T147">
        <f t="shared" si="22"/>
        <v>0.85932447230719311</v>
      </c>
      <c r="U147">
        <f t="shared" si="23"/>
        <v>0.87126867869613855</v>
      </c>
    </row>
    <row r="148" spans="1:21" x14ac:dyDescent="0.2">
      <c r="A148">
        <v>2016</v>
      </c>
      <c r="B148" t="s">
        <v>154</v>
      </c>
      <c r="C148" t="s">
        <v>64</v>
      </c>
      <c r="D148" t="s">
        <v>159</v>
      </c>
      <c r="E148">
        <v>15750000</v>
      </c>
      <c r="F148">
        <f t="shared" si="17"/>
        <v>15750</v>
      </c>
      <c r="H148" s="1">
        <f t="shared" si="18"/>
        <v>-11.453166775627063</v>
      </c>
      <c r="I148" s="1">
        <f t="shared" si="19"/>
        <v>-12.162270889256066</v>
      </c>
      <c r="J148" s="1">
        <f t="shared" si="20"/>
        <v>-12.532895781229261</v>
      </c>
      <c r="Q148">
        <v>7800</v>
      </c>
      <c r="R148">
        <f t="shared" si="24"/>
        <v>0.80422039859320049</v>
      </c>
      <c r="S148">
        <f t="shared" si="21"/>
        <v>0.71798845650423448</v>
      </c>
      <c r="T148">
        <f t="shared" si="22"/>
        <v>0.86042956604624765</v>
      </c>
      <c r="U148">
        <f t="shared" si="23"/>
        <v>0.87188975821974357</v>
      </c>
    </row>
    <row r="149" spans="1:21" x14ac:dyDescent="0.2">
      <c r="A149">
        <v>2016</v>
      </c>
      <c r="B149" t="s">
        <v>154</v>
      </c>
      <c r="C149" t="s">
        <v>64</v>
      </c>
      <c r="D149" t="s">
        <v>160</v>
      </c>
      <c r="E149">
        <v>5000000</v>
      </c>
      <c r="F149">
        <f t="shared" si="17"/>
        <v>5000</v>
      </c>
      <c r="H149" s="1">
        <f t="shared" si="18"/>
        <v>-9.6068852079251261</v>
      </c>
      <c r="I149" s="1">
        <f t="shared" si="19"/>
        <v>-9.9685830077283484</v>
      </c>
      <c r="J149" s="1">
        <f t="shared" si="20"/>
        <v>-10.522599387044458</v>
      </c>
      <c r="Q149">
        <v>7850</v>
      </c>
      <c r="R149">
        <f t="shared" si="24"/>
        <v>0.80539273153575619</v>
      </c>
      <c r="S149">
        <f t="shared" si="21"/>
        <v>0.72084404399871194</v>
      </c>
      <c r="T149">
        <f t="shared" si="22"/>
        <v>0.8615217363846388</v>
      </c>
      <c r="U149">
        <f t="shared" si="23"/>
        <v>0.87250390131386102</v>
      </c>
    </row>
    <row r="150" spans="1:21" x14ac:dyDescent="0.2">
      <c r="A150">
        <v>2016</v>
      </c>
      <c r="B150" t="s">
        <v>154</v>
      </c>
      <c r="C150" t="s">
        <v>64</v>
      </c>
      <c r="D150" t="s">
        <v>161</v>
      </c>
      <c r="E150">
        <v>2750000</v>
      </c>
      <c r="F150">
        <f t="shared" si="17"/>
        <v>2750</v>
      </c>
      <c r="H150" s="1">
        <f t="shared" si="18"/>
        <v>-9.6405869393842814</v>
      </c>
      <c r="I150" s="1">
        <f t="shared" si="19"/>
        <v>-9.1361857638779611</v>
      </c>
      <c r="J150" s="1">
        <f t="shared" si="20"/>
        <v>-9.4751643184186722</v>
      </c>
      <c r="Q150">
        <v>7900</v>
      </c>
      <c r="R150">
        <f t="shared" si="24"/>
        <v>0.80656506447831189</v>
      </c>
      <c r="S150">
        <f t="shared" si="21"/>
        <v>0.7236855013145671</v>
      </c>
      <c r="T150">
        <f t="shared" si="22"/>
        <v>0.8626011891756179</v>
      </c>
      <c r="U150">
        <f t="shared" si="23"/>
        <v>0.87311122889235526</v>
      </c>
    </row>
    <row r="151" spans="1:21" x14ac:dyDescent="0.2">
      <c r="A151">
        <v>2016</v>
      </c>
      <c r="B151" t="s">
        <v>154</v>
      </c>
      <c r="C151" t="s">
        <v>64</v>
      </c>
      <c r="D151" t="s">
        <v>162</v>
      </c>
      <c r="E151">
        <v>8250000</v>
      </c>
      <c r="F151">
        <f t="shared" si="17"/>
        <v>8250</v>
      </c>
      <c r="H151" s="1">
        <f t="shared" si="18"/>
        <v>-9.814952725252434</v>
      </c>
      <c r="I151" s="1">
        <f t="shared" si="19"/>
        <v>-10.829608204804476</v>
      </c>
      <c r="J151" s="1">
        <f t="shared" si="20"/>
        <v>-11.399978333810461</v>
      </c>
      <c r="Q151">
        <v>7950</v>
      </c>
      <c r="R151">
        <f t="shared" si="24"/>
        <v>0.80656506447831189</v>
      </c>
      <c r="S151">
        <f t="shared" si="21"/>
        <v>0.72651269532327811</v>
      </c>
      <c r="T151">
        <f t="shared" si="22"/>
        <v>0.8636681260718827</v>
      </c>
      <c r="U151">
        <f t="shared" si="23"/>
        <v>0.87371185901355886</v>
      </c>
    </row>
    <row r="152" spans="1:21" x14ac:dyDescent="0.2">
      <c r="A152">
        <v>2016</v>
      </c>
      <c r="B152" t="s">
        <v>154</v>
      </c>
      <c r="C152" t="s">
        <v>64</v>
      </c>
      <c r="D152" t="s">
        <v>163</v>
      </c>
      <c r="E152">
        <v>2100000</v>
      </c>
      <c r="F152">
        <f t="shared" si="17"/>
        <v>2100</v>
      </c>
      <c r="H152" s="1">
        <f t="shared" si="18"/>
        <v>-9.6773982172735025</v>
      </c>
      <c r="I152" s="1">
        <f t="shared" si="19"/>
        <v>-8.8303577350916509</v>
      </c>
      <c r="J152" s="1">
        <f t="shared" si="20"/>
        <v>-9.0027026333837803</v>
      </c>
      <c r="Q152">
        <v>8000</v>
      </c>
      <c r="R152">
        <f t="shared" si="24"/>
        <v>0.82180539273153574</v>
      </c>
      <c r="S152">
        <f t="shared" si="21"/>
        <v>0.7293254956080748</v>
      </c>
      <c r="T152">
        <f t="shared" si="22"/>
        <v>0.86472274463068488</v>
      </c>
      <c r="U152">
        <f t="shared" si="23"/>
        <v>0.87430590696514809</v>
      </c>
    </row>
    <row r="153" spans="1:21" x14ac:dyDescent="0.2">
      <c r="A153">
        <v>2016</v>
      </c>
      <c r="B153" t="s">
        <v>154</v>
      </c>
      <c r="C153" t="s">
        <v>64</v>
      </c>
      <c r="D153" t="s">
        <v>164</v>
      </c>
      <c r="E153">
        <v>5000000</v>
      </c>
      <c r="F153">
        <f t="shared" si="17"/>
        <v>5000</v>
      </c>
      <c r="H153" s="1">
        <f t="shared" si="18"/>
        <v>-9.6068852079251261</v>
      </c>
      <c r="I153" s="1">
        <f t="shared" si="19"/>
        <v>-9.9685830077283484</v>
      </c>
      <c r="J153" s="1">
        <f t="shared" si="20"/>
        <v>-10.522599387044458</v>
      </c>
      <c r="Q153">
        <v>8050</v>
      </c>
      <c r="R153">
        <f t="shared" si="24"/>
        <v>0.82297772567409144</v>
      </c>
      <c r="S153">
        <f t="shared" si="21"/>
        <v>0.73212377447825594</v>
      </c>
      <c r="T153">
        <f t="shared" si="22"/>
        <v>0.86576523841581765</v>
      </c>
      <c r="U153">
        <f t="shared" si="23"/>
        <v>0.87489348534598499</v>
      </c>
    </row>
    <row r="154" spans="1:21" x14ac:dyDescent="0.2">
      <c r="A154">
        <v>2016</v>
      </c>
      <c r="B154" t="s">
        <v>154</v>
      </c>
      <c r="C154" t="s">
        <v>64</v>
      </c>
      <c r="D154" t="s">
        <v>165</v>
      </c>
      <c r="E154">
        <v>810000</v>
      </c>
      <c r="F154">
        <f t="shared" si="17"/>
        <v>810</v>
      </c>
      <c r="H154" s="1">
        <f t="shared" si="18"/>
        <v>-9.7864005735053414</v>
      </c>
      <c r="I154" s="1">
        <f t="shared" si="19"/>
        <v>-8.0965751771100098</v>
      </c>
      <c r="J154" s="1">
        <f t="shared" si="20"/>
        <v>-7.3336058892403937</v>
      </c>
      <c r="Q154">
        <v>8100</v>
      </c>
      <c r="R154">
        <f t="shared" si="24"/>
        <v>0.82297772567409144</v>
      </c>
      <c r="S154">
        <f t="shared" si="21"/>
        <v>0.73490740698265278</v>
      </c>
      <c r="T154">
        <f t="shared" si="22"/>
        <v>0.86679579709658572</v>
      </c>
      <c r="U154">
        <f t="shared" si="23"/>
        <v>0.87547470414505035</v>
      </c>
    </row>
    <row r="155" spans="1:21" x14ac:dyDescent="0.2">
      <c r="A155">
        <v>2016</v>
      </c>
      <c r="B155" t="s">
        <v>154</v>
      </c>
      <c r="C155" t="s">
        <v>64</v>
      </c>
      <c r="D155" t="s">
        <v>166</v>
      </c>
      <c r="E155">
        <v>900000</v>
      </c>
      <c r="F155">
        <f t="shared" si="17"/>
        <v>900</v>
      </c>
      <c r="H155" s="1">
        <f t="shared" si="18"/>
        <v>-9.7772444985428724</v>
      </c>
      <c r="I155" s="1">
        <f t="shared" si="19"/>
        <v>-8.1511543146151535</v>
      </c>
      <c r="J155" s="1">
        <f t="shared" si="20"/>
        <v>-7.5182018557145653</v>
      </c>
      <c r="Q155">
        <v>8150</v>
      </c>
      <c r="R155">
        <f t="shared" si="24"/>
        <v>0.82297772567409144</v>
      </c>
      <c r="S155">
        <f t="shared" si="21"/>
        <v>0.73767627092223798</v>
      </c>
      <c r="T155">
        <f t="shared" si="22"/>
        <v>0.86781460654386455</v>
      </c>
      <c r="U155">
        <f t="shared" si="23"/>
        <v>0.87604967081758955</v>
      </c>
    </row>
    <row r="156" spans="1:21" x14ac:dyDescent="0.2">
      <c r="A156">
        <v>2016</v>
      </c>
      <c r="B156" t="s">
        <v>154</v>
      </c>
      <c r="C156" t="s">
        <v>64</v>
      </c>
      <c r="D156" t="s">
        <v>167</v>
      </c>
      <c r="E156">
        <v>3000000</v>
      </c>
      <c r="F156">
        <f t="shared" si="17"/>
        <v>3000</v>
      </c>
      <c r="H156" s="1">
        <f t="shared" si="18"/>
        <v>-9.6296605460211744</v>
      </c>
      <c r="I156" s="1">
        <f t="shared" si="19"/>
        <v>-9.2441046676154155</v>
      </c>
      <c r="J156" s="1">
        <f t="shared" si="20"/>
        <v>-9.627611837580524</v>
      </c>
      <c r="Q156">
        <v>8200</v>
      </c>
      <c r="R156">
        <f t="shared" si="24"/>
        <v>0.82297772567409144</v>
      </c>
      <c r="S156">
        <f t="shared" si="21"/>
        <v>0.7404302468618803</v>
      </c>
      <c r="T156">
        <f t="shared" si="22"/>
        <v>0.86882184892334613</v>
      </c>
      <c r="U156">
        <f t="shared" si="23"/>
        <v>0.87661849035858563</v>
      </c>
    </row>
    <row r="157" spans="1:21" x14ac:dyDescent="0.2">
      <c r="A157">
        <v>2016</v>
      </c>
      <c r="B157" t="s">
        <v>154</v>
      </c>
      <c r="C157" t="s">
        <v>64</v>
      </c>
      <c r="D157" t="s">
        <v>168</v>
      </c>
      <c r="E157">
        <v>4125000</v>
      </c>
      <c r="F157">
        <f t="shared" si="17"/>
        <v>4125</v>
      </c>
      <c r="H157" s="1">
        <f t="shared" si="18"/>
        <v>-9.6027103351652201</v>
      </c>
      <c r="I157" s="1">
        <f t="shared" si="19"/>
        <v>-9.6775151991908146</v>
      </c>
      <c r="J157" s="1">
        <f t="shared" si="20"/>
        <v>-10.185555901408435</v>
      </c>
      <c r="Q157">
        <v>8250</v>
      </c>
      <c r="R157">
        <f t="shared" si="24"/>
        <v>0.82766705744431424</v>
      </c>
      <c r="S157">
        <f t="shared" si="21"/>
        <v>0.74316921814124459</v>
      </c>
      <c r="T157">
        <f t="shared" si="22"/>
        <v>0.86981770278606685</v>
      </c>
      <c r="U157">
        <f t="shared" si="23"/>
        <v>0.87718126537366925</v>
      </c>
    </row>
    <row r="158" spans="1:21" x14ac:dyDescent="0.2">
      <c r="A158">
        <v>2016</v>
      </c>
      <c r="B158" t="s">
        <v>154</v>
      </c>
      <c r="C158" t="s">
        <v>64</v>
      </c>
      <c r="D158" t="s">
        <v>169</v>
      </c>
      <c r="E158">
        <v>4000000</v>
      </c>
      <c r="F158">
        <f t="shared" si="17"/>
        <v>4000</v>
      </c>
      <c r="H158" s="1">
        <f t="shared" si="18"/>
        <v>-9.6039093639045259</v>
      </c>
      <c r="I158" s="1">
        <f t="shared" si="19"/>
        <v>-9.6330002454114236</v>
      </c>
      <c r="J158" s="1">
        <f t="shared" si="20"/>
        <v>-10.131642686992794</v>
      </c>
      <c r="Q158">
        <v>8300</v>
      </c>
      <c r="R158">
        <f t="shared" si="24"/>
        <v>0.82766705744431424</v>
      </c>
      <c r="S158">
        <f t="shared" si="21"/>
        <v>0.74589307088483836</v>
      </c>
      <c r="T158">
        <f t="shared" si="22"/>
        <v>0.87080234315631211</v>
      </c>
      <c r="U158">
        <f t="shared" si="23"/>
        <v>0.87773809614756915</v>
      </c>
    </row>
    <row r="159" spans="1:21" x14ac:dyDescent="0.2">
      <c r="A159">
        <v>2016</v>
      </c>
      <c r="B159" t="s">
        <v>154</v>
      </c>
      <c r="C159" t="s">
        <v>64</v>
      </c>
      <c r="D159" t="s">
        <v>170</v>
      </c>
      <c r="E159">
        <v>535000</v>
      </c>
      <c r="F159">
        <f t="shared" si="17"/>
        <v>535</v>
      </c>
      <c r="H159" s="1">
        <f t="shared" si="18"/>
        <v>-9.8158192068482624</v>
      </c>
      <c r="I159" s="1">
        <f t="shared" si="19"/>
        <v>-7.9459356172144089</v>
      </c>
      <c r="J159" s="1">
        <f t="shared" si="20"/>
        <v>-6.6069161308544651</v>
      </c>
      <c r="Q159">
        <v>8350</v>
      </c>
      <c r="R159">
        <f t="shared" si="24"/>
        <v>0.82766705744431424</v>
      </c>
      <c r="S159">
        <f t="shared" si="21"/>
        <v>0.74860169401120713</v>
      </c>
      <c r="T159">
        <f t="shared" si="22"/>
        <v>0.87177594161697936</v>
      </c>
      <c r="U159">
        <f t="shared" si="23"/>
        <v>0.87828908071020362</v>
      </c>
    </row>
    <row r="160" spans="1:21" x14ac:dyDescent="0.2">
      <c r="A160">
        <v>2016</v>
      </c>
      <c r="B160" t="s">
        <v>154</v>
      </c>
      <c r="C160" t="s">
        <v>64</v>
      </c>
      <c r="D160" t="s">
        <v>171</v>
      </c>
      <c r="E160">
        <v>975000</v>
      </c>
      <c r="F160">
        <f t="shared" si="17"/>
        <v>975</v>
      </c>
      <c r="H160" s="1">
        <f t="shared" si="18"/>
        <v>-9.7697921845483702</v>
      </c>
      <c r="I160" s="1">
        <f t="shared" si="19"/>
        <v>-8.197035894322827</v>
      </c>
      <c r="J160" s="1">
        <f t="shared" si="20"/>
        <v>-7.6584399789807023</v>
      </c>
      <c r="Q160">
        <v>8400</v>
      </c>
      <c r="R160">
        <f t="shared" si="24"/>
        <v>0.82883939038686982</v>
      </c>
      <c r="S160">
        <f t="shared" si="21"/>
        <v>0.7512949792412762</v>
      </c>
      <c r="T160">
        <f t="shared" si="22"/>
        <v>0.87273866639249353</v>
      </c>
      <c r="U160">
        <f t="shared" si="23"/>
        <v>0.87883431490050767</v>
      </c>
    </row>
    <row r="161" spans="1:21" x14ac:dyDescent="0.2">
      <c r="A161">
        <v>2016</v>
      </c>
      <c r="B161" t="s">
        <v>154</v>
      </c>
      <c r="C161" t="s">
        <v>64</v>
      </c>
      <c r="D161" t="s">
        <v>172</v>
      </c>
      <c r="E161">
        <v>5400000</v>
      </c>
      <c r="F161">
        <f t="shared" si="17"/>
        <v>5400</v>
      </c>
      <c r="H161" s="1">
        <f t="shared" si="18"/>
        <v>-9.6161191128517949</v>
      </c>
      <c r="I161" s="1">
        <f t="shared" si="19"/>
        <v>-10.091199095654376</v>
      </c>
      <c r="J161" s="1">
        <f t="shared" si="20"/>
        <v>-10.657438303508386</v>
      </c>
      <c r="Q161">
        <v>8450</v>
      </c>
      <c r="R161">
        <f t="shared" si="24"/>
        <v>0.83001172332942552</v>
      </c>
      <c r="S161">
        <f t="shared" si="21"/>
        <v>0.75397282110584496</v>
      </c>
      <c r="T161">
        <f t="shared" si="22"/>
        <v>0.87369068242934733</v>
      </c>
      <c r="U161">
        <f t="shared" si="23"/>
        <v>0.87937389242808572</v>
      </c>
    </row>
    <row r="162" spans="1:21" x14ac:dyDescent="0.2">
      <c r="A162">
        <v>2016</v>
      </c>
      <c r="B162" t="s">
        <v>154</v>
      </c>
      <c r="C162" t="s">
        <v>64</v>
      </c>
      <c r="D162" t="s">
        <v>173</v>
      </c>
      <c r="E162">
        <v>11000000</v>
      </c>
      <c r="F162">
        <f t="shared" si="17"/>
        <v>11000</v>
      </c>
      <c r="H162" s="1">
        <f t="shared" si="18"/>
        <v>-10.228007820930905</v>
      </c>
      <c r="I162" s="1">
        <f t="shared" si="19"/>
        <v>-11.391765808711037</v>
      </c>
      <c r="J162" s="1">
        <f t="shared" si="20"/>
        <v>-11.90400918322273</v>
      </c>
      <c r="Q162">
        <v>8500</v>
      </c>
      <c r="R162">
        <f t="shared" si="24"/>
        <v>0.83352872215709262</v>
      </c>
      <c r="S162">
        <f t="shared" si="21"/>
        <v>0.75663511695223407</v>
      </c>
      <c r="T162">
        <f t="shared" si="22"/>
        <v>0.87463215147435136</v>
      </c>
      <c r="U162">
        <f t="shared" si="23"/>
        <v>0.87990790493277637</v>
      </c>
    </row>
    <row r="163" spans="1:21" x14ac:dyDescent="0.2">
      <c r="A163">
        <v>2016</v>
      </c>
      <c r="B163" t="s">
        <v>154</v>
      </c>
      <c r="C163" t="s">
        <v>64</v>
      </c>
      <c r="D163" t="s">
        <v>174</v>
      </c>
      <c r="E163">
        <v>518000</v>
      </c>
      <c r="F163">
        <f t="shared" si="17"/>
        <v>518</v>
      </c>
      <c r="H163" s="1">
        <f t="shared" si="18"/>
        <v>-9.8177091137519703</v>
      </c>
      <c r="I163" s="1">
        <f t="shared" si="19"/>
        <v>-7.9385050413195311</v>
      </c>
      <c r="J163" s="1">
        <f t="shared" si="20"/>
        <v>-6.5503400836505676</v>
      </c>
      <c r="Q163">
        <v>8550</v>
      </c>
      <c r="R163">
        <f t="shared" si="24"/>
        <v>0.83352872215709262</v>
      </c>
      <c r="S163">
        <f t="shared" si="21"/>
        <v>0.75928176695008542</v>
      </c>
      <c r="T163">
        <f t="shared" si="22"/>
        <v>0.87556323215066645</v>
      </c>
      <c r="U163">
        <f t="shared" si="23"/>
        <v>0.8804364420422135</v>
      </c>
    </row>
    <row r="164" spans="1:21" x14ac:dyDescent="0.2">
      <c r="A164">
        <v>2016</v>
      </c>
      <c r="B164" t="s">
        <v>154</v>
      </c>
      <c r="C164" t="s">
        <v>64</v>
      </c>
      <c r="D164" t="s">
        <v>175</v>
      </c>
      <c r="E164">
        <v>2000000</v>
      </c>
      <c r="F164">
        <f t="shared" si="17"/>
        <v>2000</v>
      </c>
      <c r="H164" s="1">
        <f t="shared" si="18"/>
        <v>-9.6841387542750681</v>
      </c>
      <c r="I164" s="1">
        <f t="shared" si="19"/>
        <v>-8.7796495380882682</v>
      </c>
      <c r="J164" s="1">
        <f t="shared" si="20"/>
        <v>-8.9172202545907648</v>
      </c>
      <c r="Q164">
        <v>8600</v>
      </c>
      <c r="R164">
        <f t="shared" si="24"/>
        <v>0.83352872215709262</v>
      </c>
      <c r="S164">
        <f t="shared" si="21"/>
        <v>0.76191267409632335</v>
      </c>
      <c r="T164">
        <f t="shared" si="22"/>
        <v>0.87648408003169265</v>
      </c>
      <c r="U164">
        <f t="shared" si="23"/>
        <v>0.88095959142745939</v>
      </c>
    </row>
    <row r="165" spans="1:21" x14ac:dyDescent="0.2">
      <c r="A165">
        <v>2016</v>
      </c>
      <c r="B165" t="s">
        <v>154</v>
      </c>
      <c r="C165" t="s">
        <v>64</v>
      </c>
      <c r="D165" t="s">
        <v>176</v>
      </c>
      <c r="E165">
        <v>513000</v>
      </c>
      <c r="F165">
        <f t="shared" si="17"/>
        <v>513</v>
      </c>
      <c r="H165" s="1">
        <f t="shared" si="18"/>
        <v>-9.8182665487100866</v>
      </c>
      <c r="I165" s="1">
        <f t="shared" si="19"/>
        <v>-7.9363943612408816</v>
      </c>
      <c r="J165" s="1">
        <f t="shared" si="20"/>
        <v>-6.5333463401345178</v>
      </c>
      <c r="Q165">
        <v>8650</v>
      </c>
      <c r="R165">
        <f t="shared" si="24"/>
        <v>0.83352872215709262</v>
      </c>
      <c r="S165">
        <f t="shared" si="21"/>
        <v>0.76452774421927461</v>
      </c>
      <c r="T165">
        <f t="shared" si="22"/>
        <v>0.87739484771288379</v>
      </c>
      <c r="U165">
        <f t="shared" si="23"/>
        <v>0.88147743885678753</v>
      </c>
    </row>
    <row r="166" spans="1:21" x14ac:dyDescent="0.2">
      <c r="A166">
        <v>2016</v>
      </c>
      <c r="B166" t="s">
        <v>154</v>
      </c>
      <c r="C166" t="s">
        <v>64</v>
      </c>
      <c r="D166" t="s">
        <v>177</v>
      </c>
      <c r="E166">
        <v>9150000</v>
      </c>
      <c r="F166">
        <f t="shared" si="17"/>
        <v>9150</v>
      </c>
      <c r="H166" s="1">
        <f t="shared" si="18"/>
        <v>-9.9262191436697673</v>
      </c>
      <c r="I166" s="1">
        <f t="shared" si="19"/>
        <v>-11.026260722887972</v>
      </c>
      <c r="J166" s="1">
        <f t="shared" si="20"/>
        <v>-11.581385871341404</v>
      </c>
      <c r="Q166">
        <v>8700</v>
      </c>
      <c r="R166">
        <f t="shared" si="24"/>
        <v>0.83352872215709262</v>
      </c>
      <c r="S166">
        <f t="shared" si="21"/>
        <v>0.76712688598195333</v>
      </c>
      <c r="T166">
        <f t="shared" si="22"/>
        <v>0.87829568488155529</v>
      </c>
      <c r="U166">
        <f t="shared" si="23"/>
        <v>0.88199006824768633</v>
      </c>
    </row>
    <row r="167" spans="1:21" x14ac:dyDescent="0.2">
      <c r="A167">
        <v>2016</v>
      </c>
      <c r="B167" t="s">
        <v>154</v>
      </c>
      <c r="C167" t="s">
        <v>64</v>
      </c>
      <c r="D167" t="s">
        <v>178</v>
      </c>
      <c r="E167">
        <v>535000</v>
      </c>
      <c r="F167">
        <f t="shared" si="17"/>
        <v>535</v>
      </c>
      <c r="H167" s="1">
        <f t="shared" si="18"/>
        <v>-9.8158192068482624</v>
      </c>
      <c r="I167" s="1">
        <f t="shared" si="19"/>
        <v>-7.9459356172144089</v>
      </c>
      <c r="J167" s="1">
        <f t="shared" si="20"/>
        <v>-6.6069161308544651</v>
      </c>
      <c r="Q167">
        <v>8750</v>
      </c>
      <c r="R167">
        <f t="shared" si="24"/>
        <v>0.83470105509964831</v>
      </c>
      <c r="S167">
        <f t="shared" si="21"/>
        <v>0.76971001088451485</v>
      </c>
      <c r="T167">
        <f t="shared" si="22"/>
        <v>0.87918673838475014</v>
      </c>
      <c r="U167">
        <f t="shared" si="23"/>
        <v>0.88249756171715232</v>
      </c>
    </row>
    <row r="168" spans="1:21" x14ac:dyDescent="0.2">
      <c r="A168">
        <v>2016</v>
      </c>
      <c r="B168" t="s">
        <v>154</v>
      </c>
      <c r="C168" t="s">
        <v>64</v>
      </c>
      <c r="D168" t="s">
        <v>179</v>
      </c>
      <c r="E168">
        <v>521000</v>
      </c>
      <c r="F168">
        <f t="shared" si="17"/>
        <v>521</v>
      </c>
      <c r="H168" s="1">
        <f t="shared" si="18"/>
        <v>-9.817374997501414</v>
      </c>
      <c r="I168" s="1">
        <f t="shared" si="19"/>
        <v>-7.9397882929351118</v>
      </c>
      <c r="J168" s="1">
        <f t="shared" si="20"/>
        <v>-6.560457770405538</v>
      </c>
      <c r="Q168">
        <v>8800</v>
      </c>
      <c r="R168">
        <f t="shared" si="24"/>
        <v>0.83470105509964831</v>
      </c>
      <c r="S168">
        <f t="shared" si="21"/>
        <v>0.77227703326588248</v>
      </c>
      <c r="T168">
        <f t="shared" si="22"/>
        <v>0.88006815229522639</v>
      </c>
      <c r="U168">
        <f t="shared" si="23"/>
        <v>0.88299999963033771</v>
      </c>
    </row>
    <row r="169" spans="1:21" x14ac:dyDescent="0.2">
      <c r="A169">
        <v>2016</v>
      </c>
      <c r="B169" t="s">
        <v>180</v>
      </c>
      <c r="C169" t="s">
        <v>6</v>
      </c>
      <c r="D169" t="s">
        <v>181</v>
      </c>
      <c r="E169">
        <v>18000000</v>
      </c>
      <c r="F169">
        <f t="shared" si="17"/>
        <v>18000</v>
      </c>
      <c r="H169" s="1">
        <f t="shared" si="18"/>
        <v>-12.259730558682376</v>
      </c>
      <c r="I169" s="1">
        <f t="shared" si="19"/>
        <v>-12.468482808698381</v>
      </c>
      <c r="J169" s="1">
        <f t="shared" si="20"/>
        <v>-12.766848285374344</v>
      </c>
      <c r="Q169">
        <v>8850</v>
      </c>
      <c r="R169">
        <f t="shared" si="24"/>
        <v>0.83470105509964831</v>
      </c>
      <c r="S169">
        <f t="shared" si="21"/>
        <v>0.77482787030455025</v>
      </c>
      <c r="T169">
        <f t="shared" si="22"/>
        <v>0.88094006797562552</v>
      </c>
      <c r="U169">
        <f t="shared" si="23"/>
        <v>0.88349746064761725</v>
      </c>
    </row>
    <row r="170" spans="1:21" x14ac:dyDescent="0.2">
      <c r="A170">
        <v>2016</v>
      </c>
      <c r="B170" t="s">
        <v>180</v>
      </c>
      <c r="C170" t="s">
        <v>6</v>
      </c>
      <c r="D170" t="s">
        <v>182</v>
      </c>
      <c r="E170">
        <v>517500</v>
      </c>
      <c r="F170">
        <f t="shared" si="17"/>
        <v>517.5</v>
      </c>
      <c r="H170" s="1">
        <f t="shared" si="18"/>
        <v>-9.8177648249298777</v>
      </c>
      <c r="I170" s="1">
        <f t="shared" si="19"/>
        <v>-7.9382923814649882</v>
      </c>
      <c r="J170" s="1">
        <f t="shared" si="20"/>
        <v>-6.5486481074487948</v>
      </c>
      <c r="Q170">
        <v>8900</v>
      </c>
      <c r="R170">
        <f t="shared" si="24"/>
        <v>0.83470105509964831</v>
      </c>
      <c r="S170">
        <f t="shared" si="21"/>
        <v>0.77736244201856775</v>
      </c>
      <c r="T170">
        <f t="shared" si="22"/>
        <v>0.88180262414088062</v>
      </c>
      <c r="U170">
        <f t="shared" si="23"/>
        <v>0.88399002177013142</v>
      </c>
    </row>
    <row r="171" spans="1:21" x14ac:dyDescent="0.2">
      <c r="A171">
        <v>2016</v>
      </c>
      <c r="B171" t="s">
        <v>180</v>
      </c>
      <c r="C171" t="s">
        <v>6</v>
      </c>
      <c r="D171" t="s">
        <v>183</v>
      </c>
      <c r="E171">
        <v>12541666</v>
      </c>
      <c r="F171">
        <f t="shared" si="17"/>
        <v>12541.665999999999</v>
      </c>
      <c r="H171" s="1">
        <f t="shared" si="18"/>
        <v>-10.554602445746267</v>
      </c>
      <c r="I171" s="1">
        <f t="shared" si="19"/>
        <v>-11.664420243382361</v>
      </c>
      <c r="J171" s="1">
        <f t="shared" si="20"/>
        <v>-12.133808851782824</v>
      </c>
      <c r="Q171">
        <v>8950</v>
      </c>
      <c r="R171">
        <f t="shared" si="24"/>
        <v>0.83470105509964831</v>
      </c>
      <c r="S171">
        <f t="shared" si="21"/>
        <v>0.77988067126471305</v>
      </c>
      <c r="T171">
        <f t="shared" si="22"/>
        <v>0.88265595691891718</v>
      </c>
      <c r="U171">
        <f t="shared" si="23"/>
        <v>0.88447775838386722</v>
      </c>
    </row>
    <row r="172" spans="1:21" x14ac:dyDescent="0.2">
      <c r="A172">
        <v>2016</v>
      </c>
      <c r="B172" t="s">
        <v>180</v>
      </c>
      <c r="C172" t="s">
        <v>6</v>
      </c>
      <c r="D172" t="s">
        <v>184</v>
      </c>
      <c r="E172">
        <v>530000</v>
      </c>
      <c r="F172">
        <f t="shared" si="17"/>
        <v>530</v>
      </c>
      <c r="H172" s="1">
        <f t="shared" si="18"/>
        <v>-9.8163742000091574</v>
      </c>
      <c r="I172" s="1">
        <f t="shared" si="19"/>
        <v>-7.9437109366848055</v>
      </c>
      <c r="J172" s="1">
        <f t="shared" si="20"/>
        <v>-6.5904649187092144</v>
      </c>
      <c r="Q172">
        <v>9000</v>
      </c>
      <c r="R172">
        <f t="shared" si="24"/>
        <v>0.84407971864009379</v>
      </c>
      <c r="S172">
        <f t="shared" si="21"/>
        <v>0.78238248373685659</v>
      </c>
      <c r="T172">
        <f t="shared" si="22"/>
        <v>0.88350019990970685</v>
      </c>
      <c r="U172">
        <f t="shared" si="23"/>
        <v>0.88496074430232674</v>
      </c>
    </row>
    <row r="173" spans="1:21" x14ac:dyDescent="0.2">
      <c r="A173">
        <v>2016</v>
      </c>
      <c r="B173" t="s">
        <v>180</v>
      </c>
      <c r="C173" t="s">
        <v>6</v>
      </c>
      <c r="D173" t="s">
        <v>185</v>
      </c>
      <c r="E173">
        <v>509675</v>
      </c>
      <c r="F173">
        <f t="shared" si="17"/>
        <v>509.67500000000001</v>
      </c>
      <c r="H173" s="1">
        <f t="shared" si="18"/>
        <v>-9.8186376405482534</v>
      </c>
      <c r="I173" s="1">
        <f t="shared" si="19"/>
        <v>-7.93501070127025</v>
      </c>
      <c r="J173" s="1">
        <f t="shared" si="20"/>
        <v>-6.5219535563350455</v>
      </c>
      <c r="Q173">
        <v>9050</v>
      </c>
      <c r="R173">
        <f t="shared" si="24"/>
        <v>0.84407971864009379</v>
      </c>
      <c r="S173">
        <f t="shared" si="21"/>
        <v>0.78486780796352418</v>
      </c>
      <c r="T173">
        <f t="shared" si="22"/>
        <v>0.88433548424271946</v>
      </c>
      <c r="U173">
        <f t="shared" si="23"/>
        <v>0.88543905180784155</v>
      </c>
    </row>
    <row r="174" spans="1:21" x14ac:dyDescent="0.2">
      <c r="A174">
        <v>2016</v>
      </c>
      <c r="B174" t="s">
        <v>180</v>
      </c>
      <c r="C174" t="s">
        <v>6</v>
      </c>
      <c r="D174" t="s">
        <v>186</v>
      </c>
      <c r="E174">
        <v>2925000</v>
      </c>
      <c r="F174">
        <f t="shared" si="17"/>
        <v>2925</v>
      </c>
      <c r="H174" s="1">
        <f t="shared" si="18"/>
        <v>-9.6327499429210803</v>
      </c>
      <c r="I174" s="1">
        <f t="shared" si="19"/>
        <v>-9.2122384088007756</v>
      </c>
      <c r="J174" s="1">
        <f t="shared" si="20"/>
        <v>-9.5832539943724928</v>
      </c>
      <c r="Q174">
        <v>9100</v>
      </c>
      <c r="R174">
        <f t="shared" si="24"/>
        <v>0.84407971864009379</v>
      </c>
      <c r="S174">
        <f t="shared" si="21"/>
        <v>0.78733657530466428</v>
      </c>
      <c r="T174">
        <f t="shared" si="22"/>
        <v>0.88516193863282777</v>
      </c>
      <c r="U174">
        <f t="shared" si="23"/>
        <v>0.88591275169157824</v>
      </c>
    </row>
    <row r="175" spans="1:21" x14ac:dyDescent="0.2">
      <c r="A175">
        <v>2016</v>
      </c>
      <c r="B175" t="s">
        <v>180</v>
      </c>
      <c r="C175" t="s">
        <v>6</v>
      </c>
      <c r="D175" t="s">
        <v>187</v>
      </c>
      <c r="E175">
        <v>517000</v>
      </c>
      <c r="F175">
        <f t="shared" si="17"/>
        <v>517</v>
      </c>
      <c r="H175" s="1">
        <f t="shared" si="18"/>
        <v>-9.8178205432895407</v>
      </c>
      <c r="I175" s="1">
        <f t="shared" si="19"/>
        <v>-7.9380800720886233</v>
      </c>
      <c r="J175" s="1">
        <f t="shared" si="20"/>
        <v>-6.5469544956970331</v>
      </c>
      <c r="Q175">
        <v>9150</v>
      </c>
      <c r="R175">
        <f t="shared" si="24"/>
        <v>0.84642438452520519</v>
      </c>
      <c r="S175">
        <f t="shared" si="21"/>
        <v>0.78978871994762545</v>
      </c>
      <c r="T175">
        <f t="shared" si="22"/>
        <v>0.88597968943471106</v>
      </c>
      <c r="U175">
        <f t="shared" si="23"/>
        <v>0.88638191329228677</v>
      </c>
    </row>
    <row r="176" spans="1:21" x14ac:dyDescent="0.2">
      <c r="A176">
        <v>2016</v>
      </c>
      <c r="B176" t="s">
        <v>180</v>
      </c>
      <c r="C176" t="s">
        <v>6</v>
      </c>
      <c r="D176" t="s">
        <v>188</v>
      </c>
      <c r="E176">
        <v>540000</v>
      </c>
      <c r="F176">
        <f t="shared" si="17"/>
        <v>540</v>
      </c>
      <c r="H176" s="1">
        <f t="shared" si="18"/>
        <v>-9.8152649318630214</v>
      </c>
      <c r="I176" s="1">
        <f t="shared" si="19"/>
        <v>-7.9481913640102348</v>
      </c>
      <c r="J176" s="1">
        <f t="shared" si="20"/>
        <v>-6.6232143062506346</v>
      </c>
      <c r="Q176">
        <v>9200</v>
      </c>
      <c r="R176">
        <f t="shared" si="24"/>
        <v>0.84759671746776089</v>
      </c>
      <c r="S176">
        <f t="shared" si="21"/>
        <v>0.79222417890235131</v>
      </c>
      <c r="T176">
        <f t="shared" si="22"/>
        <v>0.88678886069580454</v>
      </c>
      <c r="U176">
        <f t="shared" si="23"/>
        <v>0.88684660453383668</v>
      </c>
    </row>
    <row r="177" spans="1:21" x14ac:dyDescent="0.2">
      <c r="A177">
        <v>2016</v>
      </c>
      <c r="B177" t="s">
        <v>180</v>
      </c>
      <c r="C177" t="s">
        <v>6</v>
      </c>
      <c r="D177" t="s">
        <v>189</v>
      </c>
      <c r="E177">
        <v>525000</v>
      </c>
      <c r="F177">
        <f t="shared" si="17"/>
        <v>525</v>
      </c>
      <c r="H177" s="1">
        <f t="shared" si="18"/>
        <v>-9.8169299113457047</v>
      </c>
      <c r="I177" s="1">
        <f t="shared" si="19"/>
        <v>-7.9415184089617217</v>
      </c>
      <c r="J177" s="1">
        <f t="shared" si="20"/>
        <v>-6.573857768579721</v>
      </c>
      <c r="Q177">
        <v>9250</v>
      </c>
      <c r="R177">
        <f t="shared" si="24"/>
        <v>0.84759671746776089</v>
      </c>
      <c r="S177">
        <f t="shared" si="21"/>
        <v>0.79464289199580029</v>
      </c>
      <c r="T177">
        <f t="shared" si="22"/>
        <v>0.88758957420784168</v>
      </c>
      <c r="U177">
        <f t="shared" si="23"/>
        <v>0.88730689196158496</v>
      </c>
    </row>
    <row r="178" spans="1:21" x14ac:dyDescent="0.2">
      <c r="A178">
        <v>2016</v>
      </c>
      <c r="B178" t="s">
        <v>180</v>
      </c>
      <c r="C178" t="s">
        <v>6</v>
      </c>
      <c r="D178" t="s">
        <v>190</v>
      </c>
      <c r="E178">
        <v>510000</v>
      </c>
      <c r="F178">
        <f t="shared" si="17"/>
        <v>510</v>
      </c>
      <c r="H178" s="1">
        <f t="shared" si="18"/>
        <v>-9.8186013544092692</v>
      </c>
      <c r="I178" s="1">
        <f t="shared" si="19"/>
        <v>-7.9351452307017665</v>
      </c>
      <c r="J178" s="1">
        <f t="shared" si="20"/>
        <v>-6.523070409089172</v>
      </c>
      <c r="Q178">
        <v>9300</v>
      </c>
      <c r="R178">
        <f t="shared" si="24"/>
        <v>0.84759671746776089</v>
      </c>
      <c r="S178">
        <f t="shared" si="21"/>
        <v>0.79704480186559601</v>
      </c>
      <c r="T178">
        <f t="shared" si="22"/>
        <v>0.88838194955702987</v>
      </c>
      <c r="U178">
        <f t="shared" si="23"/>
        <v>0.8877628407776188</v>
      </c>
    </row>
    <row r="179" spans="1:21" x14ac:dyDescent="0.2">
      <c r="A179">
        <v>2016</v>
      </c>
      <c r="B179" t="s">
        <v>180</v>
      </c>
      <c r="C179" t="s">
        <v>6</v>
      </c>
      <c r="D179" t="s">
        <v>191</v>
      </c>
      <c r="E179">
        <v>511500</v>
      </c>
      <c r="F179">
        <f t="shared" si="17"/>
        <v>511.5</v>
      </c>
      <c r="H179" s="1">
        <f t="shared" si="18"/>
        <v>-9.8184339192417731</v>
      </c>
      <c r="I179" s="1">
        <f t="shared" si="19"/>
        <v>-7.9357681517326419</v>
      </c>
      <c r="J179" s="1">
        <f t="shared" si="20"/>
        <v>-6.5282159082964313</v>
      </c>
      <c r="Q179">
        <v>9350</v>
      </c>
      <c r="R179">
        <f t="shared" si="24"/>
        <v>0.84759671746776089</v>
      </c>
      <c r="S179">
        <f t="shared" si="21"/>
        <v>0.79942985395291766</v>
      </c>
      <c r="T179">
        <f t="shared" si="22"/>
        <v>0.88916610417290221</v>
      </c>
      <c r="U179">
        <f t="shared" si="23"/>
        <v>0.88821451487491354</v>
      </c>
    </row>
    <row r="180" spans="1:21" x14ac:dyDescent="0.2">
      <c r="A180">
        <v>2016</v>
      </c>
      <c r="B180" t="s">
        <v>180</v>
      </c>
      <c r="C180" t="s">
        <v>6</v>
      </c>
      <c r="D180" t="s">
        <v>192</v>
      </c>
      <c r="E180">
        <v>570000</v>
      </c>
      <c r="F180">
        <f t="shared" si="17"/>
        <v>570</v>
      </c>
      <c r="H180" s="1">
        <f t="shared" si="18"/>
        <v>-9.8119543636402966</v>
      </c>
      <c r="I180" s="1">
        <f t="shared" si="19"/>
        <v>-7.9623221011932355</v>
      </c>
      <c r="J180" s="1">
        <f t="shared" si="20"/>
        <v>-6.7179423066086894</v>
      </c>
      <c r="Q180">
        <v>9400</v>
      </c>
      <c r="R180">
        <f t="shared" si="24"/>
        <v>0.84759671746776089</v>
      </c>
      <c r="S180">
        <f t="shared" si="21"/>
        <v>0.80179799649463623</v>
      </c>
      <c r="T180">
        <f t="shared" si="22"/>
        <v>0.88994215337588822</v>
      </c>
      <c r="U180">
        <f t="shared" si="23"/>
        <v>0.8886619768704449</v>
      </c>
    </row>
    <row r="181" spans="1:21" x14ac:dyDescent="0.2">
      <c r="A181">
        <v>2016</v>
      </c>
      <c r="B181" t="s">
        <v>180</v>
      </c>
      <c r="C181" t="s">
        <v>6</v>
      </c>
      <c r="D181" t="s">
        <v>193</v>
      </c>
      <c r="E181">
        <v>508000</v>
      </c>
      <c r="F181">
        <f t="shared" si="17"/>
        <v>508</v>
      </c>
      <c r="H181" s="1">
        <f t="shared" si="18"/>
        <v>-9.818824701843857</v>
      </c>
      <c r="I181" s="1">
        <f t="shared" si="19"/>
        <v>-7.9343198444196368</v>
      </c>
      <c r="J181" s="1">
        <f t="shared" si="20"/>
        <v>-6.5161861518202127</v>
      </c>
      <c r="Q181">
        <v>9450</v>
      </c>
      <c r="R181">
        <f t="shared" si="24"/>
        <v>0.84759671746776089</v>
      </c>
      <c r="S181">
        <f t="shared" si="21"/>
        <v>0.80414918051470674</v>
      </c>
      <c r="T181">
        <f t="shared" si="22"/>
        <v>0.89071021042363774</v>
      </c>
      <c r="U181">
        <f t="shared" si="23"/>
        <v>0.8891052881372925</v>
      </c>
    </row>
    <row r="182" spans="1:21" x14ac:dyDescent="0.2">
      <c r="A182">
        <v>2016</v>
      </c>
      <c r="B182" t="s">
        <v>180</v>
      </c>
      <c r="C182" t="s">
        <v>6</v>
      </c>
      <c r="D182" t="s">
        <v>194</v>
      </c>
      <c r="E182">
        <v>1400000</v>
      </c>
      <c r="F182">
        <f t="shared" si="17"/>
        <v>1400</v>
      </c>
      <c r="H182" s="1">
        <f t="shared" si="18"/>
        <v>-9.7306146517732834</v>
      </c>
      <c r="I182" s="1">
        <f t="shared" si="19"/>
        <v>-8.452003461127223</v>
      </c>
      <c r="J182" s="1">
        <f t="shared" si="20"/>
        <v>-8.2923110503940194</v>
      </c>
      <c r="Q182">
        <v>9500</v>
      </c>
      <c r="R182">
        <f t="shared" si="24"/>
        <v>0.84994138335287217</v>
      </c>
      <c r="S182">
        <f t="shared" si="21"/>
        <v>0.80648335981482311</v>
      </c>
      <c r="T182">
        <f t="shared" si="22"/>
        <v>0.8914703865561403</v>
      </c>
      <c r="U182">
        <f t="shared" si="23"/>
        <v>0.88954450883577119</v>
      </c>
    </row>
    <row r="183" spans="1:21" x14ac:dyDescent="0.2">
      <c r="A183">
        <v>2016</v>
      </c>
      <c r="B183" t="s">
        <v>180</v>
      </c>
      <c r="C183" t="s">
        <v>6</v>
      </c>
      <c r="D183" t="s">
        <v>195</v>
      </c>
      <c r="E183">
        <v>3214285</v>
      </c>
      <c r="F183">
        <f t="shared" si="17"/>
        <v>3214.2849999999999</v>
      </c>
      <c r="H183" s="1">
        <f t="shared" si="18"/>
        <v>-9.6217241132358886</v>
      </c>
      <c r="I183" s="1">
        <f t="shared" si="19"/>
        <v>-9.3328791956288875</v>
      </c>
      <c r="J183" s="1">
        <f t="shared" si="20"/>
        <v>-9.7484898030224656</v>
      </c>
      <c r="Q183">
        <v>9550</v>
      </c>
      <c r="R183">
        <f t="shared" si="24"/>
        <v>0.85111371629542787</v>
      </c>
      <c r="S183">
        <f t="shared" si="21"/>
        <v>0.8088004909643447</v>
      </c>
      <c r="T183">
        <f t="shared" si="22"/>
        <v>0.89222279103967561</v>
      </c>
      <c r="U183">
        <f t="shared" si="23"/>
        <v>0.88997969794362408</v>
      </c>
    </row>
    <row r="184" spans="1:21" x14ac:dyDescent="0.2">
      <c r="A184">
        <v>2016</v>
      </c>
      <c r="B184" t="s">
        <v>180</v>
      </c>
      <c r="C184" t="s">
        <v>6</v>
      </c>
      <c r="D184" t="s">
        <v>196</v>
      </c>
      <c r="E184">
        <v>507500</v>
      </c>
      <c r="F184">
        <f t="shared" si="17"/>
        <v>507.5</v>
      </c>
      <c r="H184" s="1">
        <f t="shared" si="18"/>
        <v>-9.8188805566568949</v>
      </c>
      <c r="I184" s="1">
        <f t="shared" si="19"/>
        <v>-7.9341144305883669</v>
      </c>
      <c r="J184" s="1">
        <f t="shared" si="20"/>
        <v>-6.514460852595839</v>
      </c>
      <c r="Q184">
        <v>9600</v>
      </c>
      <c r="R184">
        <f t="shared" si="24"/>
        <v>0.85111371629542787</v>
      </c>
      <c r="S184">
        <f t="shared" si="21"/>
        <v>0.81110053328950449</v>
      </c>
      <c r="T184">
        <f t="shared" si="22"/>
        <v>0.89296753120962524</v>
      </c>
      <c r="U184">
        <f t="shared" si="23"/>
        <v>0.89041091328531019</v>
      </c>
    </row>
    <row r="185" spans="1:21" x14ac:dyDescent="0.2">
      <c r="A185">
        <v>2016</v>
      </c>
      <c r="B185" t="s">
        <v>180</v>
      </c>
      <c r="C185" t="s">
        <v>6</v>
      </c>
      <c r="D185" t="s">
        <v>197</v>
      </c>
      <c r="E185">
        <v>516500</v>
      </c>
      <c r="F185">
        <f t="shared" si="17"/>
        <v>516.5</v>
      </c>
      <c r="H185" s="1">
        <f t="shared" si="18"/>
        <v>-9.8178762688309611</v>
      </c>
      <c r="I185" s="1">
        <f t="shared" si="19"/>
        <v>-7.9378681144069514</v>
      </c>
      <c r="J185" s="1">
        <f t="shared" si="20"/>
        <v>-6.5452592452302092</v>
      </c>
      <c r="Q185">
        <v>9650</v>
      </c>
      <c r="R185">
        <f t="shared" si="24"/>
        <v>0.85345838218053927</v>
      </c>
      <c r="S185">
        <f t="shared" si="21"/>
        <v>0.81338344886190561</v>
      </c>
      <c r="T185">
        <f t="shared" si="22"/>
        <v>0.89370471251218775</v>
      </c>
      <c r="U185">
        <f t="shared" si="23"/>
        <v>0.89083821156041942</v>
      </c>
    </row>
    <row r="186" spans="1:21" x14ac:dyDescent="0.2">
      <c r="A186">
        <v>2016</v>
      </c>
      <c r="B186" t="s">
        <v>180</v>
      </c>
      <c r="C186" t="s">
        <v>6</v>
      </c>
      <c r="D186" t="s">
        <v>198</v>
      </c>
      <c r="E186">
        <v>5025000</v>
      </c>
      <c r="F186">
        <f t="shared" si="17"/>
        <v>5025</v>
      </c>
      <c r="H186" s="1">
        <f t="shared" si="18"/>
        <v>-9.6073276690480238</v>
      </c>
      <c r="I186" s="1">
        <f t="shared" si="19"/>
        <v>-9.9764224138828315</v>
      </c>
      <c r="J186" s="1">
        <f t="shared" si="20"/>
        <v>-10.531337765362101</v>
      </c>
      <c r="Q186">
        <v>9700</v>
      </c>
      <c r="R186">
        <f t="shared" si="24"/>
        <v>0.85345838218053927</v>
      </c>
      <c r="S186">
        <f t="shared" si="21"/>
        <v>0.81564920248631867</v>
      </c>
      <c r="T186">
        <f t="shared" si="22"/>
        <v>0.89443443854502291</v>
      </c>
      <c r="U186">
        <f t="shared" si="23"/>
        <v>0.89126164837124355</v>
      </c>
    </row>
    <row r="187" spans="1:21" x14ac:dyDescent="0.2">
      <c r="A187">
        <v>2016</v>
      </c>
      <c r="B187" t="s">
        <v>180</v>
      </c>
      <c r="C187" t="s">
        <v>6</v>
      </c>
      <c r="D187" t="s">
        <v>199</v>
      </c>
      <c r="E187">
        <v>508000</v>
      </c>
      <c r="F187">
        <f t="shared" si="17"/>
        <v>508</v>
      </c>
      <c r="H187" s="1">
        <f t="shared" si="18"/>
        <v>-9.818824701843857</v>
      </c>
      <c r="I187" s="1">
        <f t="shared" si="19"/>
        <v>-7.9343198444196368</v>
      </c>
      <c r="J187" s="1">
        <f t="shared" si="20"/>
        <v>-6.5161861518202127</v>
      </c>
      <c r="Q187">
        <v>9750</v>
      </c>
      <c r="R187">
        <f t="shared" si="24"/>
        <v>0.85345838218053927</v>
      </c>
      <c r="S187">
        <f t="shared" si="21"/>
        <v>0.81789776168778672</v>
      </c>
      <c r="T187">
        <f t="shared" si="22"/>
        <v>0.89515681109686085</v>
      </c>
      <c r="U187">
        <f t="shared" si="23"/>
        <v>0.89168127824953425</v>
      </c>
    </row>
    <row r="188" spans="1:21" x14ac:dyDescent="0.2">
      <c r="A188">
        <v>2016</v>
      </c>
      <c r="B188" t="s">
        <v>180</v>
      </c>
      <c r="C188" t="s">
        <v>6</v>
      </c>
      <c r="D188" t="s">
        <v>200</v>
      </c>
      <c r="E188">
        <v>800000</v>
      </c>
      <c r="F188">
        <f t="shared" si="17"/>
        <v>800</v>
      </c>
      <c r="H188" s="1">
        <f t="shared" si="18"/>
        <v>-9.7874322786809067</v>
      </c>
      <c r="I188" s="1">
        <f t="shared" si="19"/>
        <v>-8.0905755857404884</v>
      </c>
      <c r="J188" s="1">
        <f t="shared" si="20"/>
        <v>-7.3118411221370732</v>
      </c>
      <c r="Q188">
        <v>9800</v>
      </c>
      <c r="R188">
        <f t="shared" si="24"/>
        <v>0.85345838218053927</v>
      </c>
      <c r="S188">
        <f t="shared" si="21"/>
        <v>0.82012909669804812</v>
      </c>
      <c r="T188">
        <f t="shared" si="22"/>
        <v>0.895871930186104</v>
      </c>
      <c r="U188">
        <f t="shared" si="23"/>
        <v>0.8920971546824743</v>
      </c>
    </row>
    <row r="189" spans="1:21" x14ac:dyDescent="0.2">
      <c r="A189">
        <v>2016</v>
      </c>
      <c r="B189" t="s">
        <v>180</v>
      </c>
      <c r="C189" t="s">
        <v>6</v>
      </c>
      <c r="D189" t="s">
        <v>201</v>
      </c>
      <c r="E189">
        <v>13083333</v>
      </c>
      <c r="F189">
        <f t="shared" si="17"/>
        <v>13083.333000000001</v>
      </c>
      <c r="H189" s="1">
        <f t="shared" si="18"/>
        <v>-10.685560861648444</v>
      </c>
      <c r="I189" s="1">
        <f t="shared" si="19"/>
        <v>-11.75449966451275</v>
      </c>
      <c r="J189" s="1">
        <f t="shared" si="20"/>
        <v>-12.207889970674177</v>
      </c>
      <c r="Q189">
        <v>9850</v>
      </c>
      <c r="R189">
        <f t="shared" si="24"/>
        <v>0.85345838218053927</v>
      </c>
      <c r="S189">
        <f t="shared" si="21"/>
        <v>0.82234318044129018</v>
      </c>
      <c r="T189">
        <f t="shared" si="22"/>
        <v>0.89657989409845384</v>
      </c>
      <c r="U189">
        <f t="shared" si="23"/>
        <v>0.8925093301378918</v>
      </c>
    </row>
    <row r="190" spans="1:21" x14ac:dyDescent="0.2">
      <c r="A190">
        <v>2016</v>
      </c>
      <c r="B190" t="s">
        <v>180</v>
      </c>
      <c r="C190" t="s">
        <v>6</v>
      </c>
      <c r="D190" t="s">
        <v>202</v>
      </c>
      <c r="E190">
        <v>507500</v>
      </c>
      <c r="F190">
        <f t="shared" si="17"/>
        <v>507.5</v>
      </c>
      <c r="H190" s="1">
        <f t="shared" si="18"/>
        <v>-9.8188805566568949</v>
      </c>
      <c r="I190" s="1">
        <f t="shared" si="19"/>
        <v>-7.9341144305883669</v>
      </c>
      <c r="J190" s="1">
        <f t="shared" si="20"/>
        <v>-6.514460852595839</v>
      </c>
      <c r="Q190">
        <v>9900</v>
      </c>
      <c r="R190">
        <f t="shared" si="24"/>
        <v>0.85345838218053927</v>
      </c>
      <c r="S190">
        <f t="shared" si="21"/>
        <v>0.82453998851923815</v>
      </c>
      <c r="T190">
        <f t="shared" si="22"/>
        <v>0.89728079942359029</v>
      </c>
      <c r="U190">
        <f t="shared" si="23"/>
        <v>0.89291785608873897</v>
      </c>
    </row>
    <row r="191" spans="1:21" x14ac:dyDescent="0.2">
      <c r="A191">
        <v>2016</v>
      </c>
      <c r="B191" t="s">
        <v>180</v>
      </c>
      <c r="C191" t="s">
        <v>6</v>
      </c>
      <c r="D191" t="s">
        <v>203</v>
      </c>
      <c r="E191">
        <v>507500</v>
      </c>
      <c r="F191">
        <f t="shared" si="17"/>
        <v>507.5</v>
      </c>
      <c r="H191" s="1">
        <f t="shared" si="18"/>
        <v>-9.8188805566568949</v>
      </c>
      <c r="I191" s="1">
        <f t="shared" si="19"/>
        <v>-7.9341144305883669</v>
      </c>
      <c r="J191" s="1">
        <f t="shared" si="20"/>
        <v>-6.514460852595839</v>
      </c>
      <c r="Q191">
        <v>9950</v>
      </c>
      <c r="R191">
        <f t="shared" si="24"/>
        <v>0.85463071512309496</v>
      </c>
      <c r="S191">
        <f t="shared" si="21"/>
        <v>0.82671949919559673</v>
      </c>
      <c r="T191">
        <f t="shared" si="22"/>
        <v>0.89797474109092912</v>
      </c>
      <c r="U191">
        <f t="shared" si="23"/>
        <v>0.89332278303686541</v>
      </c>
    </row>
    <row r="192" spans="1:21" x14ac:dyDescent="0.2">
      <c r="A192">
        <v>2016</v>
      </c>
      <c r="B192" t="s">
        <v>180</v>
      </c>
      <c r="C192" t="s">
        <v>6</v>
      </c>
      <c r="D192" t="s">
        <v>204</v>
      </c>
      <c r="E192">
        <v>2000000</v>
      </c>
      <c r="F192">
        <f t="shared" si="17"/>
        <v>2000</v>
      </c>
      <c r="H192" s="1">
        <f t="shared" si="18"/>
        <v>-9.6841387542750681</v>
      </c>
      <c r="I192" s="1">
        <f t="shared" si="19"/>
        <v>-8.7796495380882682</v>
      </c>
      <c r="J192" s="1">
        <f t="shared" si="20"/>
        <v>-8.9172202545907648</v>
      </c>
      <c r="Q192">
        <v>10000</v>
      </c>
      <c r="R192">
        <f t="shared" si="24"/>
        <v>0.85814771395076206</v>
      </c>
      <c r="S192">
        <f t="shared" si="21"/>
        <v>0.82888169337984885</v>
      </c>
      <c r="T192">
        <f t="shared" si="22"/>
        <v>0.8986618124044875</v>
      </c>
      <c r="U192">
        <f t="shared" si="23"/>
        <v>0.89372416053610515</v>
      </c>
    </row>
    <row r="193" spans="1:21" x14ac:dyDescent="0.2">
      <c r="A193">
        <v>2016</v>
      </c>
      <c r="B193" t="s">
        <v>180</v>
      </c>
      <c r="C193" t="s">
        <v>6</v>
      </c>
      <c r="D193" t="s">
        <v>205</v>
      </c>
      <c r="E193">
        <v>508000</v>
      </c>
      <c r="F193">
        <f t="shared" si="17"/>
        <v>508</v>
      </c>
      <c r="H193" s="1">
        <f t="shared" si="18"/>
        <v>-9.818824701843857</v>
      </c>
      <c r="I193" s="1">
        <f t="shared" si="19"/>
        <v>-7.9343198444196368</v>
      </c>
      <c r="J193" s="1">
        <f t="shared" si="20"/>
        <v>-6.5161861518202127</v>
      </c>
      <c r="Q193">
        <v>10050</v>
      </c>
      <c r="R193">
        <f t="shared" si="24"/>
        <v>0.85814771395076206</v>
      </c>
      <c r="S193">
        <f t="shared" si="21"/>
        <v>0.83102655461042618</v>
      </c>
      <c r="T193">
        <f t="shared" si="22"/>
        <v>0.89934210507688206</v>
      </c>
      <c r="U193">
        <f t="shared" si="23"/>
        <v>0.89412203721470429</v>
      </c>
    </row>
    <row r="194" spans="1:21" x14ac:dyDescent="0.2">
      <c r="A194">
        <v>2016</v>
      </c>
      <c r="B194" t="s">
        <v>180</v>
      </c>
      <c r="C194" t="s">
        <v>6</v>
      </c>
      <c r="D194" t="s">
        <v>206</v>
      </c>
      <c r="E194">
        <v>512100</v>
      </c>
      <c r="F194">
        <f t="shared" si="17"/>
        <v>512.1</v>
      </c>
      <c r="H194" s="1">
        <f t="shared" si="18"/>
        <v>-9.8183669632728012</v>
      </c>
      <c r="I194" s="1">
        <f t="shared" si="19"/>
        <v>-7.9360182428373891</v>
      </c>
      <c r="J194" s="1">
        <f t="shared" si="20"/>
        <v>-6.5302698841714992</v>
      </c>
      <c r="Q194">
        <v>10100</v>
      </c>
      <c r="R194">
        <f t="shared" si="24"/>
        <v>0.85814771395076206</v>
      </c>
      <c r="S194">
        <f t="shared" si="21"/>
        <v>0.83315406903726064</v>
      </c>
      <c r="T194">
        <f t="shared" si="22"/>
        <v>0.90001570926248364</v>
      </c>
      <c r="U194">
        <f t="shared" si="23"/>
        <v>0.89451646079710845</v>
      </c>
    </row>
    <row r="195" spans="1:21" x14ac:dyDescent="0.2">
      <c r="A195">
        <v>2016</v>
      </c>
      <c r="B195" t="s">
        <v>180</v>
      </c>
      <c r="C195" t="s">
        <v>6</v>
      </c>
      <c r="D195" t="s">
        <v>207</v>
      </c>
      <c r="E195">
        <v>545000</v>
      </c>
      <c r="F195">
        <f t="shared" ref="F195:F258" si="25">E195/1000</f>
        <v>545</v>
      </c>
      <c r="H195" s="1">
        <f t="shared" ref="H195:H258" si="26">LN(_xlfn.NORM.DIST(F195,$N$1,$N$2,FALSE))</f>
        <v>-9.8147113750534327</v>
      </c>
      <c r="I195" s="1">
        <f t="shared" ref="I195:I258" si="27">LN(_xlfn.LOGNORM.DIST(F195,$N$5,$N$6,FALSE))</f>
        <v>-7.9504771295358498</v>
      </c>
      <c r="J195" s="1">
        <f t="shared" ref="J195:J258" si="28">LN($N$10)+$N$10*LN($N$9)-($N$10+1)*LN(F195)</f>
        <v>-6.6393622659120872</v>
      </c>
      <c r="Q195">
        <v>10150</v>
      </c>
      <c r="R195">
        <f t="shared" si="24"/>
        <v>0.85814771395076206</v>
      </c>
      <c r="S195">
        <f t="shared" ref="S195:S258" si="29">_xlfn.NORM.DIST(Q195,$N$1,$N$2,TRUE)</f>
        <v>0.83526422540372902</v>
      </c>
      <c r="T195">
        <f t="shared" ref="T195:T258" si="30">_xlfn.LOGNORM.DIST(Q195,$N$5,$N$6,TRUE)</f>
        <v>0.9006827135897546</v>
      </c>
      <c r="U195">
        <f t="shared" ref="U195:U258" si="31">1-($N$9/Q195)^$N$10</f>
        <v>0.89490747812513294</v>
      </c>
    </row>
    <row r="196" spans="1:21" x14ac:dyDescent="0.2">
      <c r="A196">
        <v>2016</v>
      </c>
      <c r="B196" t="s">
        <v>180</v>
      </c>
      <c r="C196" t="s">
        <v>6</v>
      </c>
      <c r="D196" t="s">
        <v>208</v>
      </c>
      <c r="E196">
        <v>20000000</v>
      </c>
      <c r="F196">
        <f t="shared" si="25"/>
        <v>20000</v>
      </c>
      <c r="H196" s="1">
        <f t="shared" si="26"/>
        <v>-13.09876600470373</v>
      </c>
      <c r="I196" s="1">
        <f t="shared" si="27"/>
        <v>-12.717586320284699</v>
      </c>
      <c r="J196" s="1">
        <f t="shared" si="28"/>
        <v>-12.951444251848514</v>
      </c>
      <c r="Q196">
        <v>10200</v>
      </c>
      <c r="R196">
        <f t="shared" si="24"/>
        <v>0.85814771395076206</v>
      </c>
      <c r="S196">
        <f t="shared" si="29"/>
        <v>0.83735701502800153</v>
      </c>
      <c r="T196">
        <f t="shared" si="30"/>
        <v>0.90134320519278965</v>
      </c>
      <c r="U196">
        <f t="shared" si="31"/>
        <v>0.89529513517853554</v>
      </c>
    </row>
    <row r="197" spans="1:21" x14ac:dyDescent="0.2">
      <c r="A197">
        <v>2016</v>
      </c>
      <c r="B197" t="s">
        <v>180</v>
      </c>
      <c r="C197" t="s">
        <v>6</v>
      </c>
      <c r="D197" t="s">
        <v>209</v>
      </c>
      <c r="E197">
        <v>600000</v>
      </c>
      <c r="F197">
        <f t="shared" si="25"/>
        <v>600</v>
      </c>
      <c r="H197" s="1">
        <f t="shared" si="26"/>
        <v>-9.8086696497410948</v>
      </c>
      <c r="I197" s="1">
        <f t="shared" si="27"/>
        <v>-7.9773366136159618</v>
      </c>
      <c r="J197" s="1">
        <f t="shared" si="28"/>
        <v>-6.8078102727248044</v>
      </c>
      <c r="Q197">
        <v>10250</v>
      </c>
      <c r="R197">
        <f t="shared" si="24"/>
        <v>0.85814771395076206</v>
      </c>
      <c r="S197">
        <f t="shared" si="29"/>
        <v>0.83943243178380578</v>
      </c>
      <c r="T197">
        <f t="shared" si="30"/>
        <v>0.90199726974208638</v>
      </c>
      <c r="U197">
        <f t="shared" si="31"/>
        <v>0.89567947709501206</v>
      </c>
    </row>
    <row r="198" spans="1:21" x14ac:dyDescent="0.2">
      <c r="A198">
        <v>2016</v>
      </c>
      <c r="B198" t="s">
        <v>210</v>
      </c>
      <c r="C198" t="s">
        <v>64</v>
      </c>
      <c r="D198" t="s">
        <v>211</v>
      </c>
      <c r="E198">
        <v>4150000</v>
      </c>
      <c r="F198">
        <f t="shared" si="25"/>
        <v>4150</v>
      </c>
      <c r="H198" s="1">
        <f t="shared" si="26"/>
        <v>-9.6025243925913664</v>
      </c>
      <c r="I198" s="1">
        <f t="shared" si="27"/>
        <v>-9.6863223599847998</v>
      </c>
      <c r="J198" s="1">
        <f t="shared" si="28"/>
        <v>-10.196142285404139</v>
      </c>
      <c r="Q198">
        <v>10300</v>
      </c>
      <c r="R198">
        <f t="shared" si="24"/>
        <v>0.85814771395076206</v>
      </c>
      <c r="S198">
        <f t="shared" si="29"/>
        <v>0.84149047208061833</v>
      </c>
      <c r="T198">
        <f t="shared" si="30"/>
        <v>0.90264499147456245</v>
      </c>
      <c r="U198">
        <f t="shared" si="31"/>
        <v>0.89606054818963254</v>
      </c>
    </row>
    <row r="199" spans="1:21" x14ac:dyDescent="0.2">
      <c r="A199">
        <v>2016</v>
      </c>
      <c r="B199" t="s">
        <v>210</v>
      </c>
      <c r="C199" t="s">
        <v>64</v>
      </c>
      <c r="D199" t="s">
        <v>212</v>
      </c>
      <c r="E199">
        <v>511400</v>
      </c>
      <c r="F199">
        <f t="shared" si="25"/>
        <v>511.4</v>
      </c>
      <c r="H199" s="1">
        <f t="shared" si="26"/>
        <v>-9.8184450795753815</v>
      </c>
      <c r="I199" s="1">
        <f t="shared" si="27"/>
        <v>-7.9357265209762193</v>
      </c>
      <c r="J199" s="1">
        <f t="shared" si="28"/>
        <v>-6.5278733447562303</v>
      </c>
      <c r="Q199">
        <v>10350</v>
      </c>
      <c r="R199">
        <f t="shared" si="24"/>
        <v>0.85814771395076206</v>
      </c>
      <c r="S199">
        <f t="shared" si="29"/>
        <v>0.84353113484329467</v>
      </c>
      <c r="T199">
        <f t="shared" si="30"/>
        <v>0.90328645322284684</v>
      </c>
      <c r="U199">
        <f t="shared" si="31"/>
        <v>0.89643839197373754</v>
      </c>
    </row>
    <row r="200" spans="1:21" x14ac:dyDescent="0.2">
      <c r="A200">
        <v>2016</v>
      </c>
      <c r="B200" t="s">
        <v>210</v>
      </c>
      <c r="C200" t="s">
        <v>64</v>
      </c>
      <c r="D200" t="s">
        <v>213</v>
      </c>
      <c r="E200">
        <v>1697500</v>
      </c>
      <c r="F200">
        <f t="shared" si="25"/>
        <v>1697.5</v>
      </c>
      <c r="H200" s="1">
        <f t="shared" si="26"/>
        <v>-9.7062777261928659</v>
      </c>
      <c r="I200" s="1">
        <f t="shared" si="27"/>
        <v>-8.6195994606564792</v>
      </c>
      <c r="J200" s="1">
        <f t="shared" si="28"/>
        <v>-8.6299019633804654</v>
      </c>
      <c r="Q200">
        <v>10400</v>
      </c>
      <c r="R200">
        <f t="shared" si="24"/>
        <v>0.85932004689331776</v>
      </c>
      <c r="S200">
        <f t="shared" si="29"/>
        <v>0.84555442149115112</v>
      </c>
      <c r="T200">
        <f t="shared" si="30"/>
        <v>0.90392173644386054</v>
      </c>
      <c r="U200">
        <f t="shared" si="31"/>
        <v>0.89681305117331134</v>
      </c>
    </row>
    <row r="201" spans="1:21" x14ac:dyDescent="0.2">
      <c r="A201">
        <v>2016</v>
      </c>
      <c r="B201" t="s">
        <v>210</v>
      </c>
      <c r="C201" t="s">
        <v>64</v>
      </c>
      <c r="D201" t="s">
        <v>214</v>
      </c>
      <c r="E201">
        <v>7375000</v>
      </c>
      <c r="F201">
        <f t="shared" si="25"/>
        <v>7375</v>
      </c>
      <c r="H201" s="1">
        <f t="shared" si="26"/>
        <v>-9.7290853719147332</v>
      </c>
      <c r="I201" s="1">
        <f t="shared" si="27"/>
        <v>-10.623863934133407</v>
      </c>
      <c r="J201" s="1">
        <f t="shared" si="28"/>
        <v>-11.203544205941547</v>
      </c>
      <c r="Q201">
        <v>10450</v>
      </c>
      <c r="R201">
        <f t="shared" si="24"/>
        <v>0.85932004689331776</v>
      </c>
      <c r="S201">
        <f t="shared" si="29"/>
        <v>0.84756033591650914</v>
      </c>
      <c r="T201">
        <f t="shared" si="30"/>
        <v>0.904550921246707</v>
      </c>
      <c r="U201">
        <f t="shared" si="31"/>
        <v>0.89718456774684963</v>
      </c>
    </row>
    <row r="202" spans="1:21" x14ac:dyDescent="0.2">
      <c r="A202">
        <v>2016</v>
      </c>
      <c r="B202" t="s">
        <v>210</v>
      </c>
      <c r="C202" t="s">
        <v>64</v>
      </c>
      <c r="D202" t="s">
        <v>215</v>
      </c>
      <c r="E202">
        <v>1000000</v>
      </c>
      <c r="F202">
        <f t="shared" si="25"/>
        <v>1000</v>
      </c>
      <c r="H202" s="1">
        <f t="shared" si="26"/>
        <v>-9.7673439886662088</v>
      </c>
      <c r="I202" s="1">
        <f t="shared" si="27"/>
        <v>-8.2123424734409447</v>
      </c>
      <c r="J202" s="1">
        <f t="shared" si="28"/>
        <v>-7.7027978221887352</v>
      </c>
      <c r="Q202">
        <v>10500</v>
      </c>
      <c r="R202">
        <f t="shared" ref="R202:R265" si="32">COUNTIF(F:F,"&lt;="&amp;Q202)/COUNT(F:F)</f>
        <v>0.86049237983587334</v>
      </c>
      <c r="S202">
        <f t="shared" si="29"/>
        <v>0.84954888446271504</v>
      </c>
      <c r="T202">
        <f t="shared" si="30"/>
        <v>0.90517408641989561</v>
      </c>
      <c r="U202">
        <f t="shared" si="31"/>
        <v>0.89755298290273666</v>
      </c>
    </row>
    <row r="203" spans="1:21" x14ac:dyDescent="0.2">
      <c r="A203">
        <v>2016</v>
      </c>
      <c r="B203" t="s">
        <v>210</v>
      </c>
      <c r="C203" t="s">
        <v>64</v>
      </c>
      <c r="D203" t="s">
        <v>216</v>
      </c>
      <c r="E203">
        <v>4500000</v>
      </c>
      <c r="F203">
        <f t="shared" si="25"/>
        <v>4500</v>
      </c>
      <c r="H203" s="1">
        <f t="shared" si="26"/>
        <v>-9.6018064076476701</v>
      </c>
      <c r="I203" s="1">
        <f t="shared" si="27"/>
        <v>-9.8064385332360615</v>
      </c>
      <c r="J203" s="1">
        <f t="shared" si="28"/>
        <v>-10.338003420570287</v>
      </c>
      <c r="Q203">
        <v>10550</v>
      </c>
      <c r="R203">
        <f t="shared" si="32"/>
        <v>0.86166471277842904</v>
      </c>
      <c r="S203">
        <f t="shared" si="29"/>
        <v>0.85152007590164791</v>
      </c>
      <c r="T203">
        <f t="shared" si="30"/>
        <v>0.90579130945791242</v>
      </c>
      <c r="U203">
        <f t="shared" si="31"/>
        <v>0.8979183371161491</v>
      </c>
    </row>
    <row r="204" spans="1:21" x14ac:dyDescent="0.2">
      <c r="A204">
        <v>2016</v>
      </c>
      <c r="B204" t="s">
        <v>210</v>
      </c>
      <c r="C204" t="s">
        <v>64</v>
      </c>
      <c r="D204" t="s">
        <v>217</v>
      </c>
      <c r="E204">
        <v>2725000</v>
      </c>
      <c r="F204">
        <f t="shared" si="25"/>
        <v>2725</v>
      </c>
      <c r="H204" s="1">
        <f t="shared" si="26"/>
        <v>-9.6417783278729381</v>
      </c>
      <c r="I204" s="1">
        <f t="shared" si="27"/>
        <v>-9.1251202553800823</v>
      </c>
      <c r="J204" s="1">
        <f t="shared" si="28"/>
        <v>-9.4591638307678085</v>
      </c>
      <c r="Q204">
        <v>10600</v>
      </c>
      <c r="R204">
        <f t="shared" si="32"/>
        <v>0.86166471277842904</v>
      </c>
      <c r="S204">
        <f t="shared" si="29"/>
        <v>0.85347392141072709</v>
      </c>
      <c r="T204">
        <f t="shared" si="30"/>
        <v>0.90640266658715751</v>
      </c>
      <c r="U204">
        <f t="shared" si="31"/>
        <v>0.89828067014550084</v>
      </c>
    </row>
    <row r="205" spans="1:21" x14ac:dyDescent="0.2">
      <c r="A205">
        <v>2016</v>
      </c>
      <c r="B205" t="s">
        <v>210</v>
      </c>
      <c r="C205" t="s">
        <v>64</v>
      </c>
      <c r="D205" t="s">
        <v>218</v>
      </c>
      <c r="E205">
        <v>1000000</v>
      </c>
      <c r="F205">
        <f t="shared" si="25"/>
        <v>1000</v>
      </c>
      <c r="H205" s="1">
        <f t="shared" si="26"/>
        <v>-9.7673439886662088</v>
      </c>
      <c r="I205" s="1">
        <f t="shared" si="27"/>
        <v>-8.2123424734409447</v>
      </c>
      <c r="J205" s="1">
        <f t="shared" si="28"/>
        <v>-7.7027978221887352</v>
      </c>
      <c r="Q205">
        <v>10650</v>
      </c>
      <c r="R205">
        <f t="shared" si="32"/>
        <v>0.86283704572098474</v>
      </c>
      <c r="S205">
        <f t="shared" si="29"/>
        <v>0.85541043454943222</v>
      </c>
      <c r="T205">
        <f t="shared" si="30"/>
        <v>0.90700823279126819</v>
      </c>
      <c r="U205">
        <f t="shared" si="31"/>
        <v>0.89864002104844309</v>
      </c>
    </row>
    <row r="206" spans="1:21" x14ac:dyDescent="0.2">
      <c r="A206">
        <v>2016</v>
      </c>
      <c r="B206" t="s">
        <v>210</v>
      </c>
      <c r="C206" t="s">
        <v>64</v>
      </c>
      <c r="D206" t="s">
        <v>219</v>
      </c>
      <c r="E206">
        <v>5250000</v>
      </c>
      <c r="F206">
        <f t="shared" si="25"/>
        <v>5250</v>
      </c>
      <c r="H206" s="1">
        <f t="shared" si="26"/>
        <v>-9.6121177667642215</v>
      </c>
      <c r="I206" s="1">
        <f t="shared" si="27"/>
        <v>-10.04590745988086</v>
      </c>
      <c r="J206" s="1">
        <f t="shared" si="28"/>
        <v>-10.60808176583747</v>
      </c>
      <c r="Q206">
        <v>10700</v>
      </c>
      <c r="R206">
        <f t="shared" si="32"/>
        <v>0.86400937866354044</v>
      </c>
      <c r="S206">
        <f t="shared" si="29"/>
        <v>0.85732963123535</v>
      </c>
      <c r="T206">
        <f t="shared" si="30"/>
        <v>0.90760808183584141</v>
      </c>
      <c r="U206">
        <f t="shared" si="31"/>
        <v>0.89899642819743497</v>
      </c>
    </row>
    <row r="207" spans="1:21" x14ac:dyDescent="0.2">
      <c r="A207">
        <v>2016</v>
      </c>
      <c r="B207" t="s">
        <v>210</v>
      </c>
      <c r="C207" t="s">
        <v>64</v>
      </c>
      <c r="D207" t="s">
        <v>220</v>
      </c>
      <c r="E207">
        <v>1000000</v>
      </c>
      <c r="F207">
        <f t="shared" si="25"/>
        <v>1000</v>
      </c>
      <c r="H207" s="1">
        <f t="shared" si="26"/>
        <v>-9.7673439886662088</v>
      </c>
      <c r="I207" s="1">
        <f t="shared" si="27"/>
        <v>-8.2123424734409447</v>
      </c>
      <c r="J207" s="1">
        <f t="shared" si="28"/>
        <v>-7.7027978221887352</v>
      </c>
      <c r="Q207">
        <v>10750</v>
      </c>
      <c r="R207">
        <f t="shared" si="32"/>
        <v>0.86400937866354044</v>
      </c>
      <c r="S207">
        <f t="shared" si="29"/>
        <v>0.85923152971975658</v>
      </c>
      <c r="T207">
        <f t="shared" si="30"/>
        <v>0.9082022862925766</v>
      </c>
      <c r="U207">
        <f t="shared" si="31"/>
        <v>0.89934992929489588</v>
      </c>
    </row>
    <row r="208" spans="1:21" x14ac:dyDescent="0.2">
      <c r="A208">
        <v>2016</v>
      </c>
      <c r="B208" t="s">
        <v>210</v>
      </c>
      <c r="C208" t="s">
        <v>64</v>
      </c>
      <c r="D208" t="s">
        <v>221</v>
      </c>
      <c r="E208">
        <v>2583333</v>
      </c>
      <c r="F208">
        <f t="shared" si="25"/>
        <v>2583.3330000000001</v>
      </c>
      <c r="H208" s="1">
        <f t="shared" si="26"/>
        <v>-9.6488686851731043</v>
      </c>
      <c r="I208" s="1">
        <f t="shared" si="27"/>
        <v>-9.0614255075527748</v>
      </c>
      <c r="J208" s="1">
        <f t="shared" si="28"/>
        <v>-9.3656258497802263</v>
      </c>
      <c r="Q208">
        <v>10800</v>
      </c>
      <c r="R208">
        <f t="shared" si="32"/>
        <v>0.86518171160609614</v>
      </c>
      <c r="S208">
        <f t="shared" si="29"/>
        <v>0.86111615056275426</v>
      </c>
      <c r="T208">
        <f t="shared" si="30"/>
        <v>0.90879091756284847</v>
      </c>
      <c r="U208">
        <f t="shared" si="31"/>
        <v>0.89970056138795584</v>
      </c>
    </row>
    <row r="209" spans="1:21" x14ac:dyDescent="0.2">
      <c r="A209">
        <v>2016</v>
      </c>
      <c r="B209" t="s">
        <v>210</v>
      </c>
      <c r="C209" t="s">
        <v>64</v>
      </c>
      <c r="D209" t="s">
        <v>222</v>
      </c>
      <c r="E209">
        <v>2000000</v>
      </c>
      <c r="F209">
        <f t="shared" si="25"/>
        <v>2000</v>
      </c>
      <c r="H209" s="1">
        <f t="shared" si="26"/>
        <v>-9.6841387542750681</v>
      </c>
      <c r="I209" s="1">
        <f t="shared" si="27"/>
        <v>-8.7796495380882682</v>
      </c>
      <c r="J209" s="1">
        <f t="shared" si="28"/>
        <v>-8.9172202545907648</v>
      </c>
      <c r="Q209">
        <v>10850</v>
      </c>
      <c r="R209">
        <f t="shared" si="32"/>
        <v>0.86518171160609614</v>
      </c>
      <c r="S209">
        <f t="shared" si="29"/>
        <v>0.86298351660796879</v>
      </c>
      <c r="T209">
        <f t="shared" si="30"/>
        <v>0.90937404590073201</v>
      </c>
      <c r="U209">
        <f t="shared" si="31"/>
        <v>0.90004836088281359</v>
      </c>
    </row>
    <row r="210" spans="1:21" x14ac:dyDescent="0.2">
      <c r="A210">
        <v>2016</v>
      </c>
      <c r="B210" t="s">
        <v>210</v>
      </c>
      <c r="C210" t="s">
        <v>64</v>
      </c>
      <c r="D210" t="s">
        <v>223</v>
      </c>
      <c r="E210">
        <v>6166667</v>
      </c>
      <c r="F210">
        <f t="shared" si="25"/>
        <v>6166.6670000000004</v>
      </c>
      <c r="H210" s="1">
        <f t="shared" si="26"/>
        <v>-9.6466648120462537</v>
      </c>
      <c r="I210" s="1">
        <f t="shared" si="27"/>
        <v>-10.311002793485088</v>
      </c>
      <c r="J210" s="1">
        <f t="shared" si="28"/>
        <v>-10.890038496871894</v>
      </c>
      <c r="Q210">
        <v>10900</v>
      </c>
      <c r="R210">
        <f t="shared" si="32"/>
        <v>0.86518171160609614</v>
      </c>
      <c r="S210">
        <f t="shared" si="29"/>
        <v>0.86483365295682524</v>
      </c>
      <c r="T210">
        <f t="shared" si="30"/>
        <v>0.90995174043548999</v>
      </c>
      <c r="U210">
        <f t="shared" si="31"/>
        <v>0.90039336355871535</v>
      </c>
    </row>
    <row r="211" spans="1:21" x14ac:dyDescent="0.2">
      <c r="A211">
        <v>2016</v>
      </c>
      <c r="B211" t="s">
        <v>210</v>
      </c>
      <c r="C211" t="s">
        <v>64</v>
      </c>
      <c r="D211" t="s">
        <v>224</v>
      </c>
      <c r="E211">
        <v>4700000</v>
      </c>
      <c r="F211">
        <f t="shared" si="25"/>
        <v>4700</v>
      </c>
      <c r="H211" s="1">
        <f t="shared" si="26"/>
        <v>-9.6029761169745349</v>
      </c>
      <c r="I211" s="1">
        <f t="shared" si="27"/>
        <v>-9.8725589501544757</v>
      </c>
      <c r="J211" s="1">
        <f t="shared" si="28"/>
        <v>-10.414191129178535</v>
      </c>
      <c r="Q211">
        <v>10950</v>
      </c>
      <c r="R211">
        <f t="shared" si="32"/>
        <v>0.86635404454865184</v>
      </c>
      <c r="S211">
        <f t="shared" si="29"/>
        <v>0.86666658694241427</v>
      </c>
      <c r="T211">
        <f t="shared" si="30"/>
        <v>0.91052406919353734</v>
      </c>
      <c r="U211">
        <f t="shared" si="31"/>
        <v>0.90073560458156743</v>
      </c>
    </row>
    <row r="212" spans="1:21" x14ac:dyDescent="0.2">
      <c r="A212">
        <v>2016</v>
      </c>
      <c r="B212" t="s">
        <v>210</v>
      </c>
      <c r="C212" t="s">
        <v>64</v>
      </c>
      <c r="D212" t="s">
        <v>225</v>
      </c>
      <c r="E212">
        <v>540300</v>
      </c>
      <c r="F212">
        <f t="shared" si="25"/>
        <v>540.29999999999995</v>
      </c>
      <c r="H212" s="1">
        <f t="shared" si="26"/>
        <v>-9.8152316982018935</v>
      </c>
      <c r="I212" s="1">
        <f t="shared" si="27"/>
        <v>-7.9483276736564275</v>
      </c>
      <c r="J212" s="1">
        <f t="shared" si="28"/>
        <v>-6.6241873922077623</v>
      </c>
      <c r="Q212">
        <v>11000</v>
      </c>
      <c r="R212">
        <f t="shared" si="32"/>
        <v>0.87338804220398591</v>
      </c>
      <c r="S212">
        <f t="shared" si="29"/>
        <v>0.86848234810295999</v>
      </c>
      <c r="T212">
        <f t="shared" si="30"/>
        <v>0.91109109911990094</v>
      </c>
      <c r="U212">
        <f t="shared" si="31"/>
        <v>0.90107511851719124</v>
      </c>
    </row>
    <row r="213" spans="1:21" x14ac:dyDescent="0.2">
      <c r="A213">
        <v>2016</v>
      </c>
      <c r="B213" t="s">
        <v>210</v>
      </c>
      <c r="C213" t="s">
        <v>64</v>
      </c>
      <c r="D213" t="s">
        <v>226</v>
      </c>
      <c r="E213">
        <v>765000</v>
      </c>
      <c r="F213">
        <f t="shared" si="25"/>
        <v>765</v>
      </c>
      <c r="H213" s="1">
        <f t="shared" si="26"/>
        <v>-9.7910658693284685</v>
      </c>
      <c r="I213" s="1">
        <f t="shared" si="27"/>
        <v>-8.0697310789658818</v>
      </c>
      <c r="J213" s="1">
        <f t="shared" si="28"/>
        <v>-7.2334619920789329</v>
      </c>
      <c r="Q213">
        <v>11050</v>
      </c>
      <c r="R213">
        <f t="shared" si="32"/>
        <v>0.87338804220398591</v>
      </c>
      <c r="S213">
        <f t="shared" si="29"/>
        <v>0.87028096815490497</v>
      </c>
      <c r="T213">
        <f t="shared" si="30"/>
        <v>0.91165289609918188</v>
      </c>
      <c r="U213">
        <f t="shared" si="31"/>
        <v>0.90141193934423436</v>
      </c>
    </row>
    <row r="214" spans="1:21" x14ac:dyDescent="0.2">
      <c r="A214">
        <v>2016</v>
      </c>
      <c r="B214" t="s">
        <v>210</v>
      </c>
      <c r="C214" t="s">
        <v>64</v>
      </c>
      <c r="D214" t="s">
        <v>227</v>
      </c>
      <c r="E214">
        <v>1300000</v>
      </c>
      <c r="F214">
        <f t="shared" si="25"/>
        <v>1300</v>
      </c>
      <c r="H214" s="1">
        <f t="shared" si="26"/>
        <v>-9.7393660806044551</v>
      </c>
      <c r="I214" s="1">
        <f t="shared" si="27"/>
        <v>-8.3934302559727243</v>
      </c>
      <c r="J214" s="1">
        <f t="shared" si="28"/>
        <v>-8.162470828392971</v>
      </c>
      <c r="Q214">
        <v>11100</v>
      </c>
      <c r="R214">
        <f t="shared" si="32"/>
        <v>0.87338804220398591</v>
      </c>
      <c r="S214">
        <f t="shared" si="29"/>
        <v>0.87206248096562466</v>
      </c>
      <c r="T214">
        <f t="shared" si="30"/>
        <v>0.91220952497603847</v>
      </c>
      <c r="U214">
        <f t="shared" si="31"/>
        <v>0.9017461004667463</v>
      </c>
    </row>
    <row r="215" spans="1:21" x14ac:dyDescent="0.2">
      <c r="A215">
        <v>2016</v>
      </c>
      <c r="B215" t="s">
        <v>210</v>
      </c>
      <c r="C215" t="s">
        <v>64</v>
      </c>
      <c r="D215" t="s">
        <v>228</v>
      </c>
      <c r="E215">
        <v>7000000</v>
      </c>
      <c r="F215">
        <f t="shared" si="25"/>
        <v>7000</v>
      </c>
      <c r="H215" s="1">
        <f t="shared" si="26"/>
        <v>-9.6990179743780658</v>
      </c>
      <c r="I215" s="1">
        <f t="shared" si="27"/>
        <v>-10.530651275990795</v>
      </c>
      <c r="J215" s="1">
        <f t="shared" si="28"/>
        <v>-11.112112615249741</v>
      </c>
      <c r="Q215">
        <v>11150</v>
      </c>
      <c r="R215">
        <f t="shared" si="32"/>
        <v>0.87338804220398591</v>
      </c>
      <c r="S215">
        <f t="shared" si="29"/>
        <v>0.87382692252578376</v>
      </c>
      <c r="T215">
        <f t="shared" si="30"/>
        <v>0.91276104957520254</v>
      </c>
      <c r="U215">
        <f t="shared" si="31"/>
        <v>0.90207763472642977</v>
      </c>
    </row>
    <row r="216" spans="1:21" x14ac:dyDescent="0.2">
      <c r="A216">
        <v>2016</v>
      </c>
      <c r="B216" t="s">
        <v>210</v>
      </c>
      <c r="C216" t="s">
        <v>64</v>
      </c>
      <c r="D216" t="s">
        <v>229</v>
      </c>
      <c r="E216">
        <v>507500</v>
      </c>
      <c r="F216">
        <f t="shared" si="25"/>
        <v>507.5</v>
      </c>
      <c r="H216" s="1">
        <f t="shared" si="26"/>
        <v>-9.8188805566568949</v>
      </c>
      <c r="I216" s="1">
        <f t="shared" si="27"/>
        <v>-7.9341144305883669</v>
      </c>
      <c r="J216" s="1">
        <f t="shared" si="28"/>
        <v>-6.514460852595839</v>
      </c>
      <c r="Q216">
        <v>11200</v>
      </c>
      <c r="R216">
        <f t="shared" si="32"/>
        <v>0.87338804220398591</v>
      </c>
      <c r="S216">
        <f t="shared" si="29"/>
        <v>0.87557433092134951</v>
      </c>
      <c r="T216">
        <f t="shared" si="30"/>
        <v>0.91330753272103526</v>
      </c>
      <c r="U216">
        <f t="shared" si="31"/>
        <v>0.90240657441457717</v>
      </c>
    </row>
    <row r="217" spans="1:21" x14ac:dyDescent="0.2">
      <c r="A217">
        <v>2016</v>
      </c>
      <c r="B217" t="s">
        <v>210</v>
      </c>
      <c r="C217" t="s">
        <v>64</v>
      </c>
      <c r="D217" t="s">
        <v>230</v>
      </c>
      <c r="E217">
        <v>520000</v>
      </c>
      <c r="F217">
        <f t="shared" si="25"/>
        <v>520</v>
      </c>
      <c r="H217" s="1">
        <f t="shared" si="26"/>
        <v>-9.8174863408579061</v>
      </c>
      <c r="I217" s="1">
        <f t="shared" si="27"/>
        <v>-7.9393591613481815</v>
      </c>
      <c r="J217" s="1">
        <f t="shared" si="28"/>
        <v>-6.5570916959392793</v>
      </c>
      <c r="Q217">
        <v>11250</v>
      </c>
      <c r="R217">
        <f t="shared" si="32"/>
        <v>0.87456037514654161</v>
      </c>
      <c r="S217">
        <f t="shared" si="29"/>
        <v>0.87730474630527322</v>
      </c>
      <c r="T217">
        <f t="shared" si="30"/>
        <v>0.91384903625664471</v>
      </c>
      <c r="U217">
        <f t="shared" si="31"/>
        <v>0.90273295128370168</v>
      </c>
    </row>
    <row r="218" spans="1:21" x14ac:dyDescent="0.2">
      <c r="A218">
        <v>2016</v>
      </c>
      <c r="B218" t="s">
        <v>210</v>
      </c>
      <c r="C218" t="s">
        <v>64</v>
      </c>
      <c r="D218" t="s">
        <v>231</v>
      </c>
      <c r="E218">
        <v>515800</v>
      </c>
      <c r="F218">
        <f t="shared" si="25"/>
        <v>515.79999999999995</v>
      </c>
      <c r="H218" s="1">
        <f t="shared" si="26"/>
        <v>-9.8179542966543014</v>
      </c>
      <c r="I218" s="1">
        <f t="shared" si="27"/>
        <v>-7.9375719668255433</v>
      </c>
      <c r="J218" s="1">
        <f t="shared" si="28"/>
        <v>-6.5428831354897898</v>
      </c>
      <c r="Q218">
        <v>11300</v>
      </c>
      <c r="R218">
        <f t="shared" si="32"/>
        <v>0.87456037514654161</v>
      </c>
      <c r="S218">
        <f t="shared" si="29"/>
        <v>0.87901821086885445</v>
      </c>
      <c r="T218">
        <f t="shared" si="30"/>
        <v>0.91438562106256693</v>
      </c>
      <c r="U218">
        <f t="shared" si="31"/>
        <v>0.90305679655887261</v>
      </c>
    </row>
    <row r="219" spans="1:21" x14ac:dyDescent="0.2">
      <c r="A219">
        <v>2016</v>
      </c>
      <c r="B219" t="s">
        <v>210</v>
      </c>
      <c r="C219" t="s">
        <v>64</v>
      </c>
      <c r="D219" t="s">
        <v>232</v>
      </c>
      <c r="E219">
        <v>518200</v>
      </c>
      <c r="F219">
        <f t="shared" si="25"/>
        <v>518.20000000000005</v>
      </c>
      <c r="H219" s="1">
        <f t="shared" si="26"/>
        <v>-9.8176868312916987</v>
      </c>
      <c r="I219" s="1">
        <f t="shared" si="27"/>
        <v>-7.9385902031236073</v>
      </c>
      <c r="J219" s="1">
        <f t="shared" si="28"/>
        <v>-6.5510164168845098</v>
      </c>
      <c r="Q219">
        <v>11350</v>
      </c>
      <c r="R219">
        <f t="shared" si="32"/>
        <v>0.87456037514654161</v>
      </c>
      <c r="S219">
        <f t="shared" si="29"/>
        <v>0.88071476881280186</v>
      </c>
      <c r="T219">
        <f t="shared" si="30"/>
        <v>0.91491734707502781</v>
      </c>
      <c r="U219">
        <f t="shared" si="31"/>
        <v>0.90337814094876256</v>
      </c>
    </row>
    <row r="220" spans="1:21" x14ac:dyDescent="0.2">
      <c r="A220">
        <v>2016</v>
      </c>
      <c r="B220" t="s">
        <v>210</v>
      </c>
      <c r="C220" t="s">
        <v>64</v>
      </c>
      <c r="D220" t="s">
        <v>233</v>
      </c>
      <c r="E220">
        <v>536200</v>
      </c>
      <c r="F220">
        <f t="shared" si="25"/>
        <v>536.20000000000005</v>
      </c>
      <c r="H220" s="1">
        <f t="shared" si="26"/>
        <v>-9.8156861153541843</v>
      </c>
      <c r="I220" s="1">
        <f t="shared" si="27"/>
        <v>-7.9464742033240876</v>
      </c>
      <c r="J220" s="1">
        <f t="shared" si="28"/>
        <v>-6.6108415422517854</v>
      </c>
      <c r="Q220">
        <v>11400</v>
      </c>
      <c r="R220">
        <f t="shared" si="32"/>
        <v>0.87573270808909731</v>
      </c>
      <c r="S220">
        <f t="shared" si="29"/>
        <v>0.88239446631800211</v>
      </c>
      <c r="T220">
        <f t="shared" si="30"/>
        <v>0.9154442733037963</v>
      </c>
      <c r="U220">
        <f t="shared" si="31"/>
        <v>0.90369701465641672</v>
      </c>
    </row>
    <row r="221" spans="1:21" x14ac:dyDescent="0.2">
      <c r="A221">
        <v>2016</v>
      </c>
      <c r="B221" t="s">
        <v>210</v>
      </c>
      <c r="C221" t="s">
        <v>64</v>
      </c>
      <c r="D221" t="s">
        <v>234</v>
      </c>
      <c r="E221">
        <v>8450000</v>
      </c>
      <c r="F221">
        <f t="shared" si="25"/>
        <v>8450</v>
      </c>
      <c r="H221" s="1">
        <f t="shared" si="26"/>
        <v>-9.837667704182234</v>
      </c>
      <c r="I221" s="1">
        <f t="shared" si="27"/>
        <v>-10.874534572329177</v>
      </c>
      <c r="J221" s="1">
        <f t="shared" si="28"/>
        <v>-11.441945399452925</v>
      </c>
      <c r="Q221">
        <v>11450</v>
      </c>
      <c r="R221">
        <f t="shared" si="32"/>
        <v>0.87573270808909731</v>
      </c>
      <c r="S221">
        <f t="shared" si="29"/>
        <v>0.8840573515160115</v>
      </c>
      <c r="T221">
        <f t="shared" si="30"/>
        <v>0.91596645784963537</v>
      </c>
      <c r="U221">
        <f t="shared" si="31"/>
        <v>0.90401344738975076</v>
      </c>
    </row>
    <row r="222" spans="1:21" x14ac:dyDescent="0.2">
      <c r="A222">
        <v>2016</v>
      </c>
      <c r="B222" t="s">
        <v>210</v>
      </c>
      <c r="C222" t="s">
        <v>64</v>
      </c>
      <c r="D222" t="s">
        <v>235</v>
      </c>
      <c r="E222">
        <v>2750000</v>
      </c>
      <c r="F222">
        <f t="shared" si="25"/>
        <v>2750</v>
      </c>
      <c r="H222" s="1">
        <f t="shared" si="26"/>
        <v>-9.6405869393842814</v>
      </c>
      <c r="I222" s="1">
        <f t="shared" si="27"/>
        <v>-9.1361857638779611</v>
      </c>
      <c r="J222" s="1">
        <f t="shared" si="28"/>
        <v>-9.4751643184186722</v>
      </c>
      <c r="Q222">
        <v>11500</v>
      </c>
      <c r="R222">
        <f t="shared" si="32"/>
        <v>0.87807737397420871</v>
      </c>
      <c r="S222">
        <f t="shared" si="29"/>
        <v>0.88570347445928344</v>
      </c>
      <c r="T222">
        <f t="shared" si="30"/>
        <v>0.91648395792136661</v>
      </c>
      <c r="U222">
        <f t="shared" si="31"/>
        <v>0.90432746837178568</v>
      </c>
    </row>
    <row r="223" spans="1:21" x14ac:dyDescent="0.2">
      <c r="A223">
        <v>2016</v>
      </c>
      <c r="B223" t="s">
        <v>210</v>
      </c>
      <c r="C223" t="s">
        <v>64</v>
      </c>
      <c r="D223" t="s">
        <v>236</v>
      </c>
      <c r="E223">
        <v>2250000</v>
      </c>
      <c r="F223">
        <f t="shared" si="25"/>
        <v>2250</v>
      </c>
      <c r="H223" s="1">
        <f t="shared" si="26"/>
        <v>-9.6678260435112282</v>
      </c>
      <c r="I223" s="1">
        <f t="shared" si="27"/>
        <v>-8.9044818595186506</v>
      </c>
      <c r="J223" s="1">
        <f t="shared" si="28"/>
        <v>-9.123580988168257</v>
      </c>
      <c r="Q223">
        <v>11550</v>
      </c>
      <c r="R223">
        <f t="shared" si="32"/>
        <v>0.87807737397420871</v>
      </c>
      <c r="S223">
        <f t="shared" si="29"/>
        <v>0.88733288709114511</v>
      </c>
      <c r="T223">
        <f t="shared" si="30"/>
        <v>0.91699682985255482</v>
      </c>
      <c r="U223">
        <f t="shared" si="31"/>
        <v>0.90463910635062939</v>
      </c>
    </row>
    <row r="224" spans="1:21" x14ac:dyDescent="0.2">
      <c r="A224">
        <v>2016</v>
      </c>
      <c r="B224" t="s">
        <v>210</v>
      </c>
      <c r="C224" t="s">
        <v>64</v>
      </c>
      <c r="D224" t="s">
        <v>237</v>
      </c>
      <c r="E224">
        <v>4000000</v>
      </c>
      <c r="F224">
        <f t="shared" si="25"/>
        <v>4000</v>
      </c>
      <c r="H224" s="1">
        <f t="shared" si="26"/>
        <v>-9.6039093639045259</v>
      </c>
      <c r="I224" s="1">
        <f t="shared" si="27"/>
        <v>-9.6330002454114236</v>
      </c>
      <c r="J224" s="1">
        <f t="shared" si="28"/>
        <v>-10.131642686992794</v>
      </c>
      <c r="Q224">
        <v>11600</v>
      </c>
      <c r="R224">
        <f t="shared" si="32"/>
        <v>0.87807737397420871</v>
      </c>
      <c r="S224">
        <f t="shared" si="29"/>
        <v>0.88894564321553582</v>
      </c>
      <c r="T224">
        <f t="shared" si="30"/>
        <v>0.917505129117823</v>
      </c>
      <c r="U224">
        <f t="shared" si="31"/>
        <v>0.90494838960920865</v>
      </c>
    </row>
    <row r="225" spans="1:21" x14ac:dyDescent="0.2">
      <c r="A225">
        <v>2016</v>
      </c>
      <c r="B225" t="s">
        <v>238</v>
      </c>
      <c r="C225" t="s">
        <v>6</v>
      </c>
      <c r="D225" t="s">
        <v>239</v>
      </c>
      <c r="E225">
        <v>509500</v>
      </c>
      <c r="F225">
        <f t="shared" si="25"/>
        <v>509.5</v>
      </c>
      <c r="H225" s="1">
        <f t="shared" si="26"/>
        <v>-9.8186571804952827</v>
      </c>
      <c r="I225" s="1">
        <f t="shared" si="27"/>
        <v>-7.9349383270821852</v>
      </c>
      <c r="J225" s="1">
        <f t="shared" si="28"/>
        <v>-6.5213518790634328</v>
      </c>
      <c r="Q225">
        <v>11650</v>
      </c>
      <c r="R225">
        <f t="shared" si="32"/>
        <v>0.87924970691676441</v>
      </c>
      <c r="S225">
        <f t="shared" si="29"/>
        <v>0.89054179846652082</v>
      </c>
      <c r="T225">
        <f t="shared" si="30"/>
        <v>0.91800891034880916</v>
      </c>
      <c r="U225">
        <f t="shared" si="31"/>
        <v>0.90525534597476198</v>
      </c>
    </row>
    <row r="226" spans="1:21" x14ac:dyDescent="0.2">
      <c r="A226">
        <v>2016</v>
      </c>
      <c r="B226" t="s">
        <v>238</v>
      </c>
      <c r="C226" t="s">
        <v>6</v>
      </c>
      <c r="D226" t="s">
        <v>240</v>
      </c>
      <c r="E226">
        <v>509500</v>
      </c>
      <c r="F226">
        <f t="shared" si="25"/>
        <v>509.5</v>
      </c>
      <c r="H226" s="1">
        <f t="shared" si="26"/>
        <v>-9.8186571804952827</v>
      </c>
      <c r="I226" s="1">
        <f t="shared" si="27"/>
        <v>-7.9349383270821852</v>
      </c>
      <c r="J226" s="1">
        <f t="shared" si="28"/>
        <v>-6.5213518790634328</v>
      </c>
      <c r="Q226">
        <v>11700</v>
      </c>
      <c r="R226">
        <f t="shared" si="32"/>
        <v>0.88159437280187569</v>
      </c>
      <c r="S226">
        <f t="shared" si="29"/>
        <v>0.89212141027759451</v>
      </c>
      <c r="T226">
        <f t="shared" si="30"/>
        <v>0.91850822734977011</v>
      </c>
      <c r="U226">
        <f t="shared" si="31"/>
        <v>0.90556000282809834</v>
      </c>
    </row>
    <row r="227" spans="1:21" x14ac:dyDescent="0.2">
      <c r="A227">
        <v>2016</v>
      </c>
      <c r="B227" t="s">
        <v>238</v>
      </c>
      <c r="C227" t="s">
        <v>6</v>
      </c>
      <c r="D227" t="s">
        <v>241</v>
      </c>
      <c r="E227">
        <v>5000000</v>
      </c>
      <c r="F227">
        <f t="shared" si="25"/>
        <v>5000</v>
      </c>
      <c r="H227" s="1">
        <f t="shared" si="26"/>
        <v>-9.6068852079251261</v>
      </c>
      <c r="I227" s="1">
        <f t="shared" si="27"/>
        <v>-9.9685830077283484</v>
      </c>
      <c r="J227" s="1">
        <f t="shared" si="28"/>
        <v>-10.522599387044458</v>
      </c>
      <c r="Q227">
        <v>11750</v>
      </c>
      <c r="R227">
        <f t="shared" si="32"/>
        <v>0.88159437280187569</v>
      </c>
      <c r="S227">
        <f t="shared" si="29"/>
        <v>0.89368453785078428</v>
      </c>
      <c r="T227">
        <f t="shared" si="30"/>
        <v>0.91900313311284665</v>
      </c>
      <c r="U227">
        <f t="shared" si="31"/>
        <v>0.90586238711262956</v>
      </c>
    </row>
    <row r="228" spans="1:21" x14ac:dyDescent="0.2">
      <c r="A228">
        <v>2016</v>
      </c>
      <c r="B228" t="s">
        <v>238</v>
      </c>
      <c r="C228" t="s">
        <v>6</v>
      </c>
      <c r="D228" t="s">
        <v>242</v>
      </c>
      <c r="E228">
        <v>1000000</v>
      </c>
      <c r="F228">
        <f t="shared" si="25"/>
        <v>1000</v>
      </c>
      <c r="H228" s="1">
        <f t="shared" si="26"/>
        <v>-9.7673439886662088</v>
      </c>
      <c r="I228" s="1">
        <f t="shared" si="27"/>
        <v>-8.2123424734409447</v>
      </c>
      <c r="J228" s="1">
        <f t="shared" si="28"/>
        <v>-7.7027978221887352</v>
      </c>
      <c r="Q228">
        <v>11800</v>
      </c>
      <c r="R228">
        <f t="shared" si="32"/>
        <v>0.88159437280187569</v>
      </c>
      <c r="S228">
        <f t="shared" si="29"/>
        <v>0.89523124212557015</v>
      </c>
      <c r="T228">
        <f t="shared" si="30"/>
        <v>0.91949367983299268</v>
      </c>
      <c r="U228">
        <f t="shared" si="31"/>
        <v>0.9061625253431822</v>
      </c>
    </row>
    <row r="229" spans="1:21" x14ac:dyDescent="0.2">
      <c r="A229">
        <v>2016</v>
      </c>
      <c r="B229" t="s">
        <v>238</v>
      </c>
      <c r="C229" t="s">
        <v>6</v>
      </c>
      <c r="D229" t="s">
        <v>243</v>
      </c>
      <c r="E229">
        <v>512500</v>
      </c>
      <c r="F229">
        <f t="shared" si="25"/>
        <v>512.5</v>
      </c>
      <c r="H229" s="1">
        <f t="shared" si="26"/>
        <v>-9.8183223317055592</v>
      </c>
      <c r="I229" s="1">
        <f t="shared" si="27"/>
        <v>-7.9361852614651713</v>
      </c>
      <c r="J229" s="1">
        <f t="shared" si="28"/>
        <v>-6.5316378648935594</v>
      </c>
      <c r="Q229">
        <v>11850</v>
      </c>
      <c r="R229">
        <f t="shared" si="32"/>
        <v>0.88159437280187569</v>
      </c>
      <c r="S229">
        <f t="shared" si="29"/>
        <v>0.89676158574763187</v>
      </c>
      <c r="T229">
        <f t="shared" si="30"/>
        <v>0.91997991892258202</v>
      </c>
      <c r="U229">
        <f t="shared" si="31"/>
        <v>0.90646044361459588</v>
      </c>
    </row>
    <row r="230" spans="1:21" x14ac:dyDescent="0.2">
      <c r="A230">
        <v>2016</v>
      </c>
      <c r="B230" t="s">
        <v>238</v>
      </c>
      <c r="C230" t="s">
        <v>6</v>
      </c>
      <c r="D230" t="s">
        <v>244</v>
      </c>
      <c r="E230">
        <v>512500</v>
      </c>
      <c r="F230">
        <f t="shared" si="25"/>
        <v>512.5</v>
      </c>
      <c r="H230" s="1">
        <f t="shared" si="26"/>
        <v>-9.8183223317055592</v>
      </c>
      <c r="I230" s="1">
        <f t="shared" si="27"/>
        <v>-7.9361852614651713</v>
      </c>
      <c r="J230" s="1">
        <f t="shared" si="28"/>
        <v>-6.5316378648935594</v>
      </c>
      <c r="Q230">
        <v>11900</v>
      </c>
      <c r="R230">
        <f t="shared" si="32"/>
        <v>0.88159437280187569</v>
      </c>
      <c r="S230">
        <f t="shared" si="29"/>
        <v>0.89827563303743629</v>
      </c>
      <c r="T230">
        <f t="shared" si="30"/>
        <v>0.92046190102569703</v>
      </c>
      <c r="U230">
        <f t="shared" si="31"/>
        <v>0.9067561676101128</v>
      </c>
    </row>
    <row r="231" spans="1:21" x14ac:dyDescent="0.2">
      <c r="A231">
        <v>2016</v>
      </c>
      <c r="B231" t="s">
        <v>238</v>
      </c>
      <c r="C231" t="s">
        <v>6</v>
      </c>
      <c r="D231" t="s">
        <v>245</v>
      </c>
      <c r="E231">
        <v>3500000</v>
      </c>
      <c r="F231">
        <f t="shared" si="25"/>
        <v>3500</v>
      </c>
      <c r="H231" s="1">
        <f t="shared" si="26"/>
        <v>-9.6131940766956951</v>
      </c>
      <c r="I231" s="1">
        <f t="shared" si="27"/>
        <v>-9.4463618258300226</v>
      </c>
      <c r="J231" s="1">
        <f t="shared" si="28"/>
        <v>-9.8976901828477111</v>
      </c>
      <c r="Q231">
        <v>11950</v>
      </c>
      <c r="R231">
        <f t="shared" si="32"/>
        <v>0.88159437280187569</v>
      </c>
      <c r="S231">
        <f t="shared" si="29"/>
        <v>0.89977344995867981</v>
      </c>
      <c r="T231">
        <f t="shared" si="30"/>
        <v>0.92093967603211069</v>
      </c>
      <c r="U231">
        <f t="shared" si="31"/>
        <v>0.90704972260956629</v>
      </c>
    </row>
    <row r="232" spans="1:21" x14ac:dyDescent="0.2">
      <c r="A232">
        <v>2016</v>
      </c>
      <c r="B232" t="s">
        <v>238</v>
      </c>
      <c r="C232" t="s">
        <v>6</v>
      </c>
      <c r="D232" t="s">
        <v>246</v>
      </c>
      <c r="E232">
        <v>509500</v>
      </c>
      <c r="F232">
        <f t="shared" si="25"/>
        <v>509.5</v>
      </c>
      <c r="H232" s="1">
        <f t="shared" si="26"/>
        <v>-9.8186571804952827</v>
      </c>
      <c r="I232" s="1">
        <f t="shared" si="27"/>
        <v>-7.9349383270821852</v>
      </c>
      <c r="J232" s="1">
        <f t="shared" si="28"/>
        <v>-6.5213518790634328</v>
      </c>
      <c r="Q232">
        <v>12000</v>
      </c>
      <c r="R232">
        <f t="shared" si="32"/>
        <v>0.88745603751465418</v>
      </c>
      <c r="S232">
        <f t="shared" si="29"/>
        <v>0.90125510408659582</v>
      </c>
      <c r="T232">
        <f t="shared" si="30"/>
        <v>0.9214132930909652</v>
      </c>
      <c r="U232">
        <f t="shared" si="31"/>
        <v>0.90734113349737211</v>
      </c>
    </row>
    <row r="233" spans="1:21" x14ac:dyDescent="0.2">
      <c r="A233">
        <v>2016</v>
      </c>
      <c r="B233" t="s">
        <v>238</v>
      </c>
      <c r="C233" t="s">
        <v>6</v>
      </c>
      <c r="D233" t="s">
        <v>247</v>
      </c>
      <c r="E233">
        <v>1000000</v>
      </c>
      <c r="F233">
        <f t="shared" si="25"/>
        <v>1000</v>
      </c>
      <c r="H233" s="1">
        <f t="shared" si="26"/>
        <v>-9.7673439886662088</v>
      </c>
      <c r="I233" s="1">
        <f t="shared" si="27"/>
        <v>-8.2123424734409447</v>
      </c>
      <c r="J233" s="1">
        <f t="shared" si="28"/>
        <v>-7.7027978221887352</v>
      </c>
      <c r="Q233">
        <v>12050</v>
      </c>
      <c r="R233">
        <f t="shared" si="32"/>
        <v>0.88745603751465418</v>
      </c>
      <c r="S233">
        <f t="shared" si="29"/>
        <v>0.90272066457614275</v>
      </c>
      <c r="T233">
        <f t="shared" si="30"/>
        <v>0.92188280062416017</v>
      </c>
      <c r="U233">
        <f t="shared" si="31"/>
        <v>0.90763042477032985</v>
      </c>
    </row>
    <row r="234" spans="1:21" x14ac:dyDescent="0.2">
      <c r="A234">
        <v>2016</v>
      </c>
      <c r="B234" t="s">
        <v>238</v>
      </c>
      <c r="C234" t="s">
        <v>6</v>
      </c>
      <c r="D234" t="s">
        <v>248</v>
      </c>
      <c r="E234">
        <v>12500000</v>
      </c>
      <c r="F234">
        <f t="shared" si="25"/>
        <v>12500</v>
      </c>
      <c r="H234" s="1">
        <f t="shared" si="26"/>
        <v>-10.544877996204363</v>
      </c>
      <c r="I234" s="1">
        <f t="shared" si="27"/>
        <v>-11.657375994660727</v>
      </c>
      <c r="J234" s="1">
        <f t="shared" si="28"/>
        <v>-12.127978519498146</v>
      </c>
      <c r="Q234">
        <v>12100</v>
      </c>
      <c r="R234">
        <f t="shared" si="32"/>
        <v>0.88862837045720988</v>
      </c>
      <c r="S234">
        <f t="shared" si="29"/>
        <v>0.90417020213008303</v>
      </c>
      <c r="T234">
        <f t="shared" si="30"/>
        <v>0.92234824633945234</v>
      </c>
      <c r="U234">
        <f t="shared" si="31"/>
        <v>0.90791762054523772</v>
      </c>
    </row>
    <row r="235" spans="1:21" x14ac:dyDescent="0.2">
      <c r="A235">
        <v>2016</v>
      </c>
      <c r="B235" t="s">
        <v>238</v>
      </c>
      <c r="C235" t="s">
        <v>6</v>
      </c>
      <c r="D235" t="s">
        <v>249</v>
      </c>
      <c r="E235">
        <v>2100000</v>
      </c>
      <c r="F235">
        <f t="shared" si="25"/>
        <v>2100</v>
      </c>
      <c r="H235" s="1">
        <f t="shared" si="26"/>
        <v>-9.6773982172735025</v>
      </c>
      <c r="I235" s="1">
        <f t="shared" si="27"/>
        <v>-8.8303577350916509</v>
      </c>
      <c r="J235" s="1">
        <f t="shared" si="28"/>
        <v>-9.0027026333837803</v>
      </c>
      <c r="Q235">
        <v>12150</v>
      </c>
      <c r="R235">
        <f t="shared" si="32"/>
        <v>0.88862837045720988</v>
      </c>
      <c r="S235">
        <f t="shared" si="29"/>
        <v>0.90560378896696758</v>
      </c>
      <c r="T235">
        <f t="shared" si="30"/>
        <v>0.92280967724327723</v>
      </c>
      <c r="U235">
        <f t="shared" si="31"/>
        <v>0.9082027445663281</v>
      </c>
    </row>
    <row r="236" spans="1:21" x14ac:dyDescent="0.2">
      <c r="A236">
        <v>2016</v>
      </c>
      <c r="B236" t="s">
        <v>238</v>
      </c>
      <c r="C236" t="s">
        <v>6</v>
      </c>
      <c r="D236" t="s">
        <v>250</v>
      </c>
      <c r="E236">
        <v>509500</v>
      </c>
      <c r="F236">
        <f t="shared" si="25"/>
        <v>509.5</v>
      </c>
      <c r="H236" s="1">
        <f t="shared" si="26"/>
        <v>-9.8186571804952827</v>
      </c>
      <c r="I236" s="1">
        <f t="shared" si="27"/>
        <v>-7.9349383270821852</v>
      </c>
      <c r="J236" s="1">
        <f t="shared" si="28"/>
        <v>-6.5213518790634328</v>
      </c>
      <c r="Q236">
        <v>12200</v>
      </c>
      <c r="R236">
        <f t="shared" si="32"/>
        <v>0.88862837045720988</v>
      </c>
      <c r="S236">
        <f t="shared" si="29"/>
        <v>0.90702149878903615</v>
      </c>
      <c r="T236">
        <f t="shared" si="30"/>
        <v>0.92326713965329987</v>
      </c>
      <c r="U236">
        <f t="shared" si="31"/>
        <v>0.90848582021252655</v>
      </c>
    </row>
    <row r="237" spans="1:21" x14ac:dyDescent="0.2">
      <c r="A237">
        <v>2016</v>
      </c>
      <c r="B237" t="s">
        <v>238</v>
      </c>
      <c r="C237" t="s">
        <v>6</v>
      </c>
      <c r="D237" t="s">
        <v>251</v>
      </c>
      <c r="E237">
        <v>17428571</v>
      </c>
      <c r="F237">
        <f t="shared" si="25"/>
        <v>17428.571</v>
      </c>
      <c r="H237" s="1">
        <f t="shared" si="26"/>
        <v>-12.041111555310165</v>
      </c>
      <c r="I237" s="1">
        <f t="shared" si="27"/>
        <v>-12.393530144382423</v>
      </c>
      <c r="J237" s="1">
        <f t="shared" si="28"/>
        <v>-12.710325881867433</v>
      </c>
      <c r="Q237">
        <v>12250</v>
      </c>
      <c r="R237">
        <f t="shared" si="32"/>
        <v>0.89097303634232117</v>
      </c>
      <c r="S237">
        <f t="shared" si="29"/>
        <v>0.90842340675004807</v>
      </c>
      <c r="T237">
        <f t="shared" si="30"/>
        <v>0.92372067921069712</v>
      </c>
      <c r="U237">
        <f t="shared" si="31"/>
        <v>0.90876687050454164</v>
      </c>
    </row>
    <row r="238" spans="1:21" x14ac:dyDescent="0.2">
      <c r="A238">
        <v>2016</v>
      </c>
      <c r="B238" t="s">
        <v>238</v>
      </c>
      <c r="C238" t="s">
        <v>6</v>
      </c>
      <c r="D238" t="s">
        <v>252</v>
      </c>
      <c r="E238">
        <v>509500</v>
      </c>
      <c r="F238">
        <f t="shared" si="25"/>
        <v>509.5</v>
      </c>
      <c r="H238" s="1">
        <f t="shared" si="26"/>
        <v>-9.8186571804952827</v>
      </c>
      <c r="I238" s="1">
        <f t="shared" si="27"/>
        <v>-7.9349383270821852</v>
      </c>
      <c r="J238" s="1">
        <f t="shared" si="28"/>
        <v>-6.5213518790634328</v>
      </c>
      <c r="Q238">
        <v>12300</v>
      </c>
      <c r="R238">
        <f t="shared" si="32"/>
        <v>0.89097303634232117</v>
      </c>
      <c r="S238">
        <f t="shared" si="29"/>
        <v>0.9098095894230539</v>
      </c>
      <c r="T238">
        <f t="shared" si="30"/>
        <v>0.92417034089218397</v>
      </c>
      <c r="U238">
        <f t="shared" si="31"/>
        <v>0.90904591811178759</v>
      </c>
    </row>
    <row r="239" spans="1:21" x14ac:dyDescent="0.2">
      <c r="A239">
        <v>2016</v>
      </c>
      <c r="B239" t="s">
        <v>238</v>
      </c>
      <c r="C239" t="s">
        <v>6</v>
      </c>
      <c r="D239" t="s">
        <v>253</v>
      </c>
      <c r="E239">
        <v>660000</v>
      </c>
      <c r="F239">
        <f t="shared" si="25"/>
        <v>660</v>
      </c>
      <c r="H239" s="1">
        <f t="shared" si="26"/>
        <v>-9.8021777849132619</v>
      </c>
      <c r="I239" s="1">
        <f t="shared" si="27"/>
        <v>-8.0093951373046597</v>
      </c>
      <c r="J239" s="1">
        <f t="shared" si="28"/>
        <v>-6.9747976365010498</v>
      </c>
      <c r="Q239">
        <v>12350</v>
      </c>
      <c r="R239">
        <f t="shared" si="32"/>
        <v>0.89097303634232117</v>
      </c>
      <c r="S239">
        <f t="shared" si="29"/>
        <v>0.91118012476812138</v>
      </c>
      <c r="T239">
        <f t="shared" si="30"/>
        <v>0.92461616902178578</v>
      </c>
      <c r="U239">
        <f t="shared" si="31"/>
        <v>0.9093229853591468</v>
      </c>
    </row>
    <row r="240" spans="1:21" x14ac:dyDescent="0.2">
      <c r="A240">
        <v>2016</v>
      </c>
      <c r="B240" t="s">
        <v>238</v>
      </c>
      <c r="C240" t="s">
        <v>6</v>
      </c>
      <c r="D240" t="s">
        <v>254</v>
      </c>
      <c r="E240">
        <v>3150000</v>
      </c>
      <c r="F240">
        <f t="shared" si="25"/>
        <v>3150</v>
      </c>
      <c r="H240" s="1">
        <f t="shared" si="26"/>
        <v>-9.6239665207874268</v>
      </c>
      <c r="I240" s="1">
        <f t="shared" si="27"/>
        <v>-9.3065907451495811</v>
      </c>
      <c r="J240" s="1">
        <f t="shared" si="28"/>
        <v>-9.7130942163735394</v>
      </c>
      <c r="Q240">
        <v>12400</v>
      </c>
      <c r="R240">
        <f t="shared" si="32"/>
        <v>0.89214536928487687</v>
      </c>
      <c r="S240">
        <f t="shared" si="29"/>
        <v>0.9125350921000267</v>
      </c>
      <c r="T240">
        <f t="shared" si="30"/>
        <v>0.9250582072823641</v>
      </c>
      <c r="U240">
        <f t="shared" si="31"/>
        <v>0.90959809423357418</v>
      </c>
    </row>
    <row r="241" spans="1:21" x14ac:dyDescent="0.2">
      <c r="A241">
        <v>2016</v>
      </c>
      <c r="B241" t="s">
        <v>238</v>
      </c>
      <c r="C241" t="s">
        <v>6</v>
      </c>
      <c r="D241" t="s">
        <v>255</v>
      </c>
      <c r="E241">
        <v>3000000</v>
      </c>
      <c r="F241">
        <f t="shared" si="25"/>
        <v>3000</v>
      </c>
      <c r="H241" s="1">
        <f t="shared" si="26"/>
        <v>-9.6296605460211744</v>
      </c>
      <c r="I241" s="1">
        <f t="shared" si="27"/>
        <v>-9.2441046676154155</v>
      </c>
      <c r="J241" s="1">
        <f t="shared" si="28"/>
        <v>-9.627611837580524</v>
      </c>
      <c r="Q241">
        <v>12450</v>
      </c>
      <c r="R241">
        <f t="shared" si="32"/>
        <v>0.89214536928487687</v>
      </c>
      <c r="S241">
        <f t="shared" si="29"/>
        <v>0.91387457205592415</v>
      </c>
      <c r="T241">
        <f t="shared" si="30"/>
        <v>0.92549649872690154</v>
      </c>
      <c r="U241">
        <f t="shared" si="31"/>
        <v>0.9098712663905506</v>
      </c>
    </row>
    <row r="242" spans="1:21" x14ac:dyDescent="0.2">
      <c r="A242">
        <v>2016</v>
      </c>
      <c r="B242" t="s">
        <v>238</v>
      </c>
      <c r="C242" t="s">
        <v>6</v>
      </c>
      <c r="D242" t="s">
        <v>256</v>
      </c>
      <c r="E242">
        <v>6250000</v>
      </c>
      <c r="F242">
        <f t="shared" si="25"/>
        <v>6250</v>
      </c>
      <c r="H242" s="1">
        <f t="shared" si="26"/>
        <v>-9.6510023934563787</v>
      </c>
      <c r="I242" s="1">
        <f t="shared" si="27"/>
        <v>-10.333810674779194</v>
      </c>
      <c r="J242" s="1">
        <f t="shared" si="28"/>
        <v>-10.913556087096119</v>
      </c>
      <c r="Q242">
        <v>12500</v>
      </c>
      <c r="R242">
        <f t="shared" si="32"/>
        <v>0.89683470105509966</v>
      </c>
      <c r="S242">
        <f t="shared" si="29"/>
        <v>0.91519864656300465</v>
      </c>
      <c r="T242">
        <f t="shared" si="30"/>
        <v>0.92593108578955341</v>
      </c>
      <c r="U242">
        <f t="shared" si="31"/>
        <v>0.91014252316038546</v>
      </c>
    </row>
    <row r="243" spans="1:21" x14ac:dyDescent="0.2">
      <c r="A243">
        <v>2016</v>
      </c>
      <c r="B243" t="s">
        <v>238</v>
      </c>
      <c r="C243" t="s">
        <v>6</v>
      </c>
      <c r="D243" t="s">
        <v>257</v>
      </c>
      <c r="E243">
        <v>2975000</v>
      </c>
      <c r="F243">
        <f t="shared" si="25"/>
        <v>2975</v>
      </c>
      <c r="H243" s="1">
        <f t="shared" si="26"/>
        <v>-9.6306723905964731</v>
      </c>
      <c r="I243" s="1">
        <f t="shared" si="27"/>
        <v>-9.2335297476913212</v>
      </c>
      <c r="J243" s="1">
        <f t="shared" si="28"/>
        <v>-9.6129503192120787</v>
      </c>
      <c r="Q243">
        <v>12550</v>
      </c>
      <c r="R243">
        <f t="shared" si="32"/>
        <v>0.89800703399765536</v>
      </c>
      <c r="S243">
        <f t="shared" si="29"/>
        <v>0.91650739880615606</v>
      </c>
      <c r="T243">
        <f t="shared" si="30"/>
        <v>0.92636201029646836</v>
      </c>
      <c r="U243">
        <f t="shared" si="31"/>
        <v>0.91041188555437724</v>
      </c>
    </row>
    <row r="244" spans="1:21" x14ac:dyDescent="0.2">
      <c r="A244">
        <v>2016</v>
      </c>
      <c r="B244" t="s">
        <v>238</v>
      </c>
      <c r="C244" t="s">
        <v>6</v>
      </c>
      <c r="D244" t="s">
        <v>258</v>
      </c>
      <c r="E244">
        <v>509500</v>
      </c>
      <c r="F244">
        <f t="shared" si="25"/>
        <v>509.5</v>
      </c>
      <c r="H244" s="1">
        <f t="shared" si="26"/>
        <v>-9.8186571804952827</v>
      </c>
      <c r="I244" s="1">
        <f t="shared" si="27"/>
        <v>-7.9349383270821852</v>
      </c>
      <c r="J244" s="1">
        <f t="shared" si="28"/>
        <v>-6.5213518790634328</v>
      </c>
      <c r="Q244">
        <v>12600</v>
      </c>
      <c r="R244">
        <f t="shared" si="32"/>
        <v>0.89800703399765536</v>
      </c>
      <c r="S244">
        <f t="shared" si="29"/>
        <v>0.91780091319563573</v>
      </c>
      <c r="T244">
        <f t="shared" si="30"/>
        <v>0.92678931347638682</v>
      </c>
      <c r="U244">
        <f t="shared" si="31"/>
        <v>0.91067937427083134</v>
      </c>
    </row>
    <row r="245" spans="1:21" x14ac:dyDescent="0.2">
      <c r="A245">
        <v>2016</v>
      </c>
      <c r="B245" t="s">
        <v>238</v>
      </c>
      <c r="C245" t="s">
        <v>6</v>
      </c>
      <c r="D245" t="s">
        <v>259</v>
      </c>
      <c r="E245">
        <v>4800000</v>
      </c>
      <c r="F245">
        <f t="shared" si="25"/>
        <v>4800</v>
      </c>
      <c r="H245" s="1">
        <f t="shared" si="26"/>
        <v>-9.6039918770300261</v>
      </c>
      <c r="I245" s="1">
        <f t="shared" si="27"/>
        <v>-9.9049757663392501</v>
      </c>
      <c r="J245" s="1">
        <f t="shared" si="28"/>
        <v>-10.451077569930893</v>
      </c>
      <c r="Q245">
        <v>12650</v>
      </c>
      <c r="R245">
        <f t="shared" si="32"/>
        <v>0.90035169988276675</v>
      </c>
      <c r="S245">
        <f t="shared" si="29"/>
        <v>0.9190792753347673</v>
      </c>
      <c r="T245">
        <f t="shared" si="30"/>
        <v>0.92721303597102045</v>
      </c>
      <c r="U245">
        <f t="shared" si="31"/>
        <v>0.91094500970094228</v>
      </c>
    </row>
    <row r="246" spans="1:21" x14ac:dyDescent="0.2">
      <c r="A246">
        <v>2016</v>
      </c>
      <c r="B246" t="s">
        <v>238</v>
      </c>
      <c r="C246" t="s">
        <v>6</v>
      </c>
      <c r="D246" t="s">
        <v>260</v>
      </c>
      <c r="E246">
        <v>509500</v>
      </c>
      <c r="F246">
        <f t="shared" si="25"/>
        <v>509.5</v>
      </c>
      <c r="H246" s="1">
        <f t="shared" si="26"/>
        <v>-9.8186571804952827</v>
      </c>
      <c r="I246" s="1">
        <f t="shared" si="27"/>
        <v>-7.9349383270821852</v>
      </c>
      <c r="J246" s="1">
        <f t="shared" si="28"/>
        <v>-6.5213518790634328</v>
      </c>
      <c r="Q246">
        <v>12700</v>
      </c>
      <c r="R246">
        <f t="shared" si="32"/>
        <v>0.90152403282532234</v>
      </c>
      <c r="S246">
        <f t="shared" si="29"/>
        <v>0.92034257198767355</v>
      </c>
      <c r="T246">
        <f t="shared" si="30"/>
        <v>0.92763321784521802</v>
      </c>
      <c r="U246">
        <f t="shared" si="31"/>
        <v>0.91120881193454173</v>
      </c>
    </row>
    <row r="247" spans="1:21" x14ac:dyDescent="0.2">
      <c r="A247">
        <v>2016</v>
      </c>
      <c r="B247" t="s">
        <v>238</v>
      </c>
      <c r="C247" t="s">
        <v>6</v>
      </c>
      <c r="D247" t="s">
        <v>261</v>
      </c>
      <c r="E247">
        <v>5000000</v>
      </c>
      <c r="F247">
        <f t="shared" si="25"/>
        <v>5000</v>
      </c>
      <c r="H247" s="1">
        <f t="shared" si="26"/>
        <v>-9.6068852079251261</v>
      </c>
      <c r="I247" s="1">
        <f t="shared" si="27"/>
        <v>-9.9685830077283484</v>
      </c>
      <c r="J247" s="1">
        <f t="shared" si="28"/>
        <v>-10.522599387044458</v>
      </c>
      <c r="Q247">
        <v>12750</v>
      </c>
      <c r="R247">
        <f t="shared" si="32"/>
        <v>0.90152403282532234</v>
      </c>
      <c r="S247">
        <f t="shared" si="29"/>
        <v>0.92159089104705494</v>
      </c>
      <c r="T247">
        <f t="shared" si="30"/>
        <v>0.92804989859692488</v>
      </c>
      <c r="U247">
        <f t="shared" si="31"/>
        <v>0.91147080076571818</v>
      </c>
    </row>
    <row r="248" spans="1:21" x14ac:dyDescent="0.2">
      <c r="A248">
        <v>2016</v>
      </c>
      <c r="B248" t="s">
        <v>238</v>
      </c>
      <c r="C248" t="s">
        <v>6</v>
      </c>
      <c r="D248" t="s">
        <v>262</v>
      </c>
      <c r="E248">
        <v>1300000</v>
      </c>
      <c r="F248">
        <f t="shared" si="25"/>
        <v>1300</v>
      </c>
      <c r="H248" s="1">
        <f t="shared" si="26"/>
        <v>-9.7393660806044551</v>
      </c>
      <c r="I248" s="1">
        <f t="shared" si="27"/>
        <v>-8.3934302559727243</v>
      </c>
      <c r="J248" s="1">
        <f t="shared" si="28"/>
        <v>-8.162470828392971</v>
      </c>
      <c r="Q248">
        <v>12800</v>
      </c>
      <c r="R248">
        <f t="shared" si="32"/>
        <v>0.90152403282532234</v>
      </c>
      <c r="S248">
        <f t="shared" si="29"/>
        <v>0.92282432150202531</v>
      </c>
      <c r="T248">
        <f t="shared" si="30"/>
        <v>0.92846311716693808</v>
      </c>
      <c r="U248">
        <f t="shared" si="31"/>
        <v>0.91173099569830807</v>
      </c>
    </row>
    <row r="249" spans="1:21" x14ac:dyDescent="0.2">
      <c r="A249">
        <v>2016</v>
      </c>
      <c r="B249" t="s">
        <v>238</v>
      </c>
      <c r="C249" t="s">
        <v>6</v>
      </c>
      <c r="D249" t="s">
        <v>263</v>
      </c>
      <c r="E249">
        <v>8000000</v>
      </c>
      <c r="F249">
        <f t="shared" si="25"/>
        <v>8000</v>
      </c>
      <c r="H249" s="1">
        <f t="shared" si="26"/>
        <v>-9.7881748968104052</v>
      </c>
      <c r="I249" s="1">
        <f t="shared" si="27"/>
        <v>-10.772394595410413</v>
      </c>
      <c r="J249" s="1">
        <f t="shared" si="28"/>
        <v>-11.346065119394824</v>
      </c>
      <c r="Q249">
        <v>12850</v>
      </c>
      <c r="R249">
        <f t="shared" si="32"/>
        <v>0.90152403282532234</v>
      </c>
      <c r="S249">
        <f t="shared" si="29"/>
        <v>0.92404295340601716</v>
      </c>
      <c r="T249">
        <f t="shared" si="30"/>
        <v>0.92887291194846333</v>
      </c>
      <c r="U249">
        <f t="shared" si="31"/>
        <v>0.9119894159512667</v>
      </c>
    </row>
    <row r="250" spans="1:21" x14ac:dyDescent="0.2">
      <c r="A250">
        <v>2016</v>
      </c>
      <c r="B250" t="s">
        <v>238</v>
      </c>
      <c r="C250" t="s">
        <v>6</v>
      </c>
      <c r="D250" t="s">
        <v>264</v>
      </c>
      <c r="E250">
        <v>512500</v>
      </c>
      <c r="F250">
        <f t="shared" si="25"/>
        <v>512.5</v>
      </c>
      <c r="H250" s="1">
        <f t="shared" si="26"/>
        <v>-9.8183223317055592</v>
      </c>
      <c r="I250" s="1">
        <f t="shared" si="27"/>
        <v>-7.9361852614651713</v>
      </c>
      <c r="J250" s="1">
        <f t="shared" si="28"/>
        <v>-6.5316378648935594</v>
      </c>
      <c r="Q250">
        <v>12900</v>
      </c>
      <c r="R250">
        <f t="shared" si="32"/>
        <v>0.90152403282532234</v>
      </c>
      <c r="S250">
        <f t="shared" si="29"/>
        <v>0.92524687784476456</v>
      </c>
      <c r="T250">
        <f t="shared" si="30"/>
        <v>0.92927932079647779</v>
      </c>
      <c r="U250">
        <f t="shared" si="31"/>
        <v>0.91224608046391698</v>
      </c>
    </row>
    <row r="251" spans="1:21" x14ac:dyDescent="0.2">
      <c r="A251">
        <v>2016</v>
      </c>
      <c r="B251" t="s">
        <v>238</v>
      </c>
      <c r="C251" t="s">
        <v>6</v>
      </c>
      <c r="D251" t="s">
        <v>265</v>
      </c>
      <c r="E251">
        <v>2250000</v>
      </c>
      <c r="F251">
        <f t="shared" si="25"/>
        <v>2250</v>
      </c>
      <c r="H251" s="1">
        <f t="shared" si="26"/>
        <v>-9.6678260435112282</v>
      </c>
      <c r="I251" s="1">
        <f t="shared" si="27"/>
        <v>-8.9044818595186506</v>
      </c>
      <c r="J251" s="1">
        <f t="shared" si="28"/>
        <v>-9.123580988168257</v>
      </c>
      <c r="Q251">
        <v>12950</v>
      </c>
      <c r="R251">
        <f t="shared" si="32"/>
        <v>0.90152403282532234</v>
      </c>
      <c r="S251">
        <f t="shared" si="29"/>
        <v>0.92643618690437612</v>
      </c>
      <c r="T251">
        <f t="shared" si="30"/>
        <v>0.92968238103690548</v>
      </c>
      <c r="U251">
        <f t="shared" si="31"/>
        <v>0.91250100790108268</v>
      </c>
    </row>
    <row r="252" spans="1:21" x14ac:dyDescent="0.2">
      <c r="A252">
        <v>2016</v>
      </c>
      <c r="B252" t="s">
        <v>238</v>
      </c>
      <c r="C252" t="s">
        <v>6</v>
      </c>
      <c r="D252" t="s">
        <v>266</v>
      </c>
      <c r="E252">
        <v>1500000</v>
      </c>
      <c r="F252">
        <f t="shared" si="25"/>
        <v>1500</v>
      </c>
      <c r="H252" s="1">
        <f t="shared" si="26"/>
        <v>-9.7221504932034826</v>
      </c>
      <c r="I252" s="1">
        <f t="shared" si="27"/>
        <v>-8.5094727984330465</v>
      </c>
      <c r="J252" s="1">
        <f t="shared" si="28"/>
        <v>-8.4131894051784961</v>
      </c>
      <c r="Q252">
        <v>13000</v>
      </c>
      <c r="R252">
        <f t="shared" si="32"/>
        <v>0.90504103165298944</v>
      </c>
      <c r="S252">
        <f t="shared" si="29"/>
        <v>0.92761097363950729</v>
      </c>
      <c r="T252">
        <f t="shared" si="30"/>
        <v>0.93008212947560576</v>
      </c>
      <c r="U252">
        <f t="shared" si="31"/>
        <v>0.91275421665810808</v>
      </c>
    </row>
    <row r="253" spans="1:21" x14ac:dyDescent="0.2">
      <c r="A253">
        <v>2016</v>
      </c>
      <c r="B253" t="s">
        <v>238</v>
      </c>
      <c r="C253" t="s">
        <v>6</v>
      </c>
      <c r="D253" t="s">
        <v>267</v>
      </c>
      <c r="E253">
        <v>22000000</v>
      </c>
      <c r="F253">
        <f t="shared" si="25"/>
        <v>22000</v>
      </c>
      <c r="H253" s="1">
        <f t="shared" si="26"/>
        <v>-14.052709555274074</v>
      </c>
      <c r="I253" s="1">
        <f t="shared" si="27"/>
        <v>-12.948621295141324</v>
      </c>
      <c r="J253" s="1">
        <f t="shared" si="28"/>
        <v>-13.118431615624761</v>
      </c>
      <c r="Q253">
        <v>13050</v>
      </c>
      <c r="R253">
        <f t="shared" si="32"/>
        <v>0.90504103165298944</v>
      </c>
      <c r="S253">
        <f t="shared" si="29"/>
        <v>0.92877133204164242</v>
      </c>
      <c r="T253">
        <f t="shared" si="30"/>
        <v>0.93047860240718361</v>
      </c>
      <c r="U253">
        <f t="shared" si="31"/>
        <v>0.91300572486576648</v>
      </c>
    </row>
    <row r="254" spans="1:21" x14ac:dyDescent="0.2">
      <c r="A254">
        <v>2016</v>
      </c>
      <c r="B254" t="s">
        <v>238</v>
      </c>
      <c r="C254" t="s">
        <v>6</v>
      </c>
      <c r="D254" t="s">
        <v>268</v>
      </c>
      <c r="E254">
        <v>2600000</v>
      </c>
      <c r="F254">
        <f t="shared" si="25"/>
        <v>2600</v>
      </c>
      <c r="H254" s="1">
        <f t="shared" si="26"/>
        <v>-9.6480045861862624</v>
      </c>
      <c r="I254" s="1">
        <f t="shared" si="27"/>
        <v>-9.0690081641306861</v>
      </c>
      <c r="J254" s="1">
        <f t="shared" si="28"/>
        <v>-9.3768932607950006</v>
      </c>
      <c r="Q254">
        <v>13100</v>
      </c>
      <c r="R254">
        <f t="shared" si="32"/>
        <v>0.90621336459554513</v>
      </c>
      <c r="S254">
        <f t="shared" si="29"/>
        <v>0.92991735700749756</v>
      </c>
      <c r="T254">
        <f t="shared" si="30"/>
        <v>0.93087183562362108</v>
      </c>
      <c r="U254">
        <f t="shared" si="31"/>
        <v>0.91325555039506134</v>
      </c>
    </row>
    <row r="255" spans="1:21" x14ac:dyDescent="0.2">
      <c r="A255">
        <v>2016</v>
      </c>
      <c r="B255" t="s">
        <v>238</v>
      </c>
      <c r="C255" t="s">
        <v>6</v>
      </c>
      <c r="D255" t="s">
        <v>269</v>
      </c>
      <c r="E255">
        <v>512500</v>
      </c>
      <c r="F255">
        <f t="shared" si="25"/>
        <v>512.5</v>
      </c>
      <c r="H255" s="1">
        <f t="shared" si="26"/>
        <v>-9.8183223317055592</v>
      </c>
      <c r="I255" s="1">
        <f t="shared" si="27"/>
        <v>-7.9361852614651713</v>
      </c>
      <c r="J255" s="1">
        <f t="shared" si="28"/>
        <v>-6.5316378648935594</v>
      </c>
      <c r="Q255">
        <v>13150</v>
      </c>
      <c r="R255">
        <f t="shared" si="32"/>
        <v>0.90621336459554513</v>
      </c>
      <c r="S255">
        <f t="shared" si="29"/>
        <v>0.93104914430755148</v>
      </c>
      <c r="T255">
        <f t="shared" si="30"/>
        <v>0.93126186442273928</v>
      </c>
      <c r="U255">
        <f t="shared" si="31"/>
        <v>0.91350371086192217</v>
      </c>
    </row>
    <row r="256" spans="1:21" x14ac:dyDescent="0.2">
      <c r="A256">
        <v>2016</v>
      </c>
      <c r="B256" t="s">
        <v>238</v>
      </c>
      <c r="C256" t="s">
        <v>6</v>
      </c>
      <c r="D256" t="s">
        <v>270</v>
      </c>
      <c r="E256">
        <v>507500</v>
      </c>
      <c r="F256">
        <f t="shared" si="25"/>
        <v>507.5</v>
      </c>
      <c r="H256" s="1">
        <f t="shared" si="26"/>
        <v>-9.8188805566568949</v>
      </c>
      <c r="I256" s="1">
        <f t="shared" si="27"/>
        <v>-7.9341144305883669</v>
      </c>
      <c r="J256" s="1">
        <f t="shared" si="28"/>
        <v>-6.514460852595839</v>
      </c>
      <c r="Q256">
        <v>13200</v>
      </c>
      <c r="R256">
        <f t="shared" si="32"/>
        <v>0.90621336459554513</v>
      </c>
      <c r="S256">
        <f t="shared" si="29"/>
        <v>0.93216679055471707</v>
      </c>
      <c r="T256">
        <f t="shared" si="30"/>
        <v>0.93164872361649043</v>
      </c>
      <c r="U256">
        <f t="shared" si="31"/>
        <v>0.91375022363179803</v>
      </c>
    </row>
    <row r="257" spans="1:21" x14ac:dyDescent="0.2">
      <c r="A257">
        <v>2016</v>
      </c>
      <c r="B257" t="s">
        <v>238</v>
      </c>
      <c r="C257" t="s">
        <v>6</v>
      </c>
      <c r="D257" t="s">
        <v>271</v>
      </c>
      <c r="E257">
        <v>507500</v>
      </c>
      <c r="F257">
        <f t="shared" si="25"/>
        <v>507.5</v>
      </c>
      <c r="H257" s="1">
        <f t="shared" si="26"/>
        <v>-9.8188805566568949</v>
      </c>
      <c r="I257" s="1">
        <f t="shared" si="27"/>
        <v>-7.9341144305883669</v>
      </c>
      <c r="J257" s="1">
        <f t="shared" si="28"/>
        <v>-6.514460852595839</v>
      </c>
      <c r="Q257">
        <v>13250</v>
      </c>
      <c r="R257">
        <f t="shared" si="32"/>
        <v>0.90738569753810083</v>
      </c>
      <c r="S257">
        <f t="shared" si="29"/>
        <v>0.93327039317316074</v>
      </c>
      <c r="T257">
        <f t="shared" si="30"/>
        <v>0.93203244753908598</v>
      </c>
      <c r="U257">
        <f t="shared" si="31"/>
        <v>0.91399510582415122</v>
      </c>
    </row>
    <row r="258" spans="1:21" x14ac:dyDescent="0.2">
      <c r="A258">
        <v>2016</v>
      </c>
      <c r="B258" t="s">
        <v>272</v>
      </c>
      <c r="C258" t="s">
        <v>64</v>
      </c>
      <c r="D258" t="s">
        <v>273</v>
      </c>
      <c r="E258">
        <v>2000000</v>
      </c>
      <c r="F258">
        <f t="shared" si="25"/>
        <v>2000</v>
      </c>
      <c r="H258" s="1">
        <f t="shared" si="26"/>
        <v>-9.6841387542750681</v>
      </c>
      <c r="I258" s="1">
        <f t="shared" si="27"/>
        <v>-8.7796495380882682</v>
      </c>
      <c r="J258" s="1">
        <f t="shared" si="28"/>
        <v>-8.9172202545907648</v>
      </c>
      <c r="Q258">
        <v>13300</v>
      </c>
      <c r="R258">
        <f t="shared" si="32"/>
        <v>0.90738569753810083</v>
      </c>
      <c r="S258">
        <f t="shared" si="29"/>
        <v>0.93436005036728087</v>
      </c>
      <c r="T258">
        <f t="shared" si="30"/>
        <v>0.9324130700549641</v>
      </c>
      <c r="U258">
        <f t="shared" si="31"/>
        <v>0.91423837431685406</v>
      </c>
    </row>
    <row r="259" spans="1:21" x14ac:dyDescent="0.2">
      <c r="A259">
        <v>2016</v>
      </c>
      <c r="B259" t="s">
        <v>272</v>
      </c>
      <c r="C259" t="s">
        <v>64</v>
      </c>
      <c r="D259" t="s">
        <v>274</v>
      </c>
      <c r="E259">
        <v>28000000</v>
      </c>
      <c r="F259">
        <f t="shared" ref="F259:F322" si="33">E259/1000</f>
        <v>28000</v>
      </c>
      <c r="H259" s="1">
        <f t="shared" ref="H259:H322" si="34">LN(_xlfn.NORM.DIST(F259,$N$1,$N$2,FALSE))</f>
        <v>-17.603988834279026</v>
      </c>
      <c r="I259" s="1">
        <f t="shared" ref="I259:I322" si="35">LN(_xlfn.LOGNORM.DIST(F259,$N$5,$N$6,FALSE))</f>
        <v>-13.557361104339844</v>
      </c>
      <c r="J259" s="1">
        <f t="shared" ref="J259:J322" si="36">LN($N$10)+$N$10*LN($N$9)-($N$10+1)*LN(F259)</f>
        <v>-13.540957480053798</v>
      </c>
      <c r="Q259">
        <v>13350</v>
      </c>
      <c r="R259">
        <f t="shared" si="32"/>
        <v>0.90738569753810083</v>
      </c>
      <c r="S259">
        <f t="shared" ref="S259:S322" si="37">_xlfn.NORM.DIST(Q259,$N$1,$N$2,TRUE)</f>
        <v>0.93543586109085142</v>
      </c>
      <c r="T259">
        <f t="shared" ref="T259:T322" si="38">_xlfn.LOGNORM.DIST(Q259,$N$5,$N$6,TRUE)</f>
        <v>0.93279062456660089</v>
      </c>
      <c r="U259">
        <f t="shared" ref="U259:U322" si="39">1-($N$9/Q259)^$N$10</f>
        <v>0.91448004575049024</v>
      </c>
    </row>
    <row r="260" spans="1:21" x14ac:dyDescent="0.2">
      <c r="A260">
        <v>2016</v>
      </c>
      <c r="B260" t="s">
        <v>272</v>
      </c>
      <c r="C260" t="s">
        <v>64</v>
      </c>
      <c r="D260" t="s">
        <v>275</v>
      </c>
      <c r="E260">
        <v>536500</v>
      </c>
      <c r="F260">
        <f t="shared" si="33"/>
        <v>536.5</v>
      </c>
      <c r="H260" s="1">
        <f t="shared" si="34"/>
        <v>-9.8156528489442465</v>
      </c>
      <c r="I260" s="1">
        <f t="shared" si="35"/>
        <v>-7.9466091276971502</v>
      </c>
      <c r="J260" s="1">
        <f t="shared" si="36"/>
        <v>-6.6118215224511605</v>
      </c>
      <c r="Q260">
        <v>13400</v>
      </c>
      <c r="R260">
        <f t="shared" si="32"/>
        <v>0.90738569753810083</v>
      </c>
      <c r="S260">
        <f t="shared" si="37"/>
        <v>0.93649792501634421</v>
      </c>
      <c r="T260">
        <f t="shared" si="38"/>
        <v>0.93316514402216755</v>
      </c>
      <c r="U260">
        <f t="shared" si="39"/>
        <v>0.91472013653256501</v>
      </c>
    </row>
    <row r="261" spans="1:21" x14ac:dyDescent="0.2">
      <c r="A261">
        <v>2016</v>
      </c>
      <c r="B261" t="s">
        <v>272</v>
      </c>
      <c r="C261" t="s">
        <v>64</v>
      </c>
      <c r="D261" t="s">
        <v>276</v>
      </c>
      <c r="E261">
        <v>510500</v>
      </c>
      <c r="F261">
        <f t="shared" si="33"/>
        <v>510.5</v>
      </c>
      <c r="H261" s="1">
        <f t="shared" si="34"/>
        <v>-9.8185455355050149</v>
      </c>
      <c r="I261" s="1">
        <f t="shared" si="35"/>
        <v>-7.9353525035375858</v>
      </c>
      <c r="J261" s="1">
        <f t="shared" si="36"/>
        <v>-6.5247872551067783</v>
      </c>
      <c r="Q261">
        <v>13450</v>
      </c>
      <c r="R261">
        <f t="shared" si="32"/>
        <v>0.90738569753810083</v>
      </c>
      <c r="S261">
        <f t="shared" si="37"/>
        <v>0.93754634250443303</v>
      </c>
      <c r="T261">
        <f t="shared" si="38"/>
        <v>0.93353666092303778</v>
      </c>
      <c r="U261">
        <f t="shared" si="39"/>
        <v>0.91495866284162375</v>
      </c>
    </row>
    <row r="262" spans="1:21" x14ac:dyDescent="0.2">
      <c r="A262">
        <v>2016</v>
      </c>
      <c r="B262" t="s">
        <v>272</v>
      </c>
      <c r="C262" t="s">
        <v>64</v>
      </c>
      <c r="D262" t="s">
        <v>277</v>
      </c>
      <c r="E262">
        <v>509500</v>
      </c>
      <c r="F262">
        <f t="shared" si="33"/>
        <v>509.5</v>
      </c>
      <c r="H262" s="1">
        <f t="shared" si="34"/>
        <v>-9.8186571804952827</v>
      </c>
      <c r="I262" s="1">
        <f t="shared" si="35"/>
        <v>-7.9349383270821852</v>
      </c>
      <c r="J262" s="1">
        <f t="shared" si="36"/>
        <v>-6.5213518790634328</v>
      </c>
      <c r="Q262">
        <v>13500</v>
      </c>
      <c r="R262">
        <f t="shared" si="32"/>
        <v>0.90973036342321223</v>
      </c>
      <c r="S262">
        <f t="shared" si="37"/>
        <v>0.93858121457369337</v>
      </c>
      <c r="T262">
        <f t="shared" si="38"/>
        <v>0.93390520733114835</v>
      </c>
      <c r="U262">
        <f t="shared" si="39"/>
        <v>0.91519564063128422</v>
      </c>
    </row>
    <row r="263" spans="1:21" x14ac:dyDescent="0.2">
      <c r="A263">
        <v>2016</v>
      </c>
      <c r="B263" t="s">
        <v>272</v>
      </c>
      <c r="C263" t="s">
        <v>64</v>
      </c>
      <c r="D263" t="s">
        <v>278</v>
      </c>
      <c r="E263">
        <v>507500</v>
      </c>
      <c r="F263">
        <f t="shared" si="33"/>
        <v>507.5</v>
      </c>
      <c r="H263" s="1">
        <f t="shared" si="34"/>
        <v>-9.8188805566568949</v>
      </c>
      <c r="I263" s="1">
        <f t="shared" si="35"/>
        <v>-7.9341144305883669</v>
      </c>
      <c r="J263" s="1">
        <f t="shared" si="36"/>
        <v>-6.514460852595839</v>
      </c>
      <c r="Q263">
        <v>13550</v>
      </c>
      <c r="R263">
        <f t="shared" si="32"/>
        <v>0.90973036342321223</v>
      </c>
      <c r="S263">
        <f t="shared" si="37"/>
        <v>0.93960264287050199</v>
      </c>
      <c r="T263">
        <f t="shared" si="38"/>
        <v>0.93427081487621844</v>
      </c>
      <c r="U263">
        <f t="shared" si="39"/>
        <v>0.91543108563418196</v>
      </c>
    </row>
    <row r="264" spans="1:21" x14ac:dyDescent="0.2">
      <c r="A264">
        <v>2016</v>
      </c>
      <c r="B264" t="s">
        <v>272</v>
      </c>
      <c r="C264" t="s">
        <v>64</v>
      </c>
      <c r="D264" t="s">
        <v>279</v>
      </c>
      <c r="E264">
        <v>525000</v>
      </c>
      <c r="F264">
        <f t="shared" si="33"/>
        <v>525</v>
      </c>
      <c r="H264" s="1">
        <f t="shared" si="34"/>
        <v>-9.8169299113457047</v>
      </c>
      <c r="I264" s="1">
        <f t="shared" si="35"/>
        <v>-7.9415184089617217</v>
      </c>
      <c r="J264" s="1">
        <f t="shared" si="36"/>
        <v>-6.573857768579721</v>
      </c>
      <c r="Q264">
        <v>13600</v>
      </c>
      <c r="R264">
        <f t="shared" si="32"/>
        <v>0.90973036342321223</v>
      </c>
      <c r="S264">
        <f t="shared" si="37"/>
        <v>0.94061072963914771</v>
      </c>
      <c r="T264">
        <f t="shared" si="38"/>
        <v>0.93463351476282563</v>
      </c>
      <c r="U264">
        <f t="shared" si="39"/>
        <v>0.91566501336583317</v>
      </c>
    </row>
    <row r="265" spans="1:21" x14ac:dyDescent="0.2">
      <c r="A265">
        <v>2016</v>
      </c>
      <c r="B265" t="s">
        <v>272</v>
      </c>
      <c r="C265" t="s">
        <v>64</v>
      </c>
      <c r="D265" t="s">
        <v>280</v>
      </c>
      <c r="E265">
        <v>517000</v>
      </c>
      <c r="F265">
        <f t="shared" si="33"/>
        <v>517</v>
      </c>
      <c r="H265" s="1">
        <f t="shared" si="34"/>
        <v>-9.8178205432895407</v>
      </c>
      <c r="I265" s="1">
        <f t="shared" si="35"/>
        <v>-7.9380800720886233</v>
      </c>
      <c r="J265" s="1">
        <f t="shared" si="36"/>
        <v>-6.5469544956970331</v>
      </c>
      <c r="Q265">
        <v>13650</v>
      </c>
      <c r="R265">
        <f t="shared" si="32"/>
        <v>0.90973036342321223</v>
      </c>
      <c r="S265">
        <f t="shared" si="37"/>
        <v>0.94160557769215825</v>
      </c>
      <c r="T265">
        <f t="shared" si="38"/>
        <v>0.93499333777734872</v>
      </c>
      <c r="U265">
        <f t="shared" si="39"/>
        <v>0.9158974391284157</v>
      </c>
    </row>
    <row r="266" spans="1:21" x14ac:dyDescent="0.2">
      <c r="A266">
        <v>2016</v>
      </c>
      <c r="B266" t="s">
        <v>272</v>
      </c>
      <c r="C266" t="s">
        <v>64</v>
      </c>
      <c r="D266" t="s">
        <v>281</v>
      </c>
      <c r="E266">
        <v>520500</v>
      </c>
      <c r="F266">
        <f t="shared" si="33"/>
        <v>520.5</v>
      </c>
      <c r="H266" s="1">
        <f t="shared" si="34"/>
        <v>-9.8174306655887822</v>
      </c>
      <c r="I266" s="1">
        <f t="shared" si="35"/>
        <v>-7.9395735555046212</v>
      </c>
      <c r="J266" s="1">
        <f t="shared" si="36"/>
        <v>-6.5587755415477655</v>
      </c>
      <c r="Q266">
        <v>13700</v>
      </c>
      <c r="R266">
        <f t="shared" ref="R266:R329" si="40">COUNTIF(F:F,"&lt;="&amp;Q266)/COUNT(F:F)</f>
        <v>0.91090269636576793</v>
      </c>
      <c r="S266">
        <f t="shared" si="37"/>
        <v>0.94258729038085376</v>
      </c>
      <c r="T266">
        <f t="shared" si="38"/>
        <v>0.935350314294774</v>
      </c>
      <c r="U266">
        <f t="shared" si="39"/>
        <v>0.91612837801447056</v>
      </c>
    </row>
    <row r="267" spans="1:21" x14ac:dyDescent="0.2">
      <c r="A267">
        <v>2016</v>
      </c>
      <c r="B267" t="s">
        <v>272</v>
      </c>
      <c r="C267" t="s">
        <v>64</v>
      </c>
      <c r="D267" t="s">
        <v>282</v>
      </c>
      <c r="E267">
        <v>2100000</v>
      </c>
      <c r="F267">
        <f t="shared" si="33"/>
        <v>2100</v>
      </c>
      <c r="H267" s="1">
        <f t="shared" si="34"/>
        <v>-9.6773982172735025</v>
      </c>
      <c r="I267" s="1">
        <f t="shared" si="35"/>
        <v>-8.8303577350916509</v>
      </c>
      <c r="J267" s="1">
        <f t="shared" si="36"/>
        <v>-9.0027026333837803</v>
      </c>
      <c r="Q267">
        <v>13750</v>
      </c>
      <c r="R267">
        <f t="shared" si="40"/>
        <v>0.91090269636576793</v>
      </c>
      <c r="S267">
        <f t="shared" si="37"/>
        <v>0.94355597156613269</v>
      </c>
      <c r="T267">
        <f t="shared" si="38"/>
        <v>0.93570447428537207</v>
      </c>
      <c r="U267">
        <f t="shared" si="39"/>
        <v>0.9163578449105263</v>
      </c>
    </row>
    <row r="268" spans="1:21" x14ac:dyDescent="0.2">
      <c r="A268">
        <v>2016</v>
      </c>
      <c r="B268" t="s">
        <v>272</v>
      </c>
      <c r="C268" t="s">
        <v>64</v>
      </c>
      <c r="D268" t="s">
        <v>283</v>
      </c>
      <c r="E268">
        <v>575000</v>
      </c>
      <c r="F268">
        <f t="shared" si="33"/>
        <v>575</v>
      </c>
      <c r="H268" s="1">
        <f t="shared" si="34"/>
        <v>-9.8114051158846287</v>
      </c>
      <c r="I268" s="1">
        <f t="shared" si="35"/>
        <v>-7.9647679649501946</v>
      </c>
      <c r="J268" s="1">
        <f t="shared" si="36"/>
        <v>-6.7332440739229664</v>
      </c>
      <c r="Q268">
        <v>13800</v>
      </c>
      <c r="R268">
        <f t="shared" si="40"/>
        <v>0.91090269636576793</v>
      </c>
      <c r="S268">
        <f t="shared" si="37"/>
        <v>0.94451172558949803</v>
      </c>
      <c r="T268">
        <f t="shared" si="38"/>
        <v>0.93605584732124636</v>
      </c>
      <c r="U268">
        <f t="shared" si="39"/>
        <v>0.91658585450064756</v>
      </c>
    </row>
    <row r="269" spans="1:21" x14ac:dyDescent="0.2">
      <c r="A269">
        <v>2016</v>
      </c>
      <c r="B269" t="s">
        <v>272</v>
      </c>
      <c r="C269" t="s">
        <v>64</v>
      </c>
      <c r="D269" t="s">
        <v>284</v>
      </c>
      <c r="E269">
        <v>14000000</v>
      </c>
      <c r="F269">
        <f t="shared" si="33"/>
        <v>14000</v>
      </c>
      <c r="H269" s="1">
        <f t="shared" si="34"/>
        <v>-10.926383980286626</v>
      </c>
      <c r="I269" s="1">
        <f t="shared" si="35"/>
        <v>-11.900984368827404</v>
      </c>
      <c r="J269" s="1">
        <f t="shared" si="36"/>
        <v>-12.32653504765177</v>
      </c>
      <c r="Q269">
        <v>13850</v>
      </c>
      <c r="R269">
        <f t="shared" si="40"/>
        <v>0.91090269636576793</v>
      </c>
      <c r="S269">
        <f t="shared" si="37"/>
        <v>0.94545465724433153</v>
      </c>
      <c r="T269">
        <f t="shared" si="38"/>
        <v>0.93640446258275711</v>
      </c>
      <c r="U269">
        <f t="shared" si="39"/>
        <v>0.91681242126990969</v>
      </c>
    </row>
    <row r="270" spans="1:21" x14ac:dyDescent="0.2">
      <c r="A270">
        <v>2016</v>
      </c>
      <c r="B270" t="s">
        <v>272</v>
      </c>
      <c r="C270" t="s">
        <v>64</v>
      </c>
      <c r="D270" t="s">
        <v>285</v>
      </c>
      <c r="E270">
        <v>5500000</v>
      </c>
      <c r="F270">
        <f t="shared" si="33"/>
        <v>5500</v>
      </c>
      <c r="H270" s="1">
        <f t="shared" si="34"/>
        <v>-9.6191457647368939</v>
      </c>
      <c r="I270" s="1">
        <f t="shared" si="35"/>
        <v>-10.120953964956582</v>
      </c>
      <c r="J270" s="1">
        <f t="shared" si="36"/>
        <v>-10.689586750820702</v>
      </c>
      <c r="Q270">
        <v>13900</v>
      </c>
      <c r="R270">
        <f t="shared" si="40"/>
        <v>0.91090269636576793</v>
      </c>
      <c r="S270">
        <f t="shared" si="37"/>
        <v>0.94638487174742081</v>
      </c>
      <c r="T270">
        <f t="shared" si="38"/>
        <v>0.93675034886482222</v>
      </c>
      <c r="U270">
        <f t="shared" si="39"/>
        <v>0.9170375595078023</v>
      </c>
    </row>
    <row r="271" spans="1:21" x14ac:dyDescent="0.2">
      <c r="A271">
        <v>2016</v>
      </c>
      <c r="B271" t="s">
        <v>272</v>
      </c>
      <c r="C271" t="s">
        <v>64</v>
      </c>
      <c r="D271" t="s">
        <v>286</v>
      </c>
      <c r="E271">
        <v>6750000</v>
      </c>
      <c r="F271">
        <f t="shared" si="33"/>
        <v>6750</v>
      </c>
      <c r="H271" s="1">
        <f t="shared" si="34"/>
        <v>-9.6812173416039258</v>
      </c>
      <c r="I271" s="1">
        <f t="shared" si="35"/>
        <v>-10.466651134950204</v>
      </c>
      <c r="J271" s="1">
        <f t="shared" si="36"/>
        <v>-11.048395003560046</v>
      </c>
      <c r="Q271">
        <v>13950</v>
      </c>
      <c r="R271">
        <f t="shared" si="40"/>
        <v>0.91090269636576793</v>
      </c>
      <c r="S271">
        <f t="shared" si="37"/>
        <v>0.94730247471075024</v>
      </c>
      <c r="T271">
        <f t="shared" si="38"/>
        <v>0.93709353458309896</v>
      </c>
      <c r="U271">
        <f t="shared" si="39"/>
        <v>0.91726128331156165</v>
      </c>
    </row>
    <row r="272" spans="1:21" x14ac:dyDescent="0.2">
      <c r="A272">
        <v>2016</v>
      </c>
      <c r="B272" t="s">
        <v>272</v>
      </c>
      <c r="C272" t="s">
        <v>64</v>
      </c>
      <c r="D272" t="s">
        <v>287</v>
      </c>
      <c r="E272">
        <v>18000000</v>
      </c>
      <c r="F272">
        <f t="shared" si="33"/>
        <v>18000</v>
      </c>
      <c r="H272" s="1">
        <f t="shared" si="34"/>
        <v>-12.259730558682376</v>
      </c>
      <c r="I272" s="1">
        <f t="shared" si="35"/>
        <v>-12.468482808698381</v>
      </c>
      <c r="J272" s="1">
        <f t="shared" si="36"/>
        <v>-12.766848285374344</v>
      </c>
      <c r="Q272">
        <v>14000</v>
      </c>
      <c r="R272">
        <f t="shared" si="40"/>
        <v>0.91676436107854631</v>
      </c>
      <c r="S272">
        <f t="shared" si="37"/>
        <v>0.94820757211355633</v>
      </c>
      <c r="T272">
        <f t="shared" si="38"/>
        <v>0.93743404778004902</v>
      </c>
      <c r="U272">
        <f t="shared" si="39"/>
        <v>0.91748360658943517</v>
      </c>
    </row>
    <row r="273" spans="1:21" x14ac:dyDescent="0.2">
      <c r="A273">
        <v>2016</v>
      </c>
      <c r="B273" t="s">
        <v>272</v>
      </c>
      <c r="C273" t="s">
        <v>64</v>
      </c>
      <c r="D273" t="s">
        <v>288</v>
      </c>
      <c r="E273">
        <v>8000000</v>
      </c>
      <c r="F273">
        <f t="shared" si="33"/>
        <v>8000</v>
      </c>
      <c r="H273" s="1">
        <f t="shared" si="34"/>
        <v>-9.7881748968104052</v>
      </c>
      <c r="I273" s="1">
        <f t="shared" si="35"/>
        <v>-10.772394595410413</v>
      </c>
      <c r="J273" s="1">
        <f t="shared" si="36"/>
        <v>-11.346065119394824</v>
      </c>
      <c r="Q273">
        <v>14050</v>
      </c>
      <c r="R273">
        <f t="shared" si="40"/>
        <v>0.91676436107854631</v>
      </c>
      <c r="S273">
        <f t="shared" si="37"/>
        <v>0.94910027027466026</v>
      </c>
      <c r="T273">
        <f t="shared" si="38"/>
        <v>0.93777191613088806</v>
      </c>
      <c r="U273">
        <f t="shared" si="39"/>
        <v>0.91770454306387861</v>
      </c>
    </row>
    <row r="274" spans="1:21" x14ac:dyDescent="0.2">
      <c r="A274">
        <v>2016</v>
      </c>
      <c r="B274" t="s">
        <v>272</v>
      </c>
      <c r="C274" t="s">
        <v>64</v>
      </c>
      <c r="D274" t="s">
        <v>289</v>
      </c>
      <c r="E274">
        <v>519500</v>
      </c>
      <c r="F274">
        <f t="shared" si="33"/>
        <v>519.5</v>
      </c>
      <c r="H274" s="1">
        <f t="shared" si="34"/>
        <v>-9.8175420233087873</v>
      </c>
      <c r="I274" s="1">
        <f t="shared" si="35"/>
        <v>-7.939145111655276</v>
      </c>
      <c r="J274" s="1">
        <f t="shared" si="36"/>
        <v>-6.5554062304694494</v>
      </c>
      <c r="Q274">
        <v>14100</v>
      </c>
      <c r="R274">
        <f t="shared" si="40"/>
        <v>0.91676436107854631</v>
      </c>
      <c r="S274">
        <f t="shared" si="37"/>
        <v>0.94998067582507817</v>
      </c>
      <c r="T274">
        <f t="shared" si="38"/>
        <v>0.93810716694942475</v>
      </c>
      <c r="U274">
        <f t="shared" si="39"/>
        <v>0.91792410627468835</v>
      </c>
    </row>
    <row r="275" spans="1:21" x14ac:dyDescent="0.2">
      <c r="A275">
        <v>2016</v>
      </c>
      <c r="B275" t="s">
        <v>272</v>
      </c>
      <c r="C275" t="s">
        <v>64</v>
      </c>
      <c r="D275" t="s">
        <v>290</v>
      </c>
      <c r="E275">
        <v>508500</v>
      </c>
      <c r="F275">
        <f t="shared" si="33"/>
        <v>508.5</v>
      </c>
      <c r="H275" s="1">
        <f t="shared" si="34"/>
        <v>-9.8187688542125748</v>
      </c>
      <c r="I275" s="1">
        <f t="shared" si="35"/>
        <v>-7.934525632646336</v>
      </c>
      <c r="J275" s="1">
        <f t="shared" si="36"/>
        <v>-6.5179097537504358</v>
      </c>
      <c r="Q275">
        <v>14150</v>
      </c>
      <c r="R275">
        <f t="shared" si="40"/>
        <v>0.91676436107854631</v>
      </c>
      <c r="S275">
        <f t="shared" si="37"/>
        <v>0.95084889568091913</v>
      </c>
      <c r="T275">
        <f t="shared" si="38"/>
        <v>0.93843982719378904</v>
      </c>
      <c r="U275">
        <f t="shared" si="39"/>
        <v>0.91814230958206999</v>
      </c>
    </row>
    <row r="276" spans="1:21" x14ac:dyDescent="0.2">
      <c r="A276">
        <v>2016</v>
      </c>
      <c r="B276" t="s">
        <v>272</v>
      </c>
      <c r="C276" t="s">
        <v>64</v>
      </c>
      <c r="D276" t="s">
        <v>291</v>
      </c>
      <c r="E276">
        <v>514500</v>
      </c>
      <c r="F276">
        <f t="shared" si="33"/>
        <v>514.5</v>
      </c>
      <c r="H276" s="1">
        <f t="shared" si="34"/>
        <v>-9.818099242814208</v>
      </c>
      <c r="I276" s="1">
        <f t="shared" si="35"/>
        <v>-7.9370238251182528</v>
      </c>
      <c r="J276" s="1">
        <f t="shared" si="36"/>
        <v>-6.5384617925882615</v>
      </c>
      <c r="Q276">
        <v>14200</v>
      </c>
      <c r="R276">
        <f t="shared" si="40"/>
        <v>0.91793669402110201</v>
      </c>
      <c r="S276">
        <f t="shared" si="37"/>
        <v>0.95170503701657427</v>
      </c>
      <c r="T276">
        <f t="shared" si="38"/>
        <v>0.93876992347205379</v>
      </c>
      <c r="U276">
        <f t="shared" si="39"/>
        <v>0.91835916616964486</v>
      </c>
    </row>
    <row r="277" spans="1:21" x14ac:dyDescent="0.2">
      <c r="A277">
        <v>2016</v>
      </c>
      <c r="B277" t="s">
        <v>272</v>
      </c>
      <c r="C277" t="s">
        <v>64</v>
      </c>
      <c r="D277" t="s">
        <v>292</v>
      </c>
      <c r="E277">
        <v>8000000</v>
      </c>
      <c r="F277">
        <f t="shared" si="33"/>
        <v>8000</v>
      </c>
      <c r="H277" s="1">
        <f t="shared" si="34"/>
        <v>-9.7881748968104052</v>
      </c>
      <c r="I277" s="1">
        <f t="shared" si="35"/>
        <v>-10.772394595410413</v>
      </c>
      <c r="J277" s="1">
        <f t="shared" si="36"/>
        <v>-11.346065119394824</v>
      </c>
      <c r="Q277">
        <v>14250</v>
      </c>
      <c r="R277">
        <f t="shared" si="40"/>
        <v>0.9191090269636577</v>
      </c>
      <c r="S277">
        <f t="shared" si="37"/>
        <v>0.95254920723820358</v>
      </c>
      <c r="T277">
        <f t="shared" si="38"/>
        <v>0.93909748204775212</v>
      </c>
      <c r="U277">
        <f t="shared" si="39"/>
        <v>0.91857468904739503</v>
      </c>
    </row>
    <row r="278" spans="1:21" x14ac:dyDescent="0.2">
      <c r="A278">
        <v>2016</v>
      </c>
      <c r="B278" t="s">
        <v>272</v>
      </c>
      <c r="C278" t="s">
        <v>64</v>
      </c>
      <c r="D278" t="s">
        <v>293</v>
      </c>
      <c r="E278">
        <v>7383481</v>
      </c>
      <c r="F278">
        <f t="shared" si="33"/>
        <v>7383.4809999999998</v>
      </c>
      <c r="H278" s="1">
        <f t="shared" si="34"/>
        <v>-9.7298120906648879</v>
      </c>
      <c r="I278" s="1">
        <f t="shared" si="35"/>
        <v>-10.625935036987915</v>
      </c>
      <c r="J278" s="1">
        <f t="shared" si="36"/>
        <v>-11.205557836372613</v>
      </c>
      <c r="Q278">
        <v>14300</v>
      </c>
      <c r="R278">
        <f t="shared" si="40"/>
        <v>0.9191090269636577</v>
      </c>
      <c r="S278">
        <f t="shared" si="37"/>
        <v>0.95338151395752491</v>
      </c>
      <c r="T278">
        <f t="shared" si="38"/>
        <v>0.93942252884529087</v>
      </c>
      <c r="U278">
        <f t="shared" si="39"/>
        <v>0.91878889105455042</v>
      </c>
    </row>
    <row r="279" spans="1:21" x14ac:dyDescent="0.2">
      <c r="A279">
        <v>2016</v>
      </c>
      <c r="B279" t="s">
        <v>272</v>
      </c>
      <c r="C279" t="s">
        <v>64</v>
      </c>
      <c r="D279" t="s">
        <v>294</v>
      </c>
      <c r="E279">
        <v>900000</v>
      </c>
      <c r="F279">
        <f t="shared" si="33"/>
        <v>900</v>
      </c>
      <c r="H279" s="1">
        <f t="shared" si="34"/>
        <v>-9.7772444985428724</v>
      </c>
      <c r="I279" s="1">
        <f t="shared" si="35"/>
        <v>-8.1511543146151535</v>
      </c>
      <c r="J279" s="1">
        <f t="shared" si="36"/>
        <v>-7.5182018557145653</v>
      </c>
      <c r="Q279">
        <v>14350</v>
      </c>
      <c r="R279">
        <f t="shared" si="40"/>
        <v>0.9191090269636577</v>
      </c>
      <c r="S279">
        <f t="shared" si="37"/>
        <v>0.95420206496591209</v>
      </c>
      <c r="T279">
        <f t="shared" si="38"/>
        <v>0.93974508945526491</v>
      </c>
      <c r="U279">
        <f t="shared" si="39"/>
        <v>0.91900178486241679</v>
      </c>
    </row>
    <row r="280" spans="1:21" x14ac:dyDescent="0.2">
      <c r="A280">
        <v>2016</v>
      </c>
      <c r="B280" t="s">
        <v>272</v>
      </c>
      <c r="C280" t="s">
        <v>64</v>
      </c>
      <c r="D280" t="s">
        <v>295</v>
      </c>
      <c r="E280">
        <v>509500</v>
      </c>
      <c r="F280">
        <f t="shared" si="33"/>
        <v>509.5</v>
      </c>
      <c r="H280" s="1">
        <f t="shared" si="34"/>
        <v>-9.8186571804952827</v>
      </c>
      <c r="I280" s="1">
        <f t="shared" si="35"/>
        <v>-7.9349383270821852</v>
      </c>
      <c r="J280" s="1">
        <f t="shared" si="36"/>
        <v>-6.5213518790634328</v>
      </c>
      <c r="Q280">
        <v>14400</v>
      </c>
      <c r="R280">
        <f t="shared" si="40"/>
        <v>0.9191090269636577</v>
      </c>
      <c r="S280">
        <f t="shared" si="37"/>
        <v>0.95501096820880427</v>
      </c>
      <c r="T280">
        <f t="shared" si="38"/>
        <v>0.94006518913967307</v>
      </c>
      <c r="U280">
        <f t="shared" si="39"/>
        <v>0.91921338297714761</v>
      </c>
    </row>
    <row r="281" spans="1:21" x14ac:dyDescent="0.2">
      <c r="A281">
        <v>2016</v>
      </c>
      <c r="B281" t="s">
        <v>272</v>
      </c>
      <c r="C281" t="s">
        <v>64</v>
      </c>
      <c r="D281" t="s">
        <v>296</v>
      </c>
      <c r="E281">
        <v>507500</v>
      </c>
      <c r="F281">
        <f t="shared" si="33"/>
        <v>507.5</v>
      </c>
      <c r="H281" s="1">
        <f t="shared" si="34"/>
        <v>-9.8188805566568949</v>
      </c>
      <c r="I281" s="1">
        <f t="shared" si="35"/>
        <v>-7.9341144305883669</v>
      </c>
      <c r="J281" s="1">
        <f t="shared" si="36"/>
        <v>-6.514460852595839</v>
      </c>
      <c r="Q281">
        <v>14450</v>
      </c>
      <c r="R281">
        <f t="shared" si="40"/>
        <v>0.9191090269636577</v>
      </c>
      <c r="S281">
        <f t="shared" si="37"/>
        <v>0.95580833176043356</v>
      </c>
      <c r="T281">
        <f t="shared" si="38"/>
        <v>0.94038285283703704</v>
      </c>
      <c r="U281">
        <f t="shared" si="39"/>
        <v>0.91942369774246147</v>
      </c>
    </row>
    <row r="282" spans="1:21" x14ac:dyDescent="0.2">
      <c r="A282">
        <v>2016</v>
      </c>
      <c r="B282" t="s">
        <v>272</v>
      </c>
      <c r="C282" t="s">
        <v>64</v>
      </c>
      <c r="D282" t="s">
        <v>297</v>
      </c>
      <c r="E282">
        <v>16800000</v>
      </c>
      <c r="F282">
        <f t="shared" si="33"/>
        <v>16800</v>
      </c>
      <c r="H282" s="1">
        <f t="shared" si="34"/>
        <v>-11.811465181253077</v>
      </c>
      <c r="I282" s="1">
        <f t="shared" si="35"/>
        <v>-12.308944044355295</v>
      </c>
      <c r="J282" s="1">
        <f t="shared" si="36"/>
        <v>-12.645969930589867</v>
      </c>
      <c r="Q282">
        <v>14500</v>
      </c>
      <c r="R282">
        <f t="shared" si="40"/>
        <v>0.9191090269636577</v>
      </c>
      <c r="S282">
        <f t="shared" si="37"/>
        <v>0.9565942637988748</v>
      </c>
      <c r="T282">
        <f t="shared" si="38"/>
        <v>0.94069810516742713</v>
      </c>
      <c r="U282">
        <f t="shared" si="39"/>
        <v>0.91963274134230422</v>
      </c>
    </row>
    <row r="283" spans="1:21" x14ac:dyDescent="0.2">
      <c r="A283">
        <v>2016</v>
      </c>
      <c r="B283" t="s">
        <v>272</v>
      </c>
      <c r="C283" t="s">
        <v>64</v>
      </c>
      <c r="D283" t="s">
        <v>298</v>
      </c>
      <c r="E283">
        <v>22125000</v>
      </c>
      <c r="F283">
        <f t="shared" si="33"/>
        <v>22125</v>
      </c>
      <c r="H283" s="1">
        <f t="shared" si="34"/>
        <v>-14.116146335343574</v>
      </c>
      <c r="I283" s="1">
        <f t="shared" si="35"/>
        <v>-12.96252553146028</v>
      </c>
      <c r="J283" s="1">
        <f t="shared" si="36"/>
        <v>-13.128358221333336</v>
      </c>
      <c r="Q283">
        <v>14550</v>
      </c>
      <c r="R283">
        <f t="shared" si="40"/>
        <v>0.9191090269636577</v>
      </c>
      <c r="S283">
        <f t="shared" si="37"/>
        <v>0.95736887258142134</v>
      </c>
      <c r="T283">
        <f t="shared" si="38"/>
        <v>0.94101097043739557</v>
      </c>
      <c r="U283">
        <f t="shared" si="39"/>
        <v>0.91984052580345965</v>
      </c>
    </row>
    <row r="284" spans="1:21" x14ac:dyDescent="0.2">
      <c r="A284">
        <v>2016</v>
      </c>
      <c r="B284" t="s">
        <v>272</v>
      </c>
      <c r="C284" t="s">
        <v>64</v>
      </c>
      <c r="D284" t="s">
        <v>299</v>
      </c>
      <c r="E284">
        <v>509500</v>
      </c>
      <c r="F284">
        <f t="shared" si="33"/>
        <v>509.5</v>
      </c>
      <c r="H284" s="1">
        <f t="shared" si="34"/>
        <v>-9.8186571804952827</v>
      </c>
      <c r="I284" s="1">
        <f t="shared" si="35"/>
        <v>-7.9349383270821852</v>
      </c>
      <c r="J284" s="1">
        <f t="shared" si="36"/>
        <v>-6.5213518790634328</v>
      </c>
      <c r="Q284">
        <v>14600</v>
      </c>
      <c r="R284">
        <f t="shared" si="40"/>
        <v>0.9191090269636577</v>
      </c>
      <c r="S284">
        <f t="shared" si="37"/>
        <v>0.95813226642029126</v>
      </c>
      <c r="T284">
        <f t="shared" si="38"/>
        <v>0.94132147264482013</v>
      </c>
      <c r="U284">
        <f t="shared" si="39"/>
        <v>0.92004706299810812</v>
      </c>
    </row>
    <row r="285" spans="1:21" x14ac:dyDescent="0.2">
      <c r="A285">
        <v>2016</v>
      </c>
      <c r="B285" t="s">
        <v>272</v>
      </c>
      <c r="C285" t="s">
        <v>64</v>
      </c>
      <c r="D285" t="s">
        <v>300</v>
      </c>
      <c r="E285">
        <v>28000000</v>
      </c>
      <c r="F285">
        <f t="shared" si="33"/>
        <v>28000</v>
      </c>
      <c r="H285" s="1">
        <f t="shared" si="34"/>
        <v>-17.603988834279026</v>
      </c>
      <c r="I285" s="1">
        <f t="shared" si="35"/>
        <v>-13.557361104339844</v>
      </c>
      <c r="J285" s="1">
        <f t="shared" si="36"/>
        <v>-13.540957480053798</v>
      </c>
      <c r="Q285">
        <v>14650</v>
      </c>
      <c r="R285">
        <f t="shared" si="40"/>
        <v>0.9191090269636577</v>
      </c>
      <c r="S285">
        <f t="shared" si="37"/>
        <v>0.95888455365866798</v>
      </c>
      <c r="T285">
        <f t="shared" si="38"/>
        <v>0.94162963548365797</v>
      </c>
      <c r="U285">
        <f t="shared" si="39"/>
        <v>0.92025236464633475</v>
      </c>
    </row>
    <row r="286" spans="1:21" x14ac:dyDescent="0.2">
      <c r="A286">
        <v>2016</v>
      </c>
      <c r="B286" t="s">
        <v>272</v>
      </c>
      <c r="C286" t="s">
        <v>64</v>
      </c>
      <c r="D286" t="s">
        <v>301</v>
      </c>
      <c r="E286">
        <v>522500</v>
      </c>
      <c r="F286">
        <f t="shared" si="33"/>
        <v>522.5</v>
      </c>
      <c r="H286" s="1">
        <f t="shared" si="34"/>
        <v>-9.8172080363298502</v>
      </c>
      <c r="I286" s="1">
        <f t="shared" si="35"/>
        <v>-7.940434553042504</v>
      </c>
      <c r="J286" s="1">
        <f t="shared" si="36"/>
        <v>-6.5654947874468359</v>
      </c>
      <c r="Q286">
        <v>14700</v>
      </c>
      <c r="R286">
        <f t="shared" si="40"/>
        <v>0.9191090269636577</v>
      </c>
      <c r="S286">
        <f t="shared" si="37"/>
        <v>0.95962584264707895</v>
      </c>
      <c r="T286">
        <f t="shared" si="38"/>
        <v>0.94193548234861579</v>
      </c>
      <c r="U286">
        <f t="shared" si="39"/>
        <v>0.92045644231858958</v>
      </c>
    </row>
    <row r="287" spans="1:21" x14ac:dyDescent="0.2">
      <c r="A287">
        <v>2016</v>
      </c>
      <c r="B287" t="s">
        <v>272</v>
      </c>
      <c r="C287" t="s">
        <v>64</v>
      </c>
      <c r="D287" t="s">
        <v>302</v>
      </c>
      <c r="E287">
        <v>1525000</v>
      </c>
      <c r="F287">
        <f t="shared" si="33"/>
        <v>1525</v>
      </c>
      <c r="H287" s="1">
        <f t="shared" si="34"/>
        <v>-9.7200793395393728</v>
      </c>
      <c r="I287" s="1">
        <f t="shared" si="35"/>
        <v>-8.5236621023862469</v>
      </c>
      <c r="J287" s="1">
        <f t="shared" si="36"/>
        <v>-8.4421494235475834</v>
      </c>
      <c r="Q287">
        <v>14750</v>
      </c>
      <c r="R287">
        <f t="shared" si="40"/>
        <v>0.9191090269636577</v>
      </c>
      <c r="S287">
        <f t="shared" si="37"/>
        <v>0.96035624172011613</v>
      </c>
      <c r="T287">
        <f t="shared" si="38"/>
        <v>0.94223903633973272</v>
      </c>
      <c r="U287">
        <f t="shared" si="39"/>
        <v>0.92065930743809821</v>
      </c>
    </row>
    <row r="288" spans="1:21" x14ac:dyDescent="0.2">
      <c r="A288">
        <v>2016</v>
      </c>
      <c r="B288" t="s">
        <v>272</v>
      </c>
      <c r="C288" t="s">
        <v>64</v>
      </c>
      <c r="D288" t="s">
        <v>303</v>
      </c>
      <c r="E288">
        <v>18000000</v>
      </c>
      <c r="F288">
        <f t="shared" si="33"/>
        <v>18000</v>
      </c>
      <c r="H288" s="1">
        <f t="shared" si="34"/>
        <v>-12.259730558682376</v>
      </c>
      <c r="I288" s="1">
        <f t="shared" si="35"/>
        <v>-12.468482808698381</v>
      </c>
      <c r="J288" s="1">
        <f t="shared" si="36"/>
        <v>-12.766848285374344</v>
      </c>
      <c r="Q288">
        <v>14800</v>
      </c>
      <c r="R288">
        <f t="shared" si="40"/>
        <v>0.9191090269636577</v>
      </c>
      <c r="S288">
        <f t="shared" si="37"/>
        <v>0.96107585917350058</v>
      </c>
      <c r="T288">
        <f t="shared" si="38"/>
        <v>0.94254032026688161</v>
      </c>
      <c r="U288">
        <f t="shared" si="39"/>
        <v>0.92086097128322697</v>
      </c>
    </row>
    <row r="289" spans="1:21" x14ac:dyDescent="0.2">
      <c r="A289">
        <v>2016</v>
      </c>
      <c r="B289" t="s">
        <v>304</v>
      </c>
      <c r="C289" t="s">
        <v>64</v>
      </c>
      <c r="D289" t="s">
        <v>305</v>
      </c>
      <c r="E289">
        <v>3687500</v>
      </c>
      <c r="F289">
        <f t="shared" si="33"/>
        <v>3687.5</v>
      </c>
      <c r="H289" s="1">
        <f t="shared" si="34"/>
        <v>-9.6088706973051412</v>
      </c>
      <c r="I289" s="1">
        <f t="shared" si="35"/>
        <v>-9.5180387937882855</v>
      </c>
      <c r="J289" s="1">
        <f t="shared" si="36"/>
        <v>-9.9891217735395177</v>
      </c>
      <c r="Q289">
        <v>14850</v>
      </c>
      <c r="R289">
        <f t="shared" si="40"/>
        <v>0.9191090269636577</v>
      </c>
      <c r="S289">
        <f t="shared" si="37"/>
        <v>0.96178480324149607</v>
      </c>
      <c r="T289">
        <f t="shared" si="38"/>
        <v>0.94283935665418994</v>
      </c>
      <c r="U289">
        <f t="shared" si="39"/>
        <v>0.92106144498980103</v>
      </c>
    </row>
    <row r="290" spans="1:21" x14ac:dyDescent="0.2">
      <c r="A290">
        <v>2016</v>
      </c>
      <c r="B290" t="s">
        <v>304</v>
      </c>
      <c r="C290" t="s">
        <v>64</v>
      </c>
      <c r="D290" t="s">
        <v>306</v>
      </c>
      <c r="E290">
        <v>5000000</v>
      </c>
      <c r="F290">
        <f t="shared" si="33"/>
        <v>5000</v>
      </c>
      <c r="H290" s="1">
        <f t="shared" si="34"/>
        <v>-9.6068852079251261</v>
      </c>
      <c r="I290" s="1">
        <f t="shared" si="35"/>
        <v>-9.9685830077283484</v>
      </c>
      <c r="J290" s="1">
        <f t="shared" si="36"/>
        <v>-10.522599387044458</v>
      </c>
      <c r="Q290">
        <v>14900</v>
      </c>
      <c r="R290">
        <f t="shared" si="40"/>
        <v>0.9191090269636577</v>
      </c>
      <c r="S290">
        <f t="shared" si="37"/>
        <v>0.96248318207467287</v>
      </c>
      <c r="T290">
        <f t="shared" si="38"/>
        <v>0.94313616774437992</v>
      </c>
      <c r="U290">
        <f t="shared" si="39"/>
        <v>0.92126073955337928</v>
      </c>
    </row>
    <row r="291" spans="1:21" x14ac:dyDescent="0.2">
      <c r="A291">
        <v>2016</v>
      </c>
      <c r="B291" t="s">
        <v>304</v>
      </c>
      <c r="C291" t="s">
        <v>64</v>
      </c>
      <c r="D291" t="s">
        <v>307</v>
      </c>
      <c r="E291">
        <v>516700</v>
      </c>
      <c r="F291">
        <f t="shared" si="33"/>
        <v>516.70000000000005</v>
      </c>
      <c r="H291" s="1">
        <f t="shared" si="34"/>
        <v>-9.8178539777525824</v>
      </c>
      <c r="I291" s="1">
        <f t="shared" si="35"/>
        <v>-7.9379528551982084</v>
      </c>
      <c r="J291" s="1">
        <f t="shared" si="36"/>
        <v>-6.5459375422656922</v>
      </c>
      <c r="Q291">
        <v>14950</v>
      </c>
      <c r="R291">
        <f t="shared" si="40"/>
        <v>0.9191090269636577</v>
      </c>
      <c r="S291">
        <f t="shared" si="37"/>
        <v>0.9631711037180255</v>
      </c>
      <c r="T291">
        <f t="shared" si="38"/>
        <v>0.94343077550303178</v>
      </c>
      <c r="U291">
        <f t="shared" si="39"/>
        <v>0.92145886583148351</v>
      </c>
    </row>
    <row r="292" spans="1:21" x14ac:dyDescent="0.2">
      <c r="A292">
        <v>2016</v>
      </c>
      <c r="B292" t="s">
        <v>304</v>
      </c>
      <c r="C292" t="s">
        <v>64</v>
      </c>
      <c r="D292" t="s">
        <v>308</v>
      </c>
      <c r="E292">
        <v>510200</v>
      </c>
      <c r="F292">
        <f t="shared" si="33"/>
        <v>510.2</v>
      </c>
      <c r="H292" s="1">
        <f t="shared" si="34"/>
        <v>-9.8185790259857573</v>
      </c>
      <c r="I292" s="1">
        <f t="shared" si="35"/>
        <v>-7.935228095602076</v>
      </c>
      <c r="J292" s="1">
        <f t="shared" si="36"/>
        <v>-6.5237573493923353</v>
      </c>
      <c r="Q292">
        <v>15000</v>
      </c>
      <c r="R292">
        <f t="shared" si="40"/>
        <v>0.92379835873388039</v>
      </c>
      <c r="S292">
        <f t="shared" si="37"/>
        <v>0.96384867608944669</v>
      </c>
      <c r="T292">
        <f t="shared" si="38"/>
        <v>0.94372320162277035</v>
      </c>
      <c r="U292">
        <f t="shared" si="39"/>
        <v>0.92165583454578648</v>
      </c>
    </row>
    <row r="293" spans="1:21" x14ac:dyDescent="0.2">
      <c r="A293">
        <v>2016</v>
      </c>
      <c r="B293" t="s">
        <v>304</v>
      </c>
      <c r="C293" t="s">
        <v>64</v>
      </c>
      <c r="D293" t="s">
        <v>309</v>
      </c>
      <c r="E293">
        <v>8000000</v>
      </c>
      <c r="F293">
        <f t="shared" si="33"/>
        <v>8000</v>
      </c>
      <c r="H293" s="1">
        <f t="shared" si="34"/>
        <v>-9.7881748968104052</v>
      </c>
      <c r="I293" s="1">
        <f t="shared" si="35"/>
        <v>-10.772394595410413</v>
      </c>
      <c r="J293" s="1">
        <f t="shared" si="36"/>
        <v>-11.346065119394824</v>
      </c>
      <c r="Q293">
        <v>15050</v>
      </c>
      <c r="R293">
        <f t="shared" si="40"/>
        <v>0.92379835873388039</v>
      </c>
      <c r="S293">
        <f t="shared" si="37"/>
        <v>0.96451600695855966</v>
      </c>
      <c r="T293">
        <f t="shared" si="38"/>
        <v>0.94401346752737758</v>
      </c>
      <c r="U293">
        <f t="shared" si="39"/>
        <v>0.92185165628425736</v>
      </c>
    </row>
    <row r="294" spans="1:21" x14ac:dyDescent="0.2">
      <c r="A294">
        <v>2016</v>
      </c>
      <c r="B294" t="s">
        <v>304</v>
      </c>
      <c r="C294" t="s">
        <v>64</v>
      </c>
      <c r="D294" t="s">
        <v>310</v>
      </c>
      <c r="E294">
        <v>508200</v>
      </c>
      <c r="F294">
        <f t="shared" si="33"/>
        <v>508.2</v>
      </c>
      <c r="H294" s="1">
        <f t="shared" si="34"/>
        <v>-9.8188023619295333</v>
      </c>
      <c r="I294" s="1">
        <f t="shared" si="35"/>
        <v>-7.9344021148558994</v>
      </c>
      <c r="J294" s="1">
        <f t="shared" si="36"/>
        <v>-6.5168757960805515</v>
      </c>
      <c r="Q294">
        <v>15100</v>
      </c>
      <c r="R294">
        <f t="shared" si="40"/>
        <v>0.92379835873388039</v>
      </c>
      <c r="S294">
        <f t="shared" si="37"/>
        <v>0.96517320392591155</v>
      </c>
      <c r="T294">
        <f t="shared" si="38"/>
        <v>0.94430159437583194</v>
      </c>
      <c r="U294">
        <f t="shared" si="39"/>
        <v>0.9220463415032667</v>
      </c>
    </row>
    <row r="295" spans="1:21" x14ac:dyDescent="0.2">
      <c r="A295">
        <v>2016</v>
      </c>
      <c r="B295" t="s">
        <v>304</v>
      </c>
      <c r="C295" t="s">
        <v>64</v>
      </c>
      <c r="D295" t="s">
        <v>311</v>
      </c>
      <c r="E295">
        <v>900000</v>
      </c>
      <c r="F295">
        <f t="shared" si="33"/>
        <v>900</v>
      </c>
      <c r="H295" s="1">
        <f t="shared" si="34"/>
        <v>-9.7772444985428724</v>
      </c>
      <c r="I295" s="1">
        <f t="shared" si="35"/>
        <v>-8.1511543146151535</v>
      </c>
      <c r="J295" s="1">
        <f t="shared" si="36"/>
        <v>-7.5182018557145653</v>
      </c>
      <c r="Q295">
        <v>15150</v>
      </c>
      <c r="R295">
        <f t="shared" si="40"/>
        <v>0.92379835873388039</v>
      </c>
      <c r="S295">
        <f t="shared" si="37"/>
        <v>0.96582037440252921</v>
      </c>
      <c r="T295">
        <f t="shared" si="38"/>
        <v>0.9445876030662762</v>
      </c>
      <c r="U295">
        <f t="shared" si="39"/>
        <v>0.92223990052965055</v>
      </c>
    </row>
    <row r="296" spans="1:21" x14ac:dyDescent="0.2">
      <c r="A296">
        <v>2016</v>
      </c>
      <c r="B296" t="s">
        <v>304</v>
      </c>
      <c r="C296" t="s">
        <v>64</v>
      </c>
      <c r="D296" t="s">
        <v>312</v>
      </c>
      <c r="E296">
        <v>524100</v>
      </c>
      <c r="F296">
        <f t="shared" si="33"/>
        <v>524.1</v>
      </c>
      <c r="H296" s="1">
        <f t="shared" si="34"/>
        <v>-9.8170300156565382</v>
      </c>
      <c r="I296" s="1">
        <f t="shared" si="35"/>
        <v>-7.9411272549326171</v>
      </c>
      <c r="J296" s="1">
        <f t="shared" si="36"/>
        <v>-6.5708516919702067</v>
      </c>
      <c r="Q296">
        <v>15200</v>
      </c>
      <c r="R296">
        <f t="shared" si="40"/>
        <v>0.92379835873388039</v>
      </c>
      <c r="S296">
        <f t="shared" si="37"/>
        <v>0.96645762558983928</v>
      </c>
      <c r="T296">
        <f t="shared" si="38"/>
        <v>0.94487151423991411</v>
      </c>
      <c r="U296">
        <f t="shared" si="39"/>
        <v>0.92243234356273662</v>
      </c>
    </row>
    <row r="297" spans="1:21" x14ac:dyDescent="0.2">
      <c r="A297">
        <v>2016</v>
      </c>
      <c r="B297" t="s">
        <v>304</v>
      </c>
      <c r="C297" t="s">
        <v>64</v>
      </c>
      <c r="D297" t="s">
        <v>313</v>
      </c>
      <c r="E297">
        <v>7000000</v>
      </c>
      <c r="F297">
        <f t="shared" si="33"/>
        <v>7000</v>
      </c>
      <c r="H297" s="1">
        <f t="shared" si="34"/>
        <v>-9.6990179743780658</v>
      </c>
      <c r="I297" s="1">
        <f t="shared" si="35"/>
        <v>-10.530651275990795</v>
      </c>
      <c r="J297" s="1">
        <f t="shared" si="36"/>
        <v>-11.112112615249741</v>
      </c>
      <c r="Q297">
        <v>15250</v>
      </c>
      <c r="R297">
        <f t="shared" si="40"/>
        <v>0.92379835873388039</v>
      </c>
      <c r="S297">
        <f t="shared" si="37"/>
        <v>0.96708506445995468</v>
      </c>
      <c r="T297">
        <f t="shared" si="38"/>
        <v>0.94515334828484088</v>
      </c>
      <c r="U297">
        <f t="shared" si="39"/>
        <v>0.92262368067633194</v>
      </c>
    </row>
    <row r="298" spans="1:21" x14ac:dyDescent="0.2">
      <c r="A298">
        <v>2016</v>
      </c>
      <c r="B298" t="s">
        <v>304</v>
      </c>
      <c r="C298" t="s">
        <v>64</v>
      </c>
      <c r="D298" t="s">
        <v>314</v>
      </c>
      <c r="E298">
        <v>3300000</v>
      </c>
      <c r="F298">
        <f t="shared" si="33"/>
        <v>3300</v>
      </c>
      <c r="H298" s="1">
        <f t="shared" si="34"/>
        <v>-9.6189188536417696</v>
      </c>
      <c r="I298" s="1">
        <f t="shared" si="35"/>
        <v>-9.367489287598147</v>
      </c>
      <c r="J298" s="1">
        <f t="shared" si="36"/>
        <v>-9.7945992013567711</v>
      </c>
      <c r="Q298">
        <v>15300</v>
      </c>
      <c r="R298">
        <f t="shared" si="40"/>
        <v>0.92379835873388039</v>
      </c>
      <c r="S298">
        <f t="shared" si="37"/>
        <v>0.96770279773632895</v>
      </c>
      <c r="T298">
        <f t="shared" si="38"/>
        <v>0.94543312533980384</v>
      </c>
      <c r="U298">
        <f t="shared" si="39"/>
        <v>0.92281392182067223</v>
      </c>
    </row>
    <row r="299" spans="1:21" x14ac:dyDescent="0.2">
      <c r="A299">
        <v>2016</v>
      </c>
      <c r="B299" t="s">
        <v>304</v>
      </c>
      <c r="C299" t="s">
        <v>64</v>
      </c>
      <c r="D299" t="s">
        <v>315</v>
      </c>
      <c r="E299">
        <v>528200</v>
      </c>
      <c r="F299">
        <f t="shared" si="33"/>
        <v>528.20000000000005</v>
      </c>
      <c r="H299" s="1">
        <f t="shared" si="34"/>
        <v>-9.8165741733564786</v>
      </c>
      <c r="I299" s="1">
        <f t="shared" si="35"/>
        <v>-7.9429178647200187</v>
      </c>
      <c r="J299" s="1">
        <f t="shared" si="36"/>
        <v>-6.5845044627670237</v>
      </c>
      <c r="Q299">
        <v>15350</v>
      </c>
      <c r="R299">
        <f t="shared" si="40"/>
        <v>0.92497069167643609</v>
      </c>
      <c r="S299">
        <f t="shared" si="37"/>
        <v>0.96831093187477824</v>
      </c>
      <c r="T299">
        <f t="shared" si="38"/>
        <v>0.94571086529789894</v>
      </c>
      <c r="U299">
        <f t="shared" si="39"/>
        <v>0.92300307682433613</v>
      </c>
    </row>
    <row r="300" spans="1:21" x14ac:dyDescent="0.2">
      <c r="A300">
        <v>2016</v>
      </c>
      <c r="B300" t="s">
        <v>304</v>
      </c>
      <c r="C300" t="s">
        <v>64</v>
      </c>
      <c r="D300" t="s">
        <v>316</v>
      </c>
      <c r="E300">
        <v>9000000</v>
      </c>
      <c r="F300">
        <f t="shared" si="33"/>
        <v>9000</v>
      </c>
      <c r="H300" s="1">
        <f t="shared" si="34"/>
        <v>-9.9060588453799916</v>
      </c>
      <c r="I300" s="1">
        <f t="shared" si="35"/>
        <v>-10.994438849629303</v>
      </c>
      <c r="J300" s="1">
        <f t="shared" si="36"/>
        <v>-11.552425852972316</v>
      </c>
      <c r="Q300">
        <v>15400</v>
      </c>
      <c r="R300">
        <f t="shared" si="40"/>
        <v>0.92497069167643609</v>
      </c>
      <c r="S300">
        <f t="shared" si="37"/>
        <v>0.96890957304487457</v>
      </c>
      <c r="T300">
        <f t="shared" si="38"/>
        <v>0.9459865878102014</v>
      </c>
      <c r="U300">
        <f t="shared" si="39"/>
        <v>0.9231911553961224</v>
      </c>
    </row>
    <row r="301" spans="1:21" x14ac:dyDescent="0.2">
      <c r="A301">
        <v>2016</v>
      </c>
      <c r="B301" t="s">
        <v>304</v>
      </c>
      <c r="C301" t="s">
        <v>64</v>
      </c>
      <c r="D301" t="s">
        <v>317</v>
      </c>
      <c r="E301">
        <v>2000000</v>
      </c>
      <c r="F301">
        <f t="shared" si="33"/>
        <v>2000</v>
      </c>
      <c r="H301" s="1">
        <f t="shared" si="34"/>
        <v>-9.6841387542750681</v>
      </c>
      <c r="I301" s="1">
        <f t="shared" si="35"/>
        <v>-8.7796495380882682</v>
      </c>
      <c r="J301" s="1">
        <f t="shared" si="36"/>
        <v>-8.9172202545907648</v>
      </c>
      <c r="Q301">
        <v>15450</v>
      </c>
      <c r="R301">
        <f t="shared" si="40"/>
        <v>0.92614302461899178</v>
      </c>
      <c r="S301">
        <f t="shared" si="37"/>
        <v>0.96949882711170843</v>
      </c>
      <c r="T301">
        <f t="shared" si="38"/>
        <v>0.94626031228933405</v>
      </c>
      <c r="U301">
        <f t="shared" si="39"/>
        <v>0.92337816712689325</v>
      </c>
    </row>
    <row r="302" spans="1:21" x14ac:dyDescent="0.2">
      <c r="A302">
        <v>2016</v>
      </c>
      <c r="B302" t="s">
        <v>304</v>
      </c>
      <c r="C302" t="s">
        <v>64</v>
      </c>
      <c r="D302" t="s">
        <v>318</v>
      </c>
      <c r="E302">
        <v>6750000</v>
      </c>
      <c r="F302">
        <f t="shared" si="33"/>
        <v>6750</v>
      </c>
      <c r="H302" s="1">
        <f t="shared" si="34"/>
        <v>-9.6812173416039258</v>
      </c>
      <c r="I302" s="1">
        <f t="shared" si="35"/>
        <v>-10.466651134950204</v>
      </c>
      <c r="J302" s="1">
        <f t="shared" si="36"/>
        <v>-11.048395003560046</v>
      </c>
      <c r="Q302">
        <v>15500</v>
      </c>
      <c r="R302">
        <f t="shared" si="40"/>
        <v>0.92614302461899178</v>
      </c>
      <c r="S302">
        <f t="shared" si="37"/>
        <v>0.9700787996180239</v>
      </c>
      <c r="T302">
        <f t="shared" si="38"/>
        <v>0.94653205791297379</v>
      </c>
      <c r="U302">
        <f t="shared" si="39"/>
        <v>0.92356412149138234</v>
      </c>
    </row>
    <row r="303" spans="1:21" x14ac:dyDescent="0.2">
      <c r="A303">
        <v>2016</v>
      </c>
      <c r="B303" t="s">
        <v>304</v>
      </c>
      <c r="C303" t="s">
        <v>64</v>
      </c>
      <c r="D303" t="s">
        <v>319</v>
      </c>
      <c r="E303">
        <v>525500</v>
      </c>
      <c r="F303">
        <f t="shared" si="33"/>
        <v>525.5</v>
      </c>
      <c r="H303" s="1">
        <f t="shared" si="34"/>
        <v>-9.8168743078941461</v>
      </c>
      <c r="I303" s="1">
        <f t="shared" si="35"/>
        <v>-7.9417361830573503</v>
      </c>
      <c r="J303" s="1">
        <f t="shared" si="36"/>
        <v>-6.5755255851937857</v>
      </c>
      <c r="Q303">
        <v>15550</v>
      </c>
      <c r="R303">
        <f t="shared" si="40"/>
        <v>0.92614302461899178</v>
      </c>
      <c r="S303">
        <f t="shared" si="37"/>
        <v>0.97064959576672483</v>
      </c>
      <c r="T303">
        <f t="shared" si="38"/>
        <v>0.94680184362729591</v>
      </c>
      <c r="U303">
        <f t="shared" si="39"/>
        <v>0.92374902784997082</v>
      </c>
    </row>
    <row r="304" spans="1:21" x14ac:dyDescent="0.2">
      <c r="A304">
        <v>2016</v>
      </c>
      <c r="B304" t="s">
        <v>304</v>
      </c>
      <c r="C304" t="s">
        <v>64</v>
      </c>
      <c r="D304" t="s">
        <v>320</v>
      </c>
      <c r="E304">
        <v>7250000</v>
      </c>
      <c r="F304">
        <f t="shared" si="33"/>
        <v>7250</v>
      </c>
      <c r="H304" s="1">
        <f t="shared" si="34"/>
        <v>-9.7186140462857828</v>
      </c>
      <c r="I304" s="1">
        <f t="shared" si="35"/>
        <v>-10.593151790925608</v>
      </c>
      <c r="J304" s="1">
        <f t="shared" si="36"/>
        <v>-11.173594054050334</v>
      </c>
      <c r="Q304">
        <v>15600</v>
      </c>
      <c r="R304">
        <f t="shared" si="40"/>
        <v>0.92614302461899178</v>
      </c>
      <c r="S304">
        <f t="shared" si="37"/>
        <v>0.97121132040375469</v>
      </c>
      <c r="T304">
        <f t="shared" si="38"/>
        <v>0.94706968815036097</v>
      </c>
      <c r="U304">
        <f t="shared" si="39"/>
        <v>0.92393289545042856</v>
      </c>
    </row>
    <row r="305" spans="1:21" x14ac:dyDescent="0.2">
      <c r="A305">
        <v>2016</v>
      </c>
      <c r="B305" t="s">
        <v>304</v>
      </c>
      <c r="C305" t="s">
        <v>64</v>
      </c>
      <c r="D305" t="s">
        <v>321</v>
      </c>
      <c r="E305">
        <v>850000</v>
      </c>
      <c r="F305">
        <f t="shared" si="33"/>
        <v>850</v>
      </c>
      <c r="H305" s="1">
        <f t="shared" si="34"/>
        <v>-9.7823024798292177</v>
      </c>
      <c r="I305" s="1">
        <f t="shared" si="35"/>
        <v>-8.1207248014475315</v>
      </c>
      <c r="J305" s="1">
        <f t="shared" si="36"/>
        <v>-7.4180579585531046</v>
      </c>
      <c r="Q305">
        <v>15650</v>
      </c>
      <c r="R305">
        <f t="shared" si="40"/>
        <v>0.92614302461899178</v>
      </c>
      <c r="S305">
        <f t="shared" si="37"/>
        <v>0.97176407800134756</v>
      </c>
      <c r="T305">
        <f t="shared" si="38"/>
        <v>0.9473356099754412</v>
      </c>
      <c r="U305">
        <f t="shared" si="39"/>
        <v>0.9241157334296255</v>
      </c>
    </row>
    <row r="306" spans="1:21" x14ac:dyDescent="0.2">
      <c r="A306">
        <v>2016</v>
      </c>
      <c r="B306" t="s">
        <v>304</v>
      </c>
      <c r="C306" t="s">
        <v>64</v>
      </c>
      <c r="D306" t="s">
        <v>322</v>
      </c>
      <c r="E306">
        <v>519500</v>
      </c>
      <c r="F306">
        <f t="shared" si="33"/>
        <v>519.5</v>
      </c>
      <c r="H306" s="1">
        <f t="shared" si="34"/>
        <v>-9.8175420233087873</v>
      </c>
      <c r="I306" s="1">
        <f t="shared" si="35"/>
        <v>-7.939145111655276</v>
      </c>
      <c r="J306" s="1">
        <f t="shared" si="36"/>
        <v>-6.5554062304694494</v>
      </c>
      <c r="Q306">
        <v>15700</v>
      </c>
      <c r="R306">
        <f t="shared" si="40"/>
        <v>0.92614302461899178</v>
      </c>
      <c r="S306">
        <f t="shared" si="37"/>
        <v>0.97230797264165258</v>
      </c>
      <c r="T306">
        <f t="shared" si="38"/>
        <v>0.94759962737429138</v>
      </c>
      <c r="U306">
        <f t="shared" si="39"/>
        <v>0.92429755081521003</v>
      </c>
    </row>
    <row r="307" spans="1:21" x14ac:dyDescent="0.2">
      <c r="A307">
        <v>2016</v>
      </c>
      <c r="B307" t="s">
        <v>304</v>
      </c>
      <c r="C307" t="s">
        <v>64</v>
      </c>
      <c r="D307" t="s">
        <v>323</v>
      </c>
      <c r="E307">
        <v>516700</v>
      </c>
      <c r="F307">
        <f t="shared" si="33"/>
        <v>516.70000000000005</v>
      </c>
      <c r="H307" s="1">
        <f t="shared" si="34"/>
        <v>-9.8178539777525824</v>
      </c>
      <c r="I307" s="1">
        <f t="shared" si="35"/>
        <v>-7.9379528551982084</v>
      </c>
      <c r="J307" s="1">
        <f t="shared" si="36"/>
        <v>-6.5459375422656922</v>
      </c>
      <c r="Q307">
        <v>15750</v>
      </c>
      <c r="R307">
        <f t="shared" si="40"/>
        <v>0.92731535756154748</v>
      </c>
      <c r="S307">
        <f t="shared" si="37"/>
        <v>0.97284310800073126</v>
      </c>
      <c r="T307">
        <f t="shared" si="38"/>
        <v>0.94786175840036246</v>
      </c>
      <c r="U307">
        <f t="shared" si="39"/>
        <v>0.92447835652725785</v>
      </c>
    </row>
    <row r="308" spans="1:21" x14ac:dyDescent="0.2">
      <c r="A308">
        <v>2016</v>
      </c>
      <c r="B308" t="s">
        <v>304</v>
      </c>
      <c r="C308" t="s">
        <v>64</v>
      </c>
      <c r="D308" t="s">
        <v>324</v>
      </c>
      <c r="E308">
        <v>529000</v>
      </c>
      <c r="F308">
        <f t="shared" si="33"/>
        <v>529</v>
      </c>
      <c r="H308" s="1">
        <f t="shared" si="34"/>
        <v>-9.8164852848224147</v>
      </c>
      <c r="I308" s="1">
        <f t="shared" si="35"/>
        <v>-7.9432698234404118</v>
      </c>
      <c r="J308" s="1">
        <f t="shared" si="36"/>
        <v>-6.5871560580075652</v>
      </c>
      <c r="Q308">
        <v>15800</v>
      </c>
      <c r="R308">
        <f t="shared" si="40"/>
        <v>0.93083235638921458</v>
      </c>
      <c r="S308">
        <f t="shared" si="37"/>
        <v>0.97336958733292622</v>
      </c>
      <c r="T308">
        <f t="shared" si="38"/>
        <v>0.9481220208919614</v>
      </c>
      <c r="U308">
        <f t="shared" si="39"/>
        <v>0.92465815937988993</v>
      </c>
    </row>
    <row r="309" spans="1:21" x14ac:dyDescent="0.2">
      <c r="A309">
        <v>2016</v>
      </c>
      <c r="B309" t="s">
        <v>304</v>
      </c>
      <c r="C309" t="s">
        <v>64</v>
      </c>
      <c r="D309" t="s">
        <v>325</v>
      </c>
      <c r="E309">
        <v>6500000</v>
      </c>
      <c r="F309">
        <f t="shared" si="33"/>
        <v>6500</v>
      </c>
      <c r="H309" s="1">
        <f t="shared" si="34"/>
        <v>-9.6652121479633628</v>
      </c>
      <c r="I309" s="1">
        <f t="shared" si="35"/>
        <v>-10.401067903664632</v>
      </c>
      <c r="J309" s="1">
        <f t="shared" si="36"/>
        <v>-10.982272393248691</v>
      </c>
      <c r="Q309">
        <v>15850</v>
      </c>
      <c r="R309">
        <f t="shared" si="40"/>
        <v>0.93083235638921458</v>
      </c>
      <c r="S309">
        <f t="shared" si="37"/>
        <v>0.97388751345560265</v>
      </c>
      <c r="T309">
        <f t="shared" si="38"/>
        <v>0.94838043247535631</v>
      </c>
      <c r="U309">
        <f t="shared" si="39"/>
        <v>0.92483696808286131</v>
      </c>
    </row>
    <row r="310" spans="1:21" x14ac:dyDescent="0.2">
      <c r="A310">
        <v>2016</v>
      </c>
      <c r="B310" t="s">
        <v>304</v>
      </c>
      <c r="C310" t="s">
        <v>64</v>
      </c>
      <c r="D310" t="s">
        <v>326</v>
      </c>
      <c r="E310">
        <v>15800000</v>
      </c>
      <c r="F310">
        <f t="shared" si="33"/>
        <v>15800</v>
      </c>
      <c r="H310" s="1">
        <f t="shared" si="34"/>
        <v>-11.469510428812965</v>
      </c>
      <c r="I310" s="1">
        <f t="shared" si="35"/>
        <v>-12.169416304871117</v>
      </c>
      <c r="J310" s="1">
        <f t="shared" si="36"/>
        <v>-12.538449006863335</v>
      </c>
      <c r="Q310">
        <v>15900</v>
      </c>
      <c r="R310">
        <f t="shared" si="40"/>
        <v>0.93083235638921458</v>
      </c>
      <c r="S310">
        <f t="shared" si="37"/>
        <v>0.97439698873426039</v>
      </c>
      <c r="T310">
        <f t="shared" si="38"/>
        <v>0.94863701056782879</v>
      </c>
      <c r="U310">
        <f t="shared" si="39"/>
        <v>0.92501479124312203</v>
      </c>
    </row>
    <row r="311" spans="1:21" x14ac:dyDescent="0.2">
      <c r="A311">
        <v>2016</v>
      </c>
      <c r="B311" t="s">
        <v>304</v>
      </c>
      <c r="C311" t="s">
        <v>64</v>
      </c>
      <c r="D311" t="s">
        <v>327</v>
      </c>
      <c r="E311">
        <v>6000000</v>
      </c>
      <c r="F311">
        <f t="shared" si="33"/>
        <v>6000</v>
      </c>
      <c r="H311" s="1">
        <f t="shared" si="34"/>
        <v>-9.6385880780829716</v>
      </c>
      <c r="I311" s="1">
        <f t="shared" si="35"/>
        <v>-10.264780179473615</v>
      </c>
      <c r="J311" s="1">
        <f t="shared" si="36"/>
        <v>-10.842034269982554</v>
      </c>
      <c r="Q311">
        <v>15950</v>
      </c>
      <c r="R311">
        <f t="shared" si="40"/>
        <v>0.93083235638921458</v>
      </c>
      <c r="S311">
        <f t="shared" si="37"/>
        <v>0.97489811506801705</v>
      </c>
      <c r="T311">
        <f t="shared" si="38"/>
        <v>0.94889177238067446</v>
      </c>
      <c r="U311">
        <f t="shared" si="39"/>
        <v>0.92519163736634846</v>
      </c>
    </row>
    <row r="312" spans="1:21" x14ac:dyDescent="0.2">
      <c r="A312">
        <v>2016</v>
      </c>
      <c r="B312" t="s">
        <v>304</v>
      </c>
      <c r="C312" t="s">
        <v>64</v>
      </c>
      <c r="D312" t="s">
        <v>328</v>
      </c>
      <c r="E312">
        <v>522400</v>
      </c>
      <c r="F312">
        <f t="shared" si="33"/>
        <v>522.4</v>
      </c>
      <c r="H312" s="1">
        <f t="shared" si="34"/>
        <v>-9.8172191650637295</v>
      </c>
      <c r="I312" s="1">
        <f t="shared" si="35"/>
        <v>-7.9403913738882412</v>
      </c>
      <c r="J312" s="1">
        <f t="shared" si="36"/>
        <v>-6.5651594364608812</v>
      </c>
      <c r="Q312">
        <v>16000</v>
      </c>
      <c r="R312">
        <f t="shared" si="40"/>
        <v>0.93434935521688156</v>
      </c>
      <c r="S312">
        <f t="shared" si="37"/>
        <v>0.97539099387546091</v>
      </c>
      <c r="T312">
        <f t="shared" si="38"/>
        <v>0.94914473492215434</v>
      </c>
      <c r="U312">
        <f t="shared" si="39"/>
        <v>0.92536751485844793</v>
      </c>
    </row>
    <row r="313" spans="1:21" x14ac:dyDescent="0.2">
      <c r="A313">
        <v>2016</v>
      </c>
      <c r="B313" t="s">
        <v>304</v>
      </c>
      <c r="C313" t="s">
        <v>64</v>
      </c>
      <c r="D313" t="s">
        <v>329</v>
      </c>
      <c r="E313">
        <v>508200</v>
      </c>
      <c r="F313">
        <f t="shared" si="33"/>
        <v>508.2</v>
      </c>
      <c r="H313" s="1">
        <f t="shared" si="34"/>
        <v>-9.8188023619295333</v>
      </c>
      <c r="I313" s="1">
        <f t="shared" si="35"/>
        <v>-7.9344021148558994</v>
      </c>
      <c r="J313" s="1">
        <f t="shared" si="36"/>
        <v>-6.5168757960805515</v>
      </c>
      <c r="Q313">
        <v>16050</v>
      </c>
      <c r="R313">
        <f t="shared" si="40"/>
        <v>0.93434935521688156</v>
      </c>
      <c r="S313">
        <f t="shared" si="37"/>
        <v>0.97587572608087236</v>
      </c>
      <c r="T313">
        <f t="shared" si="38"/>
        <v>0.94939591500039322</v>
      </c>
      <c r="U313">
        <f t="shared" si="39"/>
        <v>0.92554243202703657</v>
      </c>
    </row>
    <row r="314" spans="1:21" x14ac:dyDescent="0.2">
      <c r="A314">
        <v>2016</v>
      </c>
      <c r="B314" t="s">
        <v>304</v>
      </c>
      <c r="C314" t="s">
        <v>64</v>
      </c>
      <c r="D314" t="s">
        <v>330</v>
      </c>
      <c r="E314">
        <v>515000</v>
      </c>
      <c r="F314">
        <f t="shared" si="33"/>
        <v>515</v>
      </c>
      <c r="H314" s="1">
        <f t="shared" si="34"/>
        <v>-9.8180434885457615</v>
      </c>
      <c r="I314" s="1">
        <f t="shared" si="35"/>
        <v>-7.9372343637640892</v>
      </c>
      <c r="J314" s="1">
        <f t="shared" si="36"/>
        <v>-6.5401636297505021</v>
      </c>
      <c r="Q314">
        <v>16100</v>
      </c>
      <c r="R314">
        <f t="shared" si="40"/>
        <v>0.93552168815943726</v>
      </c>
      <c r="S314">
        <f t="shared" si="37"/>
        <v>0.97635241210081258</v>
      </c>
      <c r="T314">
        <f t="shared" si="38"/>
        <v>0.94964532922623246</v>
      </c>
      <c r="U314">
        <f t="shared" si="39"/>
        <v>0.92571639708289055</v>
      </c>
    </row>
    <row r="315" spans="1:21" x14ac:dyDescent="0.2">
      <c r="A315">
        <v>2016</v>
      </c>
      <c r="B315" t="s">
        <v>304</v>
      </c>
      <c r="C315" t="s">
        <v>64</v>
      </c>
      <c r="D315" t="s">
        <v>331</v>
      </c>
      <c r="E315">
        <v>6125000</v>
      </c>
      <c r="F315">
        <f t="shared" si="33"/>
        <v>6125</v>
      </c>
      <c r="H315" s="1">
        <f t="shared" si="34"/>
        <v>-9.6445708058779775</v>
      </c>
      <c r="I315" s="1">
        <f t="shared" si="35"/>
        <v>-10.299523644295519</v>
      </c>
      <c r="J315" s="1">
        <f t="shared" si="36"/>
        <v>-10.878160111104657</v>
      </c>
      <c r="Q315">
        <v>16150</v>
      </c>
      <c r="R315">
        <f t="shared" si="40"/>
        <v>0.93552168815943726</v>
      </c>
      <c r="S315">
        <f t="shared" si="37"/>
        <v>0.97682115183107954</v>
      </c>
      <c r="T315">
        <f t="shared" si="38"/>
        <v>0.94989299401603333</v>
      </c>
      <c r="U315">
        <f t="shared" si="39"/>
        <v>0.9258894181413706</v>
      </c>
    </row>
    <row r="316" spans="1:21" x14ac:dyDescent="0.2">
      <c r="A316">
        <v>2016</v>
      </c>
      <c r="B316" t="s">
        <v>304</v>
      </c>
      <c r="C316" t="s">
        <v>64</v>
      </c>
      <c r="D316" t="s">
        <v>332</v>
      </c>
      <c r="E316">
        <v>507500</v>
      </c>
      <c r="F316">
        <f t="shared" si="33"/>
        <v>507.5</v>
      </c>
      <c r="H316" s="1">
        <f t="shared" si="34"/>
        <v>-9.8188805566568949</v>
      </c>
      <c r="I316" s="1">
        <f t="shared" si="35"/>
        <v>-7.9341144305883669</v>
      </c>
      <c r="J316" s="1">
        <f t="shared" si="36"/>
        <v>-6.514460852595839</v>
      </c>
      <c r="Q316">
        <v>16200</v>
      </c>
      <c r="R316">
        <f t="shared" si="40"/>
        <v>0.93552168815943726</v>
      </c>
      <c r="S316">
        <f t="shared" si="37"/>
        <v>0.97728204463402768</v>
      </c>
      <c r="T316">
        <f t="shared" si="38"/>
        <v>0.95013892559443369</v>
      </c>
      <c r="U316">
        <f t="shared" si="39"/>
        <v>0.92606150322382275</v>
      </c>
    </row>
    <row r="317" spans="1:21" x14ac:dyDescent="0.2">
      <c r="A317">
        <v>2016</v>
      </c>
      <c r="B317" t="s">
        <v>333</v>
      </c>
      <c r="C317" t="s">
        <v>64</v>
      </c>
      <c r="D317" t="s">
        <v>334</v>
      </c>
      <c r="E317">
        <v>1162500</v>
      </c>
      <c r="F317">
        <f t="shared" si="33"/>
        <v>1162.5</v>
      </c>
      <c r="H317" s="1">
        <f t="shared" si="34"/>
        <v>-9.7518683537209654</v>
      </c>
      <c r="I317" s="1">
        <f t="shared" si="35"/>
        <v>-8.311259343780014</v>
      </c>
      <c r="J317" s="1">
        <f t="shared" si="36"/>
        <v>-7.9666076769738741</v>
      </c>
      <c r="Q317">
        <v>16250</v>
      </c>
      <c r="R317">
        <f t="shared" si="40"/>
        <v>0.93552168815943726</v>
      </c>
      <c r="S317">
        <f t="shared" si="37"/>
        <v>0.97773518932625181</v>
      </c>
      <c r="T317">
        <f t="shared" si="38"/>
        <v>0.95038313999705815</v>
      </c>
      <c r="U317">
        <f t="shared" si="39"/>
        <v>0.92623266025895323</v>
      </c>
    </row>
    <row r="318" spans="1:21" x14ac:dyDescent="0.2">
      <c r="A318">
        <v>2016</v>
      </c>
      <c r="B318" t="s">
        <v>333</v>
      </c>
      <c r="C318" t="s">
        <v>64</v>
      </c>
      <c r="D318" t="s">
        <v>335</v>
      </c>
      <c r="E318">
        <v>6500000</v>
      </c>
      <c r="F318">
        <f t="shared" si="33"/>
        <v>6500</v>
      </c>
      <c r="H318" s="1">
        <f t="shared" si="34"/>
        <v>-9.6652121479633628</v>
      </c>
      <c r="I318" s="1">
        <f t="shared" si="35"/>
        <v>-10.401067903664632</v>
      </c>
      <c r="J318" s="1">
        <f t="shared" si="36"/>
        <v>-10.982272393248691</v>
      </c>
      <c r="Q318">
        <v>16300</v>
      </c>
      <c r="R318">
        <f t="shared" si="40"/>
        <v>0.93552168815943726</v>
      </c>
      <c r="S318">
        <f t="shared" si="37"/>
        <v>0.97818068416663184</v>
      </c>
      <c r="T318">
        <f t="shared" si="38"/>
        <v>0.95062565307318436</v>
      </c>
      <c r="U318">
        <f t="shared" si="39"/>
        <v>0.92640289708417922</v>
      </c>
    </row>
    <row r="319" spans="1:21" x14ac:dyDescent="0.2">
      <c r="A319">
        <v>2016</v>
      </c>
      <c r="B319" t="s">
        <v>333</v>
      </c>
      <c r="C319" t="s">
        <v>64</v>
      </c>
      <c r="D319" t="s">
        <v>336</v>
      </c>
      <c r="E319">
        <v>1475000</v>
      </c>
      <c r="F319">
        <f t="shared" si="33"/>
        <v>1475</v>
      </c>
      <c r="H319" s="1">
        <f t="shared" si="34"/>
        <v>-9.7242396012589296</v>
      </c>
      <c r="I319" s="1">
        <f t="shared" si="35"/>
        <v>-8.4952117951880108</v>
      </c>
      <c r="J319" s="1">
        <f t="shared" si="36"/>
        <v>-8.3837426410858242</v>
      </c>
      <c r="Q319">
        <v>16350</v>
      </c>
      <c r="R319">
        <f t="shared" si="40"/>
        <v>0.93786635404454866</v>
      </c>
      <c r="S319">
        <f t="shared" si="37"/>
        <v>0.97861862684473833</v>
      </c>
      <c r="T319">
        <f t="shared" si="38"/>
        <v>0.95086648048836397</v>
      </c>
      <c r="U319">
        <f t="shared" si="39"/>
        <v>0.92657222144695628</v>
      </c>
    </row>
    <row r="320" spans="1:21" x14ac:dyDescent="0.2">
      <c r="A320">
        <v>2016</v>
      </c>
      <c r="B320" t="s">
        <v>333</v>
      </c>
      <c r="C320" t="s">
        <v>64</v>
      </c>
      <c r="D320" t="s">
        <v>337</v>
      </c>
      <c r="E320">
        <v>518425</v>
      </c>
      <c r="F320">
        <f t="shared" si="33"/>
        <v>518.42499999999995</v>
      </c>
      <c r="H320" s="1">
        <f t="shared" si="34"/>
        <v>-9.8176617648974052</v>
      </c>
      <c r="I320" s="1">
        <f t="shared" si="35"/>
        <v>-7.9386860768539718</v>
      </c>
      <c r="J320" s="1">
        <f t="shared" si="36"/>
        <v>-6.5517769798284178</v>
      </c>
      <c r="Q320">
        <v>16400</v>
      </c>
      <c r="R320">
        <f t="shared" si="40"/>
        <v>0.93786635404454866</v>
      </c>
      <c r="S320">
        <f t="shared" si="37"/>
        <v>0.97904911446959497</v>
      </c>
      <c r="T320">
        <f t="shared" si="38"/>
        <v>0.95110563772700063</v>
      </c>
      <c r="U320">
        <f t="shared" si="39"/>
        <v>0.92674064100608211</v>
      </c>
    </row>
    <row r="321" spans="1:21" x14ac:dyDescent="0.2">
      <c r="A321">
        <v>2016</v>
      </c>
      <c r="B321" t="s">
        <v>333</v>
      </c>
      <c r="C321" t="s">
        <v>64</v>
      </c>
      <c r="D321" t="s">
        <v>338</v>
      </c>
      <c r="E321">
        <v>8000000</v>
      </c>
      <c r="F321">
        <f t="shared" si="33"/>
        <v>8000</v>
      </c>
      <c r="H321" s="1">
        <f t="shared" si="34"/>
        <v>-9.7881748968104052</v>
      </c>
      <c r="I321" s="1">
        <f t="shared" si="35"/>
        <v>-10.772394595410413</v>
      </c>
      <c r="J321" s="1">
        <f t="shared" si="36"/>
        <v>-11.346065119394824</v>
      </c>
      <c r="Q321">
        <v>16450</v>
      </c>
      <c r="R321">
        <f t="shared" si="40"/>
        <v>0.93786635404454866</v>
      </c>
      <c r="S321">
        <f t="shared" si="37"/>
        <v>0.97947224355879769</v>
      </c>
      <c r="T321">
        <f t="shared" si="38"/>
        <v>0.95134314009488463</v>
      </c>
      <c r="U321">
        <f t="shared" si="39"/>
        <v>0.92690816333297743</v>
      </c>
    </row>
    <row r="322" spans="1:21" x14ac:dyDescent="0.2">
      <c r="A322">
        <v>2016</v>
      </c>
      <c r="B322" t="s">
        <v>333</v>
      </c>
      <c r="C322" t="s">
        <v>64</v>
      </c>
      <c r="D322" t="s">
        <v>339</v>
      </c>
      <c r="E322">
        <v>4225000</v>
      </c>
      <c r="F322">
        <f t="shared" si="33"/>
        <v>4225</v>
      </c>
      <c r="H322" s="1">
        <f t="shared" si="34"/>
        <v>-9.6020742912178196</v>
      </c>
      <c r="I322" s="1">
        <f t="shared" si="35"/>
        <v>-9.7125566930434761</v>
      </c>
      <c r="J322" s="1">
        <f t="shared" si="36"/>
        <v>-10.227522967050897</v>
      </c>
      <c r="Q322">
        <v>16500</v>
      </c>
      <c r="R322">
        <f t="shared" si="40"/>
        <v>0.93786635404454866</v>
      </c>
      <c r="S322">
        <f t="shared" si="37"/>
        <v>0.97988811002798659</v>
      </c>
      <c r="T322">
        <f t="shared" si="38"/>
        <v>0.95157900272168749</v>
      </c>
      <c r="U322">
        <f t="shared" si="39"/>
        <v>0.92707479591294495</v>
      </c>
    </row>
    <row r="323" spans="1:21" x14ac:dyDescent="0.2">
      <c r="A323">
        <v>2016</v>
      </c>
      <c r="B323" t="s">
        <v>333</v>
      </c>
      <c r="C323" t="s">
        <v>64</v>
      </c>
      <c r="D323" t="s">
        <v>340</v>
      </c>
      <c r="E323">
        <v>1725000</v>
      </c>
      <c r="F323">
        <f t="shared" ref="F323:F386" si="41">E323/1000</f>
        <v>1725</v>
      </c>
      <c r="H323" s="1">
        <f t="shared" ref="H323:H386" si="42">LN(_xlfn.NORM.DIST(F323,$N$1,$N$2,FALSE))</f>
        <v>-9.7041564683145758</v>
      </c>
      <c r="I323" s="1">
        <f t="shared" ref="I323:I386" si="43">LN(_xlfn.LOGNORM.DIST(F323,$N$5,$N$6,FALSE))</f>
        <v>-8.6345761424574068</v>
      </c>
      <c r="J323" s="1">
        <f t="shared" ref="J323:J386" si="44">LN($N$10)+$N$10*LN($N$9)-($N$10+1)*LN(F323)</f>
        <v>-8.6580580893147552</v>
      </c>
      <c r="Q323">
        <v>16550</v>
      </c>
      <c r="R323">
        <f t="shared" si="40"/>
        <v>0.93786635404454866</v>
      </c>
      <c r="S323">
        <f t="shared" ref="S323:S386" si="45">_xlfn.NORM.DIST(Q323,$N$1,$N$2,TRUE)</f>
        <v>0.98029680918066997</v>
      </c>
      <c r="T323">
        <f t="shared" ref="T323:T386" si="46">_xlfn.LOGNORM.DIST(Q323,$N$5,$N$6,TRUE)</f>
        <v>0.95181324056341354</v>
      </c>
      <c r="U323">
        <f t="shared" ref="U323:U386" si="47">1-($N$9/Q323)^$N$10</f>
        <v>0.92724054614640583</v>
      </c>
    </row>
    <row r="324" spans="1:21" x14ac:dyDescent="0.2">
      <c r="A324">
        <v>2016</v>
      </c>
      <c r="B324" t="s">
        <v>333</v>
      </c>
      <c r="C324" t="s">
        <v>64</v>
      </c>
      <c r="D324" t="s">
        <v>341</v>
      </c>
      <c r="E324">
        <v>5250000</v>
      </c>
      <c r="F324">
        <f t="shared" si="41"/>
        <v>5250</v>
      </c>
      <c r="H324" s="1">
        <f t="shared" si="42"/>
        <v>-9.6121177667642215</v>
      </c>
      <c r="I324" s="1">
        <f t="shared" si="43"/>
        <v>-10.04590745988086</v>
      </c>
      <c r="J324" s="1">
        <f t="shared" si="44"/>
        <v>-10.60808176583747</v>
      </c>
      <c r="Q324">
        <v>16600</v>
      </c>
      <c r="R324">
        <f t="shared" si="40"/>
        <v>0.93786635404454866</v>
      </c>
      <c r="S324">
        <f t="shared" si="45"/>
        <v>0.9806984356983971</v>
      </c>
      <c r="T324">
        <f t="shared" si="46"/>
        <v>0.95204586840481265</v>
      </c>
      <c r="U324">
        <f t="shared" si="47"/>
        <v>0.92740542135011572</v>
      </c>
    </row>
    <row r="325" spans="1:21" x14ac:dyDescent="0.2">
      <c r="A325">
        <v>2016</v>
      </c>
      <c r="B325" t="s">
        <v>333</v>
      </c>
      <c r="C325" t="s">
        <v>64</v>
      </c>
      <c r="D325" t="s">
        <v>342</v>
      </c>
      <c r="E325">
        <v>508450</v>
      </c>
      <c r="F325">
        <f t="shared" si="41"/>
        <v>508.45</v>
      </c>
      <c r="H325" s="1">
        <f t="shared" si="42"/>
        <v>-9.8187744386525235</v>
      </c>
      <c r="I325" s="1">
        <f t="shared" si="43"/>
        <v>-7.9345050370130235</v>
      </c>
      <c r="J325" s="1">
        <f t="shared" si="44"/>
        <v>-6.5177374698404922</v>
      </c>
      <c r="Q325">
        <v>16650</v>
      </c>
      <c r="R325">
        <f t="shared" si="40"/>
        <v>0.93786635404454866</v>
      </c>
      <c r="S325">
        <f t="shared" si="45"/>
        <v>0.98109308363127745</v>
      </c>
      <c r="T325">
        <f t="shared" si="46"/>
        <v>0.95227690086175265</v>
      </c>
      <c r="U325">
        <f t="shared" si="47"/>
        <v>0.92756942875835846</v>
      </c>
    </row>
    <row r="326" spans="1:21" x14ac:dyDescent="0.2">
      <c r="A326">
        <v>2016</v>
      </c>
      <c r="B326" t="s">
        <v>333</v>
      </c>
      <c r="C326" t="s">
        <v>64</v>
      </c>
      <c r="D326" t="s">
        <v>343</v>
      </c>
      <c r="E326">
        <v>2000000</v>
      </c>
      <c r="F326">
        <f t="shared" si="41"/>
        <v>2000</v>
      </c>
      <c r="H326" s="1">
        <f t="shared" si="42"/>
        <v>-9.6841387542750681</v>
      </c>
      <c r="I326" s="1">
        <f t="shared" si="43"/>
        <v>-8.7796495380882682</v>
      </c>
      <c r="J326" s="1">
        <f t="shared" si="44"/>
        <v>-8.9172202545907648</v>
      </c>
      <c r="Q326">
        <v>16700</v>
      </c>
      <c r="R326">
        <f t="shared" si="40"/>
        <v>0.93786635404454866</v>
      </c>
      <c r="S326">
        <f t="shared" si="45"/>
        <v>0.9814808463888437</v>
      </c>
      <c r="T326">
        <f t="shared" si="46"/>
        <v>0.95250635238355408</v>
      </c>
      <c r="U326">
        <f t="shared" si="47"/>
        <v>0.92773257552412014</v>
      </c>
    </row>
    <row r="327" spans="1:21" x14ac:dyDescent="0.2">
      <c r="A327">
        <v>2016</v>
      </c>
      <c r="B327" t="s">
        <v>333</v>
      </c>
      <c r="C327" t="s">
        <v>64</v>
      </c>
      <c r="D327" t="s">
        <v>344</v>
      </c>
      <c r="E327">
        <v>12000000</v>
      </c>
      <c r="F327">
        <f t="shared" si="41"/>
        <v>12000</v>
      </c>
      <c r="H327" s="1">
        <f t="shared" si="42"/>
        <v>-10.432072847912233</v>
      </c>
      <c r="I327" s="1">
        <f t="shared" si="43"/>
        <v>-11.571499334007646</v>
      </c>
      <c r="J327" s="1">
        <f t="shared" si="44"/>
        <v>-12.056456702384583</v>
      </c>
      <c r="Q327">
        <v>16750</v>
      </c>
      <c r="R327">
        <f t="shared" si="40"/>
        <v>0.93786635404454866</v>
      </c>
      <c r="S327">
        <f t="shared" si="45"/>
        <v>0.98186181673125605</v>
      </c>
      <c r="T327">
        <f t="shared" si="46"/>
        <v>0.95273423725528628</v>
      </c>
      <c r="U327">
        <f t="shared" si="47"/>
        <v>0.92789486872024296</v>
      </c>
    </row>
    <row r="328" spans="1:21" x14ac:dyDescent="0.2">
      <c r="A328">
        <v>2016</v>
      </c>
      <c r="B328" t="s">
        <v>333</v>
      </c>
      <c r="C328" t="s">
        <v>64</v>
      </c>
      <c r="D328" t="s">
        <v>345</v>
      </c>
      <c r="E328">
        <v>508500</v>
      </c>
      <c r="F328">
        <f t="shared" si="41"/>
        <v>508.5</v>
      </c>
      <c r="H328" s="1">
        <f t="shared" si="42"/>
        <v>-9.8187688542125748</v>
      </c>
      <c r="I328" s="1">
        <f t="shared" si="43"/>
        <v>-7.934525632646336</v>
      </c>
      <c r="J328" s="1">
        <f t="shared" si="44"/>
        <v>-6.5179097537504358</v>
      </c>
      <c r="Q328">
        <v>16800</v>
      </c>
      <c r="R328">
        <f t="shared" si="40"/>
        <v>0.93903868698710435</v>
      </c>
      <c r="S328">
        <f t="shared" si="45"/>
        <v>0.98223608676084506</v>
      </c>
      <c r="T328">
        <f t="shared" si="46"/>
        <v>0.95296056960002562</v>
      </c>
      <c r="U328">
        <f t="shared" si="47"/>
        <v>0.92805631534055877</v>
      </c>
    </row>
    <row r="329" spans="1:21" x14ac:dyDescent="0.2">
      <c r="A329">
        <v>2016</v>
      </c>
      <c r="B329" t="s">
        <v>333</v>
      </c>
      <c r="C329" t="s">
        <v>64</v>
      </c>
      <c r="D329" t="s">
        <v>346</v>
      </c>
      <c r="E329">
        <v>2550000</v>
      </c>
      <c r="F329">
        <f t="shared" si="41"/>
        <v>2550</v>
      </c>
      <c r="H329" s="1">
        <f t="shared" si="42"/>
        <v>-9.6506207702509421</v>
      </c>
      <c r="I329" s="1">
        <f t="shared" si="43"/>
        <v>-9.0461878476556805</v>
      </c>
      <c r="J329" s="1">
        <f t="shared" si="44"/>
        <v>-9.3428719739448933</v>
      </c>
      <c r="Q329">
        <v>16850</v>
      </c>
      <c r="R329">
        <f t="shared" si="40"/>
        <v>0.93903868698710435</v>
      </c>
      <c r="S329">
        <f t="shared" si="45"/>
        <v>0.9826037479139893</v>
      </c>
      <c r="T329">
        <f t="shared" si="46"/>
        <v>0.95318536338107829</v>
      </c>
      <c r="U329">
        <f t="shared" si="47"/>
        <v>0.92821692230100417</v>
      </c>
    </row>
    <row r="330" spans="1:21" x14ac:dyDescent="0.2">
      <c r="A330">
        <v>2016</v>
      </c>
      <c r="B330" t="s">
        <v>333</v>
      </c>
      <c r="C330" t="s">
        <v>64</v>
      </c>
      <c r="D330" t="s">
        <v>347</v>
      </c>
      <c r="E330">
        <v>5500000</v>
      </c>
      <c r="F330">
        <f t="shared" si="41"/>
        <v>5500</v>
      </c>
      <c r="H330" s="1">
        <f t="shared" si="42"/>
        <v>-9.6191457647368939</v>
      </c>
      <c r="I330" s="1">
        <f t="shared" si="43"/>
        <v>-10.120953964956582</v>
      </c>
      <c r="J330" s="1">
        <f t="shared" si="44"/>
        <v>-10.689586750820702</v>
      </c>
      <c r="Q330">
        <v>16900</v>
      </c>
      <c r="R330">
        <f t="shared" ref="R330:R393" si="48">COUNTIF(F:F,"&lt;="&amp;Q330)/COUNT(F:F)</f>
        <v>0.93903868698710435</v>
      </c>
      <c r="S330">
        <f t="shared" si="45"/>
        <v>0.9829648909533264</v>
      </c>
      <c r="T330">
        <f t="shared" si="46"/>
        <v>0.95340863240416718</v>
      </c>
      <c r="U330">
        <f t="shared" si="47"/>
        <v>0.9283766964407153</v>
      </c>
    </row>
    <row r="331" spans="1:21" x14ac:dyDescent="0.2">
      <c r="A331">
        <v>2016</v>
      </c>
      <c r="B331" t="s">
        <v>333</v>
      </c>
      <c r="C331" t="s">
        <v>64</v>
      </c>
      <c r="D331" t="s">
        <v>348</v>
      </c>
      <c r="E331">
        <v>8250000</v>
      </c>
      <c r="F331">
        <f t="shared" si="41"/>
        <v>8250</v>
      </c>
      <c r="H331" s="1">
        <f t="shared" si="42"/>
        <v>-9.814952725252434</v>
      </c>
      <c r="I331" s="1">
        <f t="shared" si="43"/>
        <v>-10.829608204804476</v>
      </c>
      <c r="J331" s="1">
        <f t="shared" si="44"/>
        <v>-11.399978333810461</v>
      </c>
      <c r="Q331">
        <v>16950</v>
      </c>
      <c r="R331">
        <f t="shared" si="48"/>
        <v>0.93903868698710435</v>
      </c>
      <c r="S331">
        <f t="shared" si="45"/>
        <v>0.98331960596029233</v>
      </c>
      <c r="T331">
        <f t="shared" si="46"/>
        <v>0.9536303903195823</v>
      </c>
      <c r="U331">
        <f t="shared" si="47"/>
        <v>0.92853564452310533</v>
      </c>
    </row>
    <row r="332" spans="1:21" x14ac:dyDescent="0.2">
      <c r="A332">
        <v>2016</v>
      </c>
      <c r="B332" t="s">
        <v>333</v>
      </c>
      <c r="C332" t="s">
        <v>64</v>
      </c>
      <c r="D332" t="s">
        <v>349</v>
      </c>
      <c r="E332">
        <v>7750000</v>
      </c>
      <c r="F332">
        <f t="shared" si="41"/>
        <v>7750</v>
      </c>
      <c r="H332" s="1">
        <f t="shared" si="42"/>
        <v>-9.7631925075019534</v>
      </c>
      <c r="I332" s="1">
        <f t="shared" si="43"/>
        <v>-10.713955259775783</v>
      </c>
      <c r="J332" s="1">
        <f t="shared" si="44"/>
        <v>-11.290440091241866</v>
      </c>
      <c r="Q332">
        <v>17000</v>
      </c>
      <c r="R332">
        <f t="shared" si="48"/>
        <v>0.94138335287221575</v>
      </c>
      <c r="S332">
        <f t="shared" si="45"/>
        <v>0.98366798232798791</v>
      </c>
      <c r="T332">
        <f t="shared" si="46"/>
        <v>0.95385065062429786</v>
      </c>
      <c r="U332">
        <f t="shared" si="47"/>
        <v>0.92869377323692315</v>
      </c>
    </row>
    <row r="333" spans="1:21" x14ac:dyDescent="0.2">
      <c r="A333">
        <v>2016</v>
      </c>
      <c r="B333" t="s">
        <v>333</v>
      </c>
      <c r="C333" t="s">
        <v>64</v>
      </c>
      <c r="D333" t="s">
        <v>350</v>
      </c>
      <c r="E333">
        <v>7500000</v>
      </c>
      <c r="F333">
        <f t="shared" si="41"/>
        <v>7500</v>
      </c>
      <c r="H333" s="1">
        <f t="shared" si="42"/>
        <v>-9.7400055573270787</v>
      </c>
      <c r="I333" s="1">
        <f t="shared" si="43"/>
        <v>-10.654229497341907</v>
      </c>
      <c r="J333" s="1">
        <f t="shared" si="44"/>
        <v>-11.232990970034217</v>
      </c>
      <c r="Q333">
        <v>17050</v>
      </c>
      <c r="R333">
        <f t="shared" si="48"/>
        <v>0.94138335287221575</v>
      </c>
      <c r="S333">
        <f t="shared" si="45"/>
        <v>0.9840101087543679</v>
      </c>
      <c r="T333">
        <f t="shared" si="46"/>
        <v>0.95406942666405492</v>
      </c>
      <c r="U333">
        <f t="shared" si="47"/>
        <v>0.92885108919729387</v>
      </c>
    </row>
    <row r="334" spans="1:21" x14ac:dyDescent="0.2">
      <c r="A334">
        <v>2016</v>
      </c>
      <c r="B334" t="s">
        <v>333</v>
      </c>
      <c r="C334" t="s">
        <v>64</v>
      </c>
      <c r="D334" t="s">
        <v>351</v>
      </c>
      <c r="E334">
        <v>5500000</v>
      </c>
      <c r="F334">
        <f t="shared" si="41"/>
        <v>5500</v>
      </c>
      <c r="H334" s="1">
        <f t="shared" si="42"/>
        <v>-9.6191457647368939</v>
      </c>
      <c r="I334" s="1">
        <f t="shared" si="43"/>
        <v>-10.120953964956582</v>
      </c>
      <c r="J334" s="1">
        <f t="shared" si="44"/>
        <v>-10.689586750820702</v>
      </c>
      <c r="Q334">
        <v>17100</v>
      </c>
      <c r="R334">
        <f t="shared" si="48"/>
        <v>0.94138335287221575</v>
      </c>
      <c r="S334">
        <f t="shared" si="45"/>
        <v>0.98434607323574919</v>
      </c>
      <c r="T334">
        <f t="shared" si="46"/>
        <v>0.954286731635411</v>
      </c>
      <c r="U334">
        <f t="shared" si="47"/>
        <v>0.92900759894674301</v>
      </c>
    </row>
    <row r="335" spans="1:21" x14ac:dyDescent="0.2">
      <c r="A335">
        <v>2016</v>
      </c>
      <c r="B335" t="s">
        <v>333</v>
      </c>
      <c r="C335" t="s">
        <v>64</v>
      </c>
      <c r="D335" t="s">
        <v>352</v>
      </c>
      <c r="E335">
        <v>2000000</v>
      </c>
      <c r="F335">
        <f t="shared" si="41"/>
        <v>2000</v>
      </c>
      <c r="H335" s="1">
        <f t="shared" si="42"/>
        <v>-9.6841387542750681</v>
      </c>
      <c r="I335" s="1">
        <f t="shared" si="43"/>
        <v>-8.7796495380882682</v>
      </c>
      <c r="J335" s="1">
        <f t="shared" si="44"/>
        <v>-8.9172202545907648</v>
      </c>
      <c r="Q335">
        <v>17150</v>
      </c>
      <c r="R335">
        <f t="shared" si="48"/>
        <v>0.94138335287221575</v>
      </c>
      <c r="S335">
        <f t="shared" si="45"/>
        <v>0.98467596306063587</v>
      </c>
      <c r="T335">
        <f t="shared" si="46"/>
        <v>0.95450257858775656</v>
      </c>
      <c r="U335">
        <f t="shared" si="47"/>
        <v>0.92916330895620147</v>
      </c>
    </row>
    <row r="336" spans="1:21" x14ac:dyDescent="0.2">
      <c r="A336">
        <v>2016</v>
      </c>
      <c r="B336" t="s">
        <v>333</v>
      </c>
      <c r="C336" t="s">
        <v>64</v>
      </c>
      <c r="D336" t="s">
        <v>353</v>
      </c>
      <c r="E336">
        <v>9000000</v>
      </c>
      <c r="F336">
        <f t="shared" si="41"/>
        <v>9000</v>
      </c>
      <c r="H336" s="1">
        <f t="shared" si="42"/>
        <v>-9.9060588453799916</v>
      </c>
      <c r="I336" s="1">
        <f t="shared" si="43"/>
        <v>-10.994438849629303</v>
      </c>
      <c r="J336" s="1">
        <f t="shared" si="44"/>
        <v>-11.552425852972316</v>
      </c>
      <c r="Q336">
        <v>17200</v>
      </c>
      <c r="R336">
        <f t="shared" si="48"/>
        <v>0.94138335287221575</v>
      </c>
      <c r="S336">
        <f t="shared" si="45"/>
        <v>0.98499986480385682</v>
      </c>
      <c r="T336">
        <f t="shared" si="46"/>
        <v>0.95471698042529973</v>
      </c>
      <c r="U336">
        <f t="shared" si="47"/>
        <v>0.92931822562599631</v>
      </c>
    </row>
    <row r="337" spans="1:21" x14ac:dyDescent="0.2">
      <c r="A337">
        <v>2016</v>
      </c>
      <c r="B337" t="s">
        <v>333</v>
      </c>
      <c r="C337" t="s">
        <v>64</v>
      </c>
      <c r="D337" t="s">
        <v>354</v>
      </c>
      <c r="E337">
        <v>5600000</v>
      </c>
      <c r="F337">
        <f t="shared" si="41"/>
        <v>5600</v>
      </c>
      <c r="H337" s="1">
        <f t="shared" si="42"/>
        <v>-9.6224596868833636</v>
      </c>
      <c r="I337" s="1">
        <f t="shared" si="43"/>
        <v>-10.150367748890398</v>
      </c>
      <c r="J337" s="1">
        <f t="shared" si="44"/>
        <v>-10.72115591519808</v>
      </c>
      <c r="Q337">
        <v>17250</v>
      </c>
      <c r="R337">
        <f t="shared" si="48"/>
        <v>0.94138335287221575</v>
      </c>
      <c r="S337">
        <f t="shared" si="45"/>
        <v>0.98531786432101209</v>
      </c>
      <c r="T337">
        <f t="shared" si="46"/>
        <v>0.95492994990902003</v>
      </c>
      <c r="U337">
        <f t="shared" si="47"/>
        <v>0.92947235528682215</v>
      </c>
    </row>
    <row r="338" spans="1:21" x14ac:dyDescent="0.2">
      <c r="A338">
        <v>2016</v>
      </c>
      <c r="B338" t="s">
        <v>333</v>
      </c>
      <c r="C338" t="s">
        <v>64</v>
      </c>
      <c r="D338" t="s">
        <v>355</v>
      </c>
      <c r="E338">
        <v>514250</v>
      </c>
      <c r="F338">
        <f t="shared" si="41"/>
        <v>514.25</v>
      </c>
      <c r="H338" s="1">
        <f t="shared" si="42"/>
        <v>-9.8181271226415898</v>
      </c>
      <c r="I338" s="1">
        <f t="shared" si="43"/>
        <v>-7.9369186899100646</v>
      </c>
      <c r="J338" s="1">
        <f t="shared" si="44"/>
        <v>-6.5376102537035674</v>
      </c>
      <c r="Q338">
        <v>17300</v>
      </c>
      <c r="R338">
        <f t="shared" si="48"/>
        <v>0.94138335287221575</v>
      </c>
      <c r="S338">
        <f t="shared" si="45"/>
        <v>0.98563004674322541</v>
      </c>
      <c r="T338">
        <f t="shared" si="46"/>
        <v>0.95514149965858941</v>
      </c>
      <c r="U338">
        <f t="shared" si="47"/>
        <v>0.92962570420069912</v>
      </c>
    </row>
    <row r="339" spans="1:21" x14ac:dyDescent="0.2">
      <c r="A339">
        <v>2016</v>
      </c>
      <c r="B339" t="s">
        <v>333</v>
      </c>
      <c r="C339" t="s">
        <v>64</v>
      </c>
      <c r="D339" t="s">
        <v>356</v>
      </c>
      <c r="E339">
        <v>2000000</v>
      </c>
      <c r="F339">
        <f t="shared" si="41"/>
        <v>2000</v>
      </c>
      <c r="H339" s="1">
        <f t="shared" si="42"/>
        <v>-9.6841387542750681</v>
      </c>
      <c r="I339" s="1">
        <f t="shared" si="43"/>
        <v>-8.7796495380882682</v>
      </c>
      <c r="J339" s="1">
        <f t="shared" si="44"/>
        <v>-8.9172202545907648</v>
      </c>
      <c r="Q339">
        <v>17350</v>
      </c>
      <c r="R339">
        <f t="shared" si="48"/>
        <v>0.94138335287221575</v>
      </c>
      <c r="S339">
        <f t="shared" si="45"/>
        <v>0.98593649647219783</v>
      </c>
      <c r="T339">
        <f t="shared" si="46"/>
        <v>0.95535164215426571</v>
      </c>
      <c r="U339">
        <f t="shared" si="47"/>
        <v>0.92977827856191286</v>
      </c>
    </row>
    <row r="340" spans="1:21" x14ac:dyDescent="0.2">
      <c r="A340">
        <v>2016</v>
      </c>
      <c r="B340" t="s">
        <v>333</v>
      </c>
      <c r="C340" t="s">
        <v>64</v>
      </c>
      <c r="D340" t="s">
        <v>357</v>
      </c>
      <c r="E340">
        <v>7000000</v>
      </c>
      <c r="F340">
        <f t="shared" si="41"/>
        <v>7000</v>
      </c>
      <c r="H340" s="1">
        <f t="shared" si="42"/>
        <v>-9.6990179743780658</v>
      </c>
      <c r="I340" s="1">
        <f t="shared" si="43"/>
        <v>-10.530651275990795</v>
      </c>
      <c r="J340" s="1">
        <f t="shared" si="44"/>
        <v>-11.112112615249741</v>
      </c>
      <c r="Q340">
        <v>17400</v>
      </c>
      <c r="R340">
        <f t="shared" si="48"/>
        <v>0.94138335287221575</v>
      </c>
      <c r="S340">
        <f t="shared" si="45"/>
        <v>0.98623729717556019</v>
      </c>
      <c r="T340">
        <f t="shared" si="46"/>
        <v>0.95556038973875346</v>
      </c>
      <c r="U340">
        <f t="shared" si="47"/>
        <v>0.92993008449794012</v>
      </c>
    </row>
    <row r="341" spans="1:21" x14ac:dyDescent="0.2">
      <c r="A341">
        <v>2016</v>
      </c>
      <c r="B341" t="s">
        <v>333</v>
      </c>
      <c r="C341" t="s">
        <v>64</v>
      </c>
      <c r="D341" t="s">
        <v>358</v>
      </c>
      <c r="E341">
        <v>8500000</v>
      </c>
      <c r="F341">
        <f t="shared" si="41"/>
        <v>8500</v>
      </c>
      <c r="H341" s="1">
        <f t="shared" si="42"/>
        <v>-9.8435259928280434</v>
      </c>
      <c r="I341" s="1">
        <f t="shared" si="43"/>
        <v>-10.885652438398408</v>
      </c>
      <c r="J341" s="1">
        <f t="shared" si="44"/>
        <v>-11.452281955810854</v>
      </c>
      <c r="Q341">
        <v>17450</v>
      </c>
      <c r="R341">
        <f t="shared" si="48"/>
        <v>0.94255568581477145</v>
      </c>
      <c r="S341">
        <f t="shared" si="45"/>
        <v>0.98653253178251898</v>
      </c>
      <c r="T341">
        <f t="shared" si="46"/>
        <v>0.95576775461903729</v>
      </c>
      <c r="U341">
        <f t="shared" si="47"/>
        <v>0.9300811280703587</v>
      </c>
    </row>
    <row r="342" spans="1:21" x14ac:dyDescent="0.2">
      <c r="A342">
        <v>2016</v>
      </c>
      <c r="B342" t="s">
        <v>333</v>
      </c>
      <c r="C342" t="s">
        <v>64</v>
      </c>
      <c r="D342" t="s">
        <v>359</v>
      </c>
      <c r="E342">
        <v>1200000</v>
      </c>
      <c r="F342">
        <f t="shared" si="41"/>
        <v>1200</v>
      </c>
      <c r="H342" s="1">
        <f t="shared" si="42"/>
        <v>-9.748404779697001</v>
      </c>
      <c r="I342" s="1">
        <f t="shared" si="43"/>
        <v>-8.333839355181226</v>
      </c>
      <c r="J342" s="1">
        <f t="shared" si="44"/>
        <v>-8.0222327051268341</v>
      </c>
      <c r="Q342">
        <v>17500</v>
      </c>
      <c r="R342">
        <f t="shared" si="48"/>
        <v>0.94372801875732704</v>
      </c>
      <c r="S342">
        <f t="shared" si="45"/>
        <v>0.98682228247979364</v>
      </c>
      <c r="T342">
        <f t="shared" si="46"/>
        <v>0.95597374886818609</v>
      </c>
      <c r="U342">
        <f t="shared" si="47"/>
        <v>0.93023141527574249</v>
      </c>
    </row>
    <row r="343" spans="1:21" x14ac:dyDescent="0.2">
      <c r="A343">
        <v>2016</v>
      </c>
      <c r="B343" t="s">
        <v>333</v>
      </c>
      <c r="C343" t="s">
        <v>64</v>
      </c>
      <c r="D343" t="s">
        <v>360</v>
      </c>
      <c r="E343">
        <v>9500000</v>
      </c>
      <c r="F343">
        <f t="shared" si="41"/>
        <v>9500</v>
      </c>
      <c r="H343" s="1">
        <f t="shared" si="42"/>
        <v>-9.9757734544662533</v>
      </c>
      <c r="I343" s="1">
        <f t="shared" si="43"/>
        <v>-11.099132120709834</v>
      </c>
      <c r="J343" s="1">
        <f t="shared" si="44"/>
        <v>-11.647153853330369</v>
      </c>
      <c r="Q343">
        <v>17550</v>
      </c>
      <c r="R343">
        <f t="shared" si="48"/>
        <v>0.94372801875732704</v>
      </c>
      <c r="S343">
        <f t="shared" si="45"/>
        <v>0.98710663070783933</v>
      </c>
      <c r="T343">
        <f t="shared" si="46"/>
        <v>0.95617838442712866</v>
      </c>
      <c r="U343">
        <f t="shared" si="47"/>
        <v>0.93038095204654181</v>
      </c>
    </row>
    <row r="344" spans="1:21" x14ac:dyDescent="0.2">
      <c r="A344">
        <v>2016</v>
      </c>
      <c r="B344" t="s">
        <v>333</v>
      </c>
      <c r="C344" t="s">
        <v>64</v>
      </c>
      <c r="D344" t="s">
        <v>361</v>
      </c>
      <c r="E344">
        <v>1000000</v>
      </c>
      <c r="F344">
        <f t="shared" si="41"/>
        <v>1000</v>
      </c>
      <c r="H344" s="1">
        <f t="shared" si="42"/>
        <v>-9.7673439886662088</v>
      </c>
      <c r="I344" s="1">
        <f t="shared" si="43"/>
        <v>-8.2123424734409447</v>
      </c>
      <c r="J344" s="1">
        <f t="shared" si="44"/>
        <v>-7.7027978221887352</v>
      </c>
      <c r="Q344">
        <v>17600</v>
      </c>
      <c r="R344">
        <f t="shared" si="48"/>
        <v>0.94490035169988273</v>
      </c>
      <c r="S344">
        <f t="shared" si="45"/>
        <v>0.98738565715735316</v>
      </c>
      <c r="T344">
        <f t="shared" si="46"/>
        <v>0.9563816731064021</v>
      </c>
      <c r="U344">
        <f t="shared" si="47"/>
        <v>0.93052974425194956</v>
      </c>
    </row>
    <row r="345" spans="1:21" x14ac:dyDescent="0.2">
      <c r="A345">
        <v>2016</v>
      </c>
      <c r="B345" t="s">
        <v>333</v>
      </c>
      <c r="C345" t="s">
        <v>64</v>
      </c>
      <c r="D345" t="s">
        <v>362</v>
      </c>
      <c r="E345">
        <v>4250000</v>
      </c>
      <c r="F345">
        <f t="shared" si="41"/>
        <v>4250</v>
      </c>
      <c r="H345" s="1">
        <f t="shared" si="42"/>
        <v>-9.6019601662093095</v>
      </c>
      <c r="I345" s="1">
        <f t="shared" si="43"/>
        <v>-9.7212398986893973</v>
      </c>
      <c r="J345" s="1">
        <f t="shared" si="44"/>
        <v>-10.237859523408826</v>
      </c>
      <c r="Q345">
        <v>17650</v>
      </c>
      <c r="R345">
        <f t="shared" si="48"/>
        <v>0.94490035169988273</v>
      </c>
      <c r="S345">
        <f t="shared" si="45"/>
        <v>0.98765944176605813</v>
      </c>
      <c r="T345">
        <f t="shared" si="46"/>
        <v>0.95658362658787277</v>
      </c>
      <c r="U345">
        <f t="shared" si="47"/>
        <v>0.93067779769875281</v>
      </c>
    </row>
    <row r="346" spans="1:21" x14ac:dyDescent="0.2">
      <c r="A346">
        <v>2016</v>
      </c>
      <c r="B346" t="s">
        <v>363</v>
      </c>
      <c r="C346" t="s">
        <v>64</v>
      </c>
      <c r="D346" t="s">
        <v>364</v>
      </c>
      <c r="E346">
        <v>507500</v>
      </c>
      <c r="F346">
        <f t="shared" si="41"/>
        <v>507.5</v>
      </c>
      <c r="H346" s="1">
        <f t="shared" si="42"/>
        <v>-9.8188805566568949</v>
      </c>
      <c r="I346" s="1">
        <f t="shared" si="43"/>
        <v>-7.9341144305883669</v>
      </c>
      <c r="J346" s="1">
        <f t="shared" si="44"/>
        <v>-6.514460852595839</v>
      </c>
      <c r="Q346">
        <v>17700</v>
      </c>
      <c r="R346">
        <f t="shared" si="48"/>
        <v>0.94490035169988273</v>
      </c>
      <c r="S346">
        <f t="shared" si="45"/>
        <v>0.98792806371576181</v>
      </c>
      <c r="T346">
        <f t="shared" si="46"/>
        <v>0.95678425642643017</v>
      </c>
      <c r="U346">
        <f t="shared" si="47"/>
        <v>0.93082511813217084</v>
      </c>
    </row>
    <row r="347" spans="1:21" x14ac:dyDescent="0.2">
      <c r="A347">
        <v>2016</v>
      </c>
      <c r="B347" t="s">
        <v>363</v>
      </c>
      <c r="C347" t="s">
        <v>64</v>
      </c>
      <c r="D347" t="s">
        <v>365</v>
      </c>
      <c r="E347">
        <v>510500</v>
      </c>
      <c r="F347">
        <f t="shared" si="41"/>
        <v>510.5</v>
      </c>
      <c r="H347" s="1">
        <f t="shared" si="42"/>
        <v>-9.8185455355050149</v>
      </c>
      <c r="I347" s="1">
        <f t="shared" si="43"/>
        <v>-7.9353525035375858</v>
      </c>
      <c r="J347" s="1">
        <f t="shared" si="44"/>
        <v>-6.5247872551067783</v>
      </c>
      <c r="Q347">
        <v>17750</v>
      </c>
      <c r="R347">
        <f t="shared" si="48"/>
        <v>0.94490035169988273</v>
      </c>
      <c r="S347">
        <f t="shared" si="45"/>
        <v>0.98819160142968565</v>
      </c>
      <c r="T347">
        <f t="shared" si="46"/>
        <v>0.95698357405165568</v>
      </c>
      <c r="U347">
        <f t="shared" si="47"/>
        <v>0.93097171123668021</v>
      </c>
    </row>
    <row r="348" spans="1:21" x14ac:dyDescent="0.2">
      <c r="A348">
        <v>2016</v>
      </c>
      <c r="B348" t="s">
        <v>363</v>
      </c>
      <c r="C348" t="s">
        <v>64</v>
      </c>
      <c r="D348" t="s">
        <v>366</v>
      </c>
      <c r="E348">
        <v>3400000</v>
      </c>
      <c r="F348">
        <f t="shared" si="41"/>
        <v>3400</v>
      </c>
      <c r="H348" s="1">
        <f t="shared" si="42"/>
        <v>-9.6159128300380452</v>
      </c>
      <c r="I348" s="1">
        <f t="shared" si="43"/>
        <v>-9.407247982955516</v>
      </c>
      <c r="J348" s="1">
        <f t="shared" si="44"/>
        <v>-9.846902823357162</v>
      </c>
      <c r="Q348">
        <v>17800</v>
      </c>
      <c r="R348">
        <f t="shared" si="48"/>
        <v>0.94490035169988273</v>
      </c>
      <c r="S348">
        <f t="shared" si="45"/>
        <v>0.9884501325700602</v>
      </c>
      <c r="T348">
        <f t="shared" si="46"/>
        <v>0.95718159076946407</v>
      </c>
      <c r="U348">
        <f t="shared" si="47"/>
        <v>0.93111758263682476</v>
      </c>
    </row>
    <row r="349" spans="1:21" x14ac:dyDescent="0.2">
      <c r="A349">
        <v>2016</v>
      </c>
      <c r="B349" t="s">
        <v>363</v>
      </c>
      <c r="C349" t="s">
        <v>64</v>
      </c>
      <c r="D349" t="s">
        <v>367</v>
      </c>
      <c r="E349">
        <v>650000</v>
      </c>
      <c r="F349">
        <f t="shared" si="41"/>
        <v>650</v>
      </c>
      <c r="H349" s="1">
        <f t="shared" si="42"/>
        <v>-9.8032525806280333</v>
      </c>
      <c r="I349" s="1">
        <f t="shared" si="43"/>
        <v>-8.0038959904905944</v>
      </c>
      <c r="J349" s="1">
        <f t="shared" si="44"/>
        <v>-6.9480483959909414</v>
      </c>
      <c r="Q349">
        <v>17850</v>
      </c>
      <c r="R349">
        <f t="shared" si="48"/>
        <v>0.94490035169988273</v>
      </c>
      <c r="S349">
        <f t="shared" si="45"/>
        <v>0.98870373403598233</v>
      </c>
      <c r="T349">
        <f t="shared" si="46"/>
        <v>0.95737831776372084</v>
      </c>
      <c r="U349">
        <f t="shared" si="47"/>
        <v>0.9312627378980145</v>
      </c>
    </row>
    <row r="350" spans="1:21" x14ac:dyDescent="0.2">
      <c r="A350">
        <v>2016</v>
      </c>
      <c r="B350" t="s">
        <v>363</v>
      </c>
      <c r="C350" t="s">
        <v>64</v>
      </c>
      <c r="D350" t="s">
        <v>368</v>
      </c>
      <c r="E350">
        <v>525000</v>
      </c>
      <c r="F350">
        <f t="shared" si="41"/>
        <v>525</v>
      </c>
      <c r="H350" s="1">
        <f t="shared" si="42"/>
        <v>-9.8169299113457047</v>
      </c>
      <c r="I350" s="1">
        <f t="shared" si="43"/>
        <v>-7.9415184089617217</v>
      </c>
      <c r="J350" s="1">
        <f t="shared" si="44"/>
        <v>-6.573857768579721</v>
      </c>
      <c r="Q350">
        <v>17900</v>
      </c>
      <c r="R350">
        <f t="shared" si="48"/>
        <v>0.94490035169988273</v>
      </c>
      <c r="S350">
        <f t="shared" si="45"/>
        <v>0.98895248196153041</v>
      </c>
      <c r="T350">
        <f t="shared" si="46"/>
        <v>0.95757376609783462</v>
      </c>
      <c r="U350">
        <f t="shared" si="47"/>
        <v>0.9314071825273107</v>
      </c>
    </row>
    <row r="351" spans="1:21" x14ac:dyDescent="0.2">
      <c r="A351">
        <v>2016</v>
      </c>
      <c r="B351" t="s">
        <v>363</v>
      </c>
      <c r="C351" t="s">
        <v>64</v>
      </c>
      <c r="D351" t="s">
        <v>369</v>
      </c>
      <c r="E351">
        <v>7000000</v>
      </c>
      <c r="F351">
        <f t="shared" si="41"/>
        <v>7000</v>
      </c>
      <c r="H351" s="1">
        <f t="shared" si="42"/>
        <v>-9.6990179743780658</v>
      </c>
      <c r="I351" s="1">
        <f t="shared" si="43"/>
        <v>-10.530651275990795</v>
      </c>
      <c r="J351" s="1">
        <f t="shared" si="44"/>
        <v>-11.112112615249741</v>
      </c>
      <c r="Q351">
        <v>17950</v>
      </c>
      <c r="R351">
        <f t="shared" si="48"/>
        <v>0.94490035169988273</v>
      </c>
      <c r="S351">
        <f t="shared" si="45"/>
        <v>0.98919645171413284</v>
      </c>
      <c r="T351">
        <f t="shared" si="46"/>
        <v>0.95776794671632359</v>
      </c>
      <c r="U351">
        <f t="shared" si="47"/>
        <v>0.93155092197419798</v>
      </c>
    </row>
    <row r="352" spans="1:21" x14ac:dyDescent="0.2">
      <c r="A352">
        <v>2016</v>
      </c>
      <c r="B352" t="s">
        <v>363</v>
      </c>
      <c r="C352" t="s">
        <v>64</v>
      </c>
      <c r="D352" t="s">
        <v>370</v>
      </c>
      <c r="E352">
        <v>1000000</v>
      </c>
      <c r="F352">
        <f t="shared" si="41"/>
        <v>1000</v>
      </c>
      <c r="H352" s="1">
        <f t="shared" si="42"/>
        <v>-9.7673439886662088</v>
      </c>
      <c r="I352" s="1">
        <f t="shared" si="43"/>
        <v>-8.2123424734409447</v>
      </c>
      <c r="J352" s="1">
        <f t="shared" si="44"/>
        <v>-7.7027978221887352</v>
      </c>
      <c r="Q352">
        <v>18000</v>
      </c>
      <c r="R352">
        <f t="shared" si="48"/>
        <v>0.95076201641266123</v>
      </c>
      <c r="S352">
        <f t="shared" si="45"/>
        <v>0.98943571789318663</v>
      </c>
      <c r="T352">
        <f t="shared" si="46"/>
        <v>0.95796087044636091</v>
      </c>
      <c r="U352">
        <f t="shared" si="47"/>
        <v>0.93169396163134555</v>
      </c>
    </row>
    <row r="353" spans="1:21" x14ac:dyDescent="0.2">
      <c r="A353">
        <v>2016</v>
      </c>
      <c r="B353" t="s">
        <v>363</v>
      </c>
      <c r="C353" t="s">
        <v>64</v>
      </c>
      <c r="D353" t="s">
        <v>371</v>
      </c>
      <c r="E353">
        <v>532500</v>
      </c>
      <c r="F353">
        <f t="shared" si="41"/>
        <v>532.5</v>
      </c>
      <c r="H353" s="1">
        <f t="shared" si="42"/>
        <v>-9.8160966136567538</v>
      </c>
      <c r="I353" s="1">
        <f t="shared" si="43"/>
        <v>-7.9448193266918734</v>
      </c>
      <c r="J353" s="1">
        <f t="shared" si="44"/>
        <v>-6.5987098337872165</v>
      </c>
      <c r="Q353">
        <v>18050</v>
      </c>
      <c r="R353">
        <f t="shared" si="48"/>
        <v>0.95076201641266123</v>
      </c>
      <c r="S353">
        <f t="shared" si="45"/>
        <v>0.98967035432892003</v>
      </c>
      <c r="T353">
        <f t="shared" si="46"/>
        <v>0.95815254799929284</v>
      </c>
      <c r="U353">
        <f t="shared" si="47"/>
        <v>0.93183630683535434</v>
      </c>
    </row>
    <row r="354" spans="1:21" x14ac:dyDescent="0.2">
      <c r="A354">
        <v>2016</v>
      </c>
      <c r="B354" t="s">
        <v>363</v>
      </c>
      <c r="C354" t="s">
        <v>64</v>
      </c>
      <c r="D354" t="s">
        <v>372</v>
      </c>
      <c r="E354">
        <v>515000</v>
      </c>
      <c r="F354">
        <f t="shared" si="41"/>
        <v>515</v>
      </c>
      <c r="H354" s="1">
        <f t="shared" si="42"/>
        <v>-9.8180434885457615</v>
      </c>
      <c r="I354" s="1">
        <f t="shared" si="43"/>
        <v>-7.9372343637640892</v>
      </c>
      <c r="J354" s="1">
        <f t="shared" si="44"/>
        <v>-6.5401636297505021</v>
      </c>
      <c r="Q354">
        <v>18100</v>
      </c>
      <c r="R354">
        <f t="shared" si="48"/>
        <v>0.95076201641266123</v>
      </c>
      <c r="S354">
        <f t="shared" si="45"/>
        <v>0.98990043408149631</v>
      </c>
      <c r="T354">
        <f t="shared" si="46"/>
        <v>0.95834298997213729</v>
      </c>
      <c r="U354">
        <f t="shared" si="47"/>
        <v>0.93197796286749379</v>
      </c>
    </row>
    <row r="355" spans="1:21" x14ac:dyDescent="0.2">
      <c r="A355">
        <v>2016</v>
      </c>
      <c r="B355" t="s">
        <v>363</v>
      </c>
      <c r="C355" t="s">
        <v>64</v>
      </c>
      <c r="D355" t="s">
        <v>373</v>
      </c>
      <c r="E355">
        <v>520000</v>
      </c>
      <c r="F355">
        <f t="shared" si="41"/>
        <v>520</v>
      </c>
      <c r="H355" s="1">
        <f t="shared" si="42"/>
        <v>-9.8174863408579061</v>
      </c>
      <c r="I355" s="1">
        <f t="shared" si="43"/>
        <v>-7.9393591613481815</v>
      </c>
      <c r="J355" s="1">
        <f t="shared" si="44"/>
        <v>-6.5570916959392793</v>
      </c>
      <c r="Q355">
        <v>18150</v>
      </c>
      <c r="R355">
        <f t="shared" si="48"/>
        <v>0.95076201641266123</v>
      </c>
      <c r="S355">
        <f t="shared" si="45"/>
        <v>0.99012602944035466</v>
      </c>
      <c r="T355">
        <f t="shared" si="46"/>
        <v>0.95853220684905738</v>
      </c>
      <c r="U355">
        <f t="shared" si="47"/>
        <v>0.93211893495442655</v>
      </c>
    </row>
    <row r="356" spans="1:21" x14ac:dyDescent="0.2">
      <c r="A356">
        <v>2016</v>
      </c>
      <c r="B356" t="s">
        <v>363</v>
      </c>
      <c r="C356" t="s">
        <v>64</v>
      </c>
      <c r="D356" t="s">
        <v>374</v>
      </c>
      <c r="E356">
        <v>1375000</v>
      </c>
      <c r="F356">
        <f t="shared" si="41"/>
        <v>1375</v>
      </c>
      <c r="H356" s="1">
        <f t="shared" si="42"/>
        <v>-9.7327755773940723</v>
      </c>
      <c r="I356" s="1">
        <f t="shared" si="43"/>
        <v>-8.4374612054751701</v>
      </c>
      <c r="J356" s="1">
        <f t="shared" si="44"/>
        <v>-8.2607418860166426</v>
      </c>
      <c r="Q356">
        <v>18200</v>
      </c>
      <c r="R356">
        <f t="shared" si="48"/>
        <v>0.95076201641266123</v>
      </c>
      <c r="S356">
        <f t="shared" si="45"/>
        <v>0.9903472119237815</v>
      </c>
      <c r="T356">
        <f t="shared" si="46"/>
        <v>0.95872020900281296</v>
      </c>
      <c r="U356">
        <f t="shared" si="47"/>
        <v>0.93225922826892149</v>
      </c>
    </row>
    <row r="357" spans="1:21" x14ac:dyDescent="0.2">
      <c r="A357">
        <v>2016</v>
      </c>
      <c r="B357" t="s">
        <v>363</v>
      </c>
      <c r="C357" t="s">
        <v>64</v>
      </c>
      <c r="D357" t="s">
        <v>375</v>
      </c>
      <c r="E357">
        <v>1500000</v>
      </c>
      <c r="F357">
        <f t="shared" si="41"/>
        <v>1500</v>
      </c>
      <c r="H357" s="1">
        <f t="shared" si="42"/>
        <v>-9.7221504932034826</v>
      </c>
      <c r="I357" s="1">
        <f t="shared" si="43"/>
        <v>-8.5094727984330465</v>
      </c>
      <c r="J357" s="1">
        <f t="shared" si="44"/>
        <v>-8.4131894051784961</v>
      </c>
      <c r="Q357">
        <v>18250</v>
      </c>
      <c r="R357">
        <f t="shared" si="48"/>
        <v>0.95076201641266123</v>
      </c>
      <c r="S357">
        <f t="shared" si="45"/>
        <v>0.99056405227871103</v>
      </c>
      <c r="T357">
        <f t="shared" si="46"/>
        <v>0.95890700669619067</v>
      </c>
      <c r="U357">
        <f t="shared" si="47"/>
        <v>0.93239884793055516</v>
      </c>
    </row>
    <row r="358" spans="1:21" x14ac:dyDescent="0.2">
      <c r="A358">
        <v>2016</v>
      </c>
      <c r="B358" t="s">
        <v>363</v>
      </c>
      <c r="C358" t="s">
        <v>64</v>
      </c>
      <c r="D358" t="s">
        <v>376</v>
      </c>
      <c r="E358">
        <v>513000</v>
      </c>
      <c r="F358">
        <f t="shared" si="41"/>
        <v>513</v>
      </c>
      <c r="H358" s="1">
        <f t="shared" si="42"/>
        <v>-9.8182665487100866</v>
      </c>
      <c r="I358" s="1">
        <f t="shared" si="43"/>
        <v>-7.9363943612408816</v>
      </c>
      <c r="J358" s="1">
        <f t="shared" si="44"/>
        <v>-6.5333463401345178</v>
      </c>
      <c r="Q358">
        <v>18300</v>
      </c>
      <c r="R358">
        <f t="shared" si="48"/>
        <v>0.95076201641266123</v>
      </c>
      <c r="S358">
        <f t="shared" si="45"/>
        <v>0.99077662048074855</v>
      </c>
      <c r="T358">
        <f t="shared" si="46"/>
        <v>0.95909261008341284</v>
      </c>
      <c r="U358">
        <f t="shared" si="47"/>
        <v>0.93253779900640354</v>
      </c>
    </row>
    <row r="359" spans="1:21" x14ac:dyDescent="0.2">
      <c r="A359">
        <v>2016</v>
      </c>
      <c r="B359" t="s">
        <v>363</v>
      </c>
      <c r="C359" t="s">
        <v>64</v>
      </c>
      <c r="D359" t="s">
        <v>377</v>
      </c>
      <c r="E359">
        <v>25000000</v>
      </c>
      <c r="F359">
        <f t="shared" si="41"/>
        <v>25000</v>
      </c>
      <c r="H359" s="1">
        <f t="shared" si="42"/>
        <v>-15.699077577158938</v>
      </c>
      <c r="I359" s="1">
        <f t="shared" si="43"/>
        <v>-13.266984957218092</v>
      </c>
      <c r="J359" s="1">
        <f t="shared" si="44"/>
        <v>-13.342400951900178</v>
      </c>
      <c r="Q359">
        <v>18350</v>
      </c>
      <c r="R359">
        <f t="shared" si="48"/>
        <v>0.95076201641266123</v>
      </c>
      <c r="S359">
        <f t="shared" si="45"/>
        <v>0.9909849857344124</v>
      </c>
      <c r="T359">
        <f t="shared" si="46"/>
        <v>0.95927702921152347</v>
      </c>
      <c r="U359">
        <f t="shared" si="47"/>
        <v>0.9326760865117214</v>
      </c>
    </row>
    <row r="360" spans="1:21" x14ac:dyDescent="0.2">
      <c r="A360">
        <v>2016</v>
      </c>
      <c r="B360" t="s">
        <v>363</v>
      </c>
      <c r="C360" t="s">
        <v>64</v>
      </c>
      <c r="D360" t="s">
        <v>378</v>
      </c>
      <c r="E360">
        <v>514500</v>
      </c>
      <c r="F360">
        <f t="shared" si="41"/>
        <v>514.5</v>
      </c>
      <c r="H360" s="1">
        <f t="shared" si="42"/>
        <v>-9.818099242814208</v>
      </c>
      <c r="I360" s="1">
        <f t="shared" si="43"/>
        <v>-7.9370238251182528</v>
      </c>
      <c r="J360" s="1">
        <f t="shared" si="44"/>
        <v>-6.5384617925882615</v>
      </c>
      <c r="Q360">
        <v>18400</v>
      </c>
      <c r="R360">
        <f t="shared" si="48"/>
        <v>0.95076201641266123</v>
      </c>
      <c r="S360">
        <f t="shared" si="45"/>
        <v>0.9911892164735906</v>
      </c>
      <c r="T360">
        <f t="shared" si="46"/>
        <v>0.95946027402175538</v>
      </c>
      <c r="U360">
        <f t="shared" si="47"/>
        <v>0.93281371541061175</v>
      </c>
    </row>
    <row r="361" spans="1:21" x14ac:dyDescent="0.2">
      <c r="A361">
        <v>2016</v>
      </c>
      <c r="B361" t="s">
        <v>363</v>
      </c>
      <c r="C361" t="s">
        <v>64</v>
      </c>
      <c r="D361" t="s">
        <v>379</v>
      </c>
      <c r="E361">
        <v>6425000</v>
      </c>
      <c r="F361">
        <f t="shared" si="41"/>
        <v>6425</v>
      </c>
      <c r="H361" s="1">
        <f t="shared" si="42"/>
        <v>-9.6607607005022427</v>
      </c>
      <c r="I361" s="1">
        <f t="shared" si="43"/>
        <v>-10.381070850963253</v>
      </c>
      <c r="J361" s="1">
        <f t="shared" si="44"/>
        <v>-10.961938998056356</v>
      </c>
      <c r="Q361">
        <v>18450</v>
      </c>
      <c r="R361">
        <f t="shared" si="48"/>
        <v>0.95076201641266123</v>
      </c>
      <c r="S361">
        <f t="shared" si="45"/>
        <v>0.99138938036220814</v>
      </c>
      <c r="T361">
        <f t="shared" si="46"/>
        <v>0.95964235435087542</v>
      </c>
      <c r="U361">
        <f t="shared" si="47"/>
        <v>0.93295069061668501</v>
      </c>
    </row>
    <row r="362" spans="1:21" x14ac:dyDescent="0.2">
      <c r="A362">
        <v>2016</v>
      </c>
      <c r="B362" t="s">
        <v>363</v>
      </c>
      <c r="C362" t="s">
        <v>64</v>
      </c>
      <c r="D362" t="s">
        <v>380</v>
      </c>
      <c r="E362">
        <v>2400000</v>
      </c>
      <c r="F362">
        <f t="shared" si="41"/>
        <v>2400</v>
      </c>
      <c r="H362" s="1">
        <f t="shared" si="42"/>
        <v>-9.6589002278370408</v>
      </c>
      <c r="I362" s="1">
        <f t="shared" si="43"/>
        <v>-8.9763857394223194</v>
      </c>
      <c r="J362" s="1">
        <f t="shared" si="44"/>
        <v>-9.2366551375288637</v>
      </c>
      <c r="Q362">
        <v>18500</v>
      </c>
      <c r="R362">
        <f t="shared" si="48"/>
        <v>0.95076201641266123</v>
      </c>
      <c r="S362">
        <f t="shared" si="45"/>
        <v>0.99158554429509926</v>
      </c>
      <c r="T362">
        <f t="shared" si="46"/>
        <v>0.95982327993251038</v>
      </c>
      <c r="U362">
        <f t="shared" si="47"/>
        <v>0.93308701699370789</v>
      </c>
    </row>
    <row r="363" spans="1:21" x14ac:dyDescent="0.2">
      <c r="A363">
        <v>2016</v>
      </c>
      <c r="B363" t="s">
        <v>363</v>
      </c>
      <c r="C363" t="s">
        <v>64</v>
      </c>
      <c r="D363" t="s">
        <v>381</v>
      </c>
      <c r="E363">
        <v>5000000</v>
      </c>
      <c r="F363">
        <f t="shared" si="41"/>
        <v>5000</v>
      </c>
      <c r="H363" s="1">
        <f t="shared" si="42"/>
        <v>-9.6068852079251261</v>
      </c>
      <c r="I363" s="1">
        <f t="shared" si="43"/>
        <v>-9.9685830077283484</v>
      </c>
      <c r="J363" s="1">
        <f t="shared" si="44"/>
        <v>-10.522599387044458</v>
      </c>
      <c r="Q363">
        <v>18550</v>
      </c>
      <c r="R363">
        <f t="shared" si="48"/>
        <v>0.95076201641266123</v>
      </c>
      <c r="S363">
        <f t="shared" si="45"/>
        <v>0.99177777439908166</v>
      </c>
      <c r="T363">
        <f t="shared" si="46"/>
        <v>0.96000306039845329</v>
      </c>
      <c r="U363">
        <f t="shared" si="47"/>
        <v>0.93322269935624147</v>
      </c>
    </row>
    <row r="364" spans="1:21" x14ac:dyDescent="0.2">
      <c r="A364">
        <v>2016</v>
      </c>
      <c r="B364" t="s">
        <v>363</v>
      </c>
      <c r="C364" t="s">
        <v>64</v>
      </c>
      <c r="D364" t="s">
        <v>382</v>
      </c>
      <c r="E364">
        <v>530000</v>
      </c>
      <c r="F364">
        <f t="shared" si="41"/>
        <v>530</v>
      </c>
      <c r="H364" s="1">
        <f t="shared" si="42"/>
        <v>-9.8163742000091574</v>
      </c>
      <c r="I364" s="1">
        <f t="shared" si="43"/>
        <v>-7.9437109366848055</v>
      </c>
      <c r="J364" s="1">
        <f t="shared" si="44"/>
        <v>-6.5904649187092144</v>
      </c>
      <c r="Q364">
        <v>18600</v>
      </c>
      <c r="R364">
        <f t="shared" si="48"/>
        <v>0.95076201641266123</v>
      </c>
      <c r="S364">
        <f t="shared" si="45"/>
        <v>0.9919661360342269</v>
      </c>
      <c r="T364">
        <f t="shared" si="46"/>
        <v>0.96018170527994884</v>
      </c>
      <c r="U364">
        <f t="shared" si="47"/>
        <v>0.93335774247027037</v>
      </c>
    </row>
    <row r="365" spans="1:21" x14ac:dyDescent="0.2">
      <c r="A365">
        <v>2016</v>
      </c>
      <c r="B365" t="s">
        <v>363</v>
      </c>
      <c r="C365" t="s">
        <v>64</v>
      </c>
      <c r="D365" t="s">
        <v>383</v>
      </c>
      <c r="E365">
        <v>6000000</v>
      </c>
      <c r="F365">
        <f t="shared" si="41"/>
        <v>6000</v>
      </c>
      <c r="H365" s="1">
        <f t="shared" si="42"/>
        <v>-9.6385880780829716</v>
      </c>
      <c r="I365" s="1">
        <f t="shared" si="43"/>
        <v>-10.264780179473615</v>
      </c>
      <c r="J365" s="1">
        <f t="shared" si="44"/>
        <v>-10.842034269982554</v>
      </c>
      <c r="Q365">
        <v>18650</v>
      </c>
      <c r="R365">
        <f t="shared" si="48"/>
        <v>0.95076201641266123</v>
      </c>
      <c r="S365">
        <f t="shared" si="45"/>
        <v>0.99215069379532461</v>
      </c>
      <c r="T365">
        <f t="shared" si="46"/>
        <v>0.96035922400896123</v>
      </c>
      <c r="U365">
        <f t="shared" si="47"/>
        <v>0.93349215105382199</v>
      </c>
    </row>
    <row r="366" spans="1:21" x14ac:dyDescent="0.2">
      <c r="A366">
        <v>2016</v>
      </c>
      <c r="B366" t="s">
        <v>363</v>
      </c>
      <c r="C366" t="s">
        <v>64</v>
      </c>
      <c r="D366" t="s">
        <v>384</v>
      </c>
      <c r="E366">
        <v>5250000</v>
      </c>
      <c r="F366">
        <f t="shared" si="41"/>
        <v>5250</v>
      </c>
      <c r="H366" s="1">
        <f t="shared" si="42"/>
        <v>-9.6121177667642215</v>
      </c>
      <c r="I366" s="1">
        <f t="shared" si="43"/>
        <v>-10.04590745988086</v>
      </c>
      <c r="J366" s="1">
        <f t="shared" si="44"/>
        <v>-10.60808176583747</v>
      </c>
      <c r="Q366">
        <v>18700</v>
      </c>
      <c r="R366">
        <f t="shared" si="48"/>
        <v>0.95193434935521692</v>
      </c>
      <c r="S366">
        <f t="shared" si="45"/>
        <v>0.99233151151353327</v>
      </c>
      <c r="T366">
        <f t="shared" si="46"/>
        <v>0.96053562591942321</v>
      </c>
      <c r="U366">
        <f t="shared" si="47"/>
        <v>0.93362592977757553</v>
      </c>
    </row>
    <row r="367" spans="1:21" x14ac:dyDescent="0.2">
      <c r="A367">
        <v>2016</v>
      </c>
      <c r="B367" t="s">
        <v>363</v>
      </c>
      <c r="C367" t="s">
        <v>64</v>
      </c>
      <c r="D367" t="s">
        <v>385</v>
      </c>
      <c r="E367">
        <v>2800000</v>
      </c>
      <c r="F367">
        <f t="shared" si="41"/>
        <v>2800</v>
      </c>
      <c r="H367" s="1">
        <f t="shared" si="42"/>
        <v>-9.6382580255809724</v>
      </c>
      <c r="I367" s="1">
        <f t="shared" si="43"/>
        <v>-9.1581637836708936</v>
      </c>
      <c r="J367" s="1">
        <f t="shared" si="44"/>
        <v>-9.506733482796049</v>
      </c>
      <c r="Q367">
        <v>18750</v>
      </c>
      <c r="R367">
        <f t="shared" si="48"/>
        <v>0.95193434935521692</v>
      </c>
      <c r="S367">
        <f t="shared" si="45"/>
        <v>0.99250865225821627</v>
      </c>
      <c r="T367">
        <f t="shared" si="46"/>
        <v>0.96071092024846538</v>
      </c>
      <c r="U367">
        <f t="shared" si="47"/>
        <v>0.93375908326546264</v>
      </c>
    </row>
    <row r="368" spans="1:21" x14ac:dyDescent="0.2">
      <c r="A368">
        <v>2016</v>
      </c>
      <c r="B368" t="s">
        <v>363</v>
      </c>
      <c r="C368" t="s">
        <v>64</v>
      </c>
      <c r="D368" t="s">
        <v>386</v>
      </c>
      <c r="E368">
        <v>8000000</v>
      </c>
      <c r="F368">
        <f t="shared" si="41"/>
        <v>8000</v>
      </c>
      <c r="H368" s="1">
        <f t="shared" si="42"/>
        <v>-9.7881748968104052</v>
      </c>
      <c r="I368" s="1">
        <f t="shared" si="43"/>
        <v>-10.772394595410413</v>
      </c>
      <c r="J368" s="1">
        <f t="shared" si="44"/>
        <v>-11.346065119394824</v>
      </c>
      <c r="Q368">
        <v>18800</v>
      </c>
      <c r="R368">
        <f t="shared" si="48"/>
        <v>0.95193434935521692</v>
      </c>
      <c r="S368">
        <f t="shared" si="45"/>
        <v>0.99268217833895644</v>
      </c>
      <c r="T368">
        <f t="shared" si="46"/>
        <v>0.96088511613762906</v>
      </c>
      <c r="U368">
        <f t="shared" si="47"/>
        <v>0.93389161609525828</v>
      </c>
    </row>
    <row r="369" spans="1:21" x14ac:dyDescent="0.2">
      <c r="A369">
        <v>2016</v>
      </c>
      <c r="B369" t="s">
        <v>363</v>
      </c>
      <c r="C369" t="s">
        <v>64</v>
      </c>
      <c r="D369" t="s">
        <v>387</v>
      </c>
      <c r="E369">
        <v>16083333</v>
      </c>
      <c r="F369">
        <f t="shared" si="41"/>
        <v>16083.333000000001</v>
      </c>
      <c r="H369" s="1">
        <f t="shared" si="42"/>
        <v>-11.563480905634933</v>
      </c>
      <c r="I369" s="1">
        <f t="shared" si="43"/>
        <v>-12.209595453782857</v>
      </c>
      <c r="J369" s="1">
        <f t="shared" si="44"/>
        <v>-12.56958904878816</v>
      </c>
      <c r="Q369">
        <v>18850</v>
      </c>
      <c r="R369">
        <f t="shared" si="48"/>
        <v>0.95193434935521692</v>
      </c>
      <c r="S369">
        <f t="shared" si="45"/>
        <v>0.99285215130774573</v>
      </c>
      <c r="T369">
        <f t="shared" si="46"/>
        <v>0.96105822263405905</v>
      </c>
      <c r="U369">
        <f t="shared" si="47"/>
        <v>0.93402353279916273</v>
      </c>
    </row>
    <row r="370" spans="1:21" x14ac:dyDescent="0.2">
      <c r="A370">
        <v>2016</v>
      </c>
      <c r="B370" t="s">
        <v>363</v>
      </c>
      <c r="C370" t="s">
        <v>64</v>
      </c>
      <c r="D370" t="s">
        <v>388</v>
      </c>
      <c r="E370">
        <v>20200000</v>
      </c>
      <c r="F370">
        <f t="shared" si="41"/>
        <v>20200</v>
      </c>
      <c r="H370" s="1">
        <f t="shared" si="42"/>
        <v>-13.188989495056061</v>
      </c>
      <c r="I370" s="1">
        <f t="shared" si="43"/>
        <v>-12.741453407694115</v>
      </c>
      <c r="J370" s="1">
        <f t="shared" si="44"/>
        <v>-12.968877641663571</v>
      </c>
      <c r="Q370">
        <v>18900</v>
      </c>
      <c r="R370">
        <f t="shared" si="48"/>
        <v>0.95193434935521692</v>
      </c>
      <c r="S370">
        <f t="shared" si="45"/>
        <v>0.99301863196134599</v>
      </c>
      <c r="T370">
        <f t="shared" si="46"/>
        <v>0.96123024869168161</v>
      </c>
      <c r="U370">
        <f t="shared" si="47"/>
        <v>0.93415483786437448</v>
      </c>
    </row>
    <row r="371" spans="1:21" x14ac:dyDescent="0.2">
      <c r="A371">
        <v>2016</v>
      </c>
      <c r="B371" t="s">
        <v>363</v>
      </c>
      <c r="C371" t="s">
        <v>64</v>
      </c>
      <c r="D371" t="s">
        <v>389</v>
      </c>
      <c r="E371">
        <v>20500000</v>
      </c>
      <c r="F371">
        <f t="shared" si="41"/>
        <v>20500</v>
      </c>
      <c r="H371" s="1">
        <f t="shared" si="42"/>
        <v>-13.326479257544849</v>
      </c>
      <c r="I371" s="1">
        <f t="shared" si="43"/>
        <v>-12.776922939812129</v>
      </c>
      <c r="J371" s="1">
        <f t="shared" si="44"/>
        <v>-12.994706726955368</v>
      </c>
      <c r="Q371">
        <v>18950</v>
      </c>
      <c r="R371">
        <f t="shared" si="48"/>
        <v>0.95193434935521692</v>
      </c>
      <c r="S371">
        <f t="shared" si="45"/>
        <v>0.99318168034381604</v>
      </c>
      <c r="T371">
        <f t="shared" si="46"/>
        <v>0.96140120317236299</v>
      </c>
      <c r="U371">
        <f t="shared" si="47"/>
        <v>0.93428553573365525</v>
      </c>
    </row>
    <row r="372" spans="1:21" x14ac:dyDescent="0.2">
      <c r="A372">
        <v>2016</v>
      </c>
      <c r="B372" t="s">
        <v>390</v>
      </c>
      <c r="C372" t="s">
        <v>6</v>
      </c>
      <c r="D372" t="s">
        <v>391</v>
      </c>
      <c r="E372">
        <v>15800000</v>
      </c>
      <c r="F372">
        <f t="shared" si="41"/>
        <v>15800</v>
      </c>
      <c r="H372" s="1">
        <f t="shared" si="42"/>
        <v>-11.469510428812965</v>
      </c>
      <c r="I372" s="1">
        <f t="shared" si="43"/>
        <v>-12.169416304871117</v>
      </c>
      <c r="J372" s="1">
        <f t="shared" si="44"/>
        <v>-12.538449006863335</v>
      </c>
      <c r="Q372">
        <v>19000</v>
      </c>
      <c r="R372">
        <f t="shared" si="48"/>
        <v>0.95193434935521692</v>
      </c>
      <c r="S372">
        <f t="shared" si="45"/>
        <v>0.99334135574920024</v>
      </c>
      <c r="T372">
        <f t="shared" si="46"/>
        <v>0.96157109484705261</v>
      </c>
      <c r="U372">
        <f t="shared" si="47"/>
        <v>0.93441563080588519</v>
      </c>
    </row>
    <row r="373" spans="1:21" x14ac:dyDescent="0.2">
      <c r="A373">
        <v>2016</v>
      </c>
      <c r="B373" t="s">
        <v>390</v>
      </c>
      <c r="C373" t="s">
        <v>6</v>
      </c>
      <c r="D373" t="s">
        <v>392</v>
      </c>
      <c r="E373">
        <v>520000</v>
      </c>
      <c r="F373">
        <f t="shared" si="41"/>
        <v>520</v>
      </c>
      <c r="H373" s="1">
        <f t="shared" si="42"/>
        <v>-9.8174863408579061</v>
      </c>
      <c r="I373" s="1">
        <f t="shared" si="43"/>
        <v>-7.9393591613481815</v>
      </c>
      <c r="J373" s="1">
        <f t="shared" si="44"/>
        <v>-6.5570916959392793</v>
      </c>
      <c r="Q373">
        <v>19050</v>
      </c>
      <c r="R373">
        <f t="shared" si="48"/>
        <v>0.95193434935521692</v>
      </c>
      <c r="S373">
        <f t="shared" si="45"/>
        <v>0.99349771672437559</v>
      </c>
      <c r="T373">
        <f t="shared" si="46"/>
        <v>0.96173993239690769</v>
      </c>
      <c r="U373">
        <f t="shared" si="47"/>
        <v>0.93454512743661078</v>
      </c>
    </row>
    <row r="374" spans="1:21" x14ac:dyDescent="0.2">
      <c r="A374">
        <v>2016</v>
      </c>
      <c r="B374" t="s">
        <v>390</v>
      </c>
      <c r="C374" t="s">
        <v>6</v>
      </c>
      <c r="D374" t="s">
        <v>393</v>
      </c>
      <c r="E374">
        <v>512500</v>
      </c>
      <c r="F374">
        <f t="shared" si="41"/>
        <v>512.5</v>
      </c>
      <c r="H374" s="1">
        <f t="shared" si="42"/>
        <v>-9.8183223317055592</v>
      </c>
      <c r="I374" s="1">
        <f t="shared" si="43"/>
        <v>-7.9361852614651713</v>
      </c>
      <c r="J374" s="1">
        <f t="shared" si="44"/>
        <v>-6.5316378648935594</v>
      </c>
      <c r="Q374">
        <v>19100</v>
      </c>
      <c r="R374">
        <f t="shared" si="48"/>
        <v>0.95193434935521692</v>
      </c>
      <c r="S374">
        <f t="shared" si="45"/>
        <v>0.99365082107205216</v>
      </c>
      <c r="T374">
        <f t="shared" si="46"/>
        <v>0.96190772441440375</v>
      </c>
      <c r="U374">
        <f t="shared" si="47"/>
        <v>0.93467402993858417</v>
      </c>
    </row>
    <row r="375" spans="1:21" x14ac:dyDescent="0.2">
      <c r="A375">
        <v>2016</v>
      </c>
      <c r="B375" t="s">
        <v>390</v>
      </c>
      <c r="C375" t="s">
        <v>6</v>
      </c>
      <c r="D375" t="s">
        <v>394</v>
      </c>
      <c r="E375">
        <v>4000000</v>
      </c>
      <c r="F375">
        <f t="shared" si="41"/>
        <v>4000</v>
      </c>
      <c r="H375" s="1">
        <f t="shared" si="42"/>
        <v>-9.6039093639045259</v>
      </c>
      <c r="I375" s="1">
        <f t="shared" si="43"/>
        <v>-9.6330002454114236</v>
      </c>
      <c r="J375" s="1">
        <f t="shared" si="44"/>
        <v>-10.131642686992794</v>
      </c>
      <c r="Q375">
        <v>19150</v>
      </c>
      <c r="R375">
        <f t="shared" si="48"/>
        <v>0.95193434935521692</v>
      </c>
      <c r="S375">
        <f t="shared" si="45"/>
        <v>0.99380072585392221</v>
      </c>
      <c r="T375">
        <f t="shared" si="46"/>
        <v>0.96207447940442692</v>
      </c>
      <c r="U375">
        <f t="shared" si="47"/>
        <v>0.93480234258229378</v>
      </c>
    </row>
    <row r="376" spans="1:21" x14ac:dyDescent="0.2">
      <c r="A376">
        <v>2016</v>
      </c>
      <c r="B376" t="s">
        <v>390</v>
      </c>
      <c r="C376" t="s">
        <v>6</v>
      </c>
      <c r="D376" t="s">
        <v>395</v>
      </c>
      <c r="E376">
        <v>515000</v>
      </c>
      <c r="F376">
        <f t="shared" si="41"/>
        <v>515</v>
      </c>
      <c r="H376" s="1">
        <f t="shared" si="42"/>
        <v>-9.8180434885457615</v>
      </c>
      <c r="I376" s="1">
        <f t="shared" si="43"/>
        <v>-7.9372343637640892</v>
      </c>
      <c r="J376" s="1">
        <f t="shared" si="44"/>
        <v>-6.5401636297505021</v>
      </c>
      <c r="Q376">
        <v>19200</v>
      </c>
      <c r="R376">
        <f t="shared" si="48"/>
        <v>0.95193434935521692</v>
      </c>
      <c r="S376">
        <f t="shared" si="45"/>
        <v>0.993947487393955</v>
      </c>
      <c r="T376">
        <f t="shared" si="46"/>
        <v>0.96224020578535241</v>
      </c>
      <c r="U376">
        <f t="shared" si="47"/>
        <v>0.93493006959648817</v>
      </c>
    </row>
    <row r="377" spans="1:21" x14ac:dyDescent="0.2">
      <c r="A377">
        <v>2016</v>
      </c>
      <c r="B377" t="s">
        <v>390</v>
      </c>
      <c r="C377" t="s">
        <v>6</v>
      </c>
      <c r="D377" t="s">
        <v>396</v>
      </c>
      <c r="E377">
        <v>725000</v>
      </c>
      <c r="F377">
        <f t="shared" si="41"/>
        <v>725</v>
      </c>
      <c r="H377" s="1">
        <f t="shared" si="42"/>
        <v>-9.7952616348934587</v>
      </c>
      <c r="I377" s="1">
        <f t="shared" si="43"/>
        <v>-8.046281570638957</v>
      </c>
      <c r="J377" s="1">
        <f t="shared" si="44"/>
        <v>-7.1393700567925844</v>
      </c>
      <c r="Q377">
        <v>19250</v>
      </c>
      <c r="R377">
        <f t="shared" si="48"/>
        <v>0.95193434935521692</v>
      </c>
      <c r="S377">
        <f t="shared" si="45"/>
        <v>0.99409116128183239</v>
      </c>
      <c r="T377">
        <f t="shared" si="46"/>
        <v>0.96240491189010535</v>
      </c>
      <c r="U377">
        <f t="shared" si="47"/>
        <v>0.93505721516869078</v>
      </c>
    </row>
    <row r="378" spans="1:21" x14ac:dyDescent="0.2">
      <c r="A378">
        <v>2016</v>
      </c>
      <c r="B378" t="s">
        <v>390</v>
      </c>
      <c r="C378" t="s">
        <v>6</v>
      </c>
      <c r="D378" t="s">
        <v>397</v>
      </c>
      <c r="E378">
        <v>20750000</v>
      </c>
      <c r="F378">
        <f t="shared" si="41"/>
        <v>20750</v>
      </c>
      <c r="H378" s="1">
        <f t="shared" si="42"/>
        <v>-13.443029042665776</v>
      </c>
      <c r="I378" s="1">
        <f t="shared" si="43"/>
        <v>-12.806183538328384</v>
      </c>
      <c r="J378" s="1">
        <f t="shared" si="44"/>
        <v>-13.015943850259859</v>
      </c>
      <c r="Q378">
        <v>19300</v>
      </c>
      <c r="R378">
        <f t="shared" si="48"/>
        <v>0.95193434935521692</v>
      </c>
      <c r="S378">
        <f t="shared" si="45"/>
        <v>0.99423180237652087</v>
      </c>
      <c r="T378">
        <f t="shared" si="46"/>
        <v>0.96256860596720806</v>
      </c>
      <c r="U378">
        <f t="shared" si="47"/>
        <v>0.93518378344570818</v>
      </c>
    </row>
    <row r="379" spans="1:21" x14ac:dyDescent="0.2">
      <c r="A379">
        <v>2016</v>
      </c>
      <c r="B379" t="s">
        <v>390</v>
      </c>
      <c r="C379" t="s">
        <v>6</v>
      </c>
      <c r="D379" t="s">
        <v>398</v>
      </c>
      <c r="E379">
        <v>535000</v>
      </c>
      <c r="F379">
        <f t="shared" si="41"/>
        <v>535</v>
      </c>
      <c r="H379" s="1">
        <f t="shared" si="42"/>
        <v>-9.8158192068482624</v>
      </c>
      <c r="I379" s="1">
        <f t="shared" si="43"/>
        <v>-7.9459356172144089</v>
      </c>
      <c r="J379" s="1">
        <f t="shared" si="44"/>
        <v>-6.6069161308544651</v>
      </c>
      <c r="Q379">
        <v>19350</v>
      </c>
      <c r="R379">
        <f t="shared" si="48"/>
        <v>0.95310668229777262</v>
      </c>
      <c r="S379">
        <f t="shared" si="45"/>
        <v>0.9943694648099759</v>
      </c>
      <c r="T379">
        <f t="shared" si="46"/>
        <v>0.9627312961818113</v>
      </c>
      <c r="U379">
        <f t="shared" si="47"/>
        <v>0.93530977853412978</v>
      </c>
    </row>
    <row r="380" spans="1:21" x14ac:dyDescent="0.2">
      <c r="A380">
        <v>2016</v>
      </c>
      <c r="B380" t="s">
        <v>390</v>
      </c>
      <c r="C380" t="s">
        <v>6</v>
      </c>
      <c r="D380" t="s">
        <v>399</v>
      </c>
      <c r="E380">
        <v>4500000</v>
      </c>
      <c r="F380">
        <f t="shared" si="41"/>
        <v>4500</v>
      </c>
      <c r="H380" s="1">
        <f t="shared" si="42"/>
        <v>-9.6018064076476701</v>
      </c>
      <c r="I380" s="1">
        <f t="shared" si="43"/>
        <v>-9.8064385332360615</v>
      </c>
      <c r="J380" s="1">
        <f t="shared" si="44"/>
        <v>-10.338003420570287</v>
      </c>
      <c r="Q380">
        <v>19400</v>
      </c>
      <c r="R380">
        <f t="shared" si="48"/>
        <v>0.95427901524032821</v>
      </c>
      <c r="S380">
        <f t="shared" si="45"/>
        <v>0.99450420199097544</v>
      </c>
      <c r="T380">
        <f t="shared" si="46"/>
        <v>0.96289299061671063</v>
      </c>
      <c r="U380">
        <f t="shared" si="47"/>
        <v>0.93543520450082063</v>
      </c>
    </row>
    <row r="381" spans="1:21" x14ac:dyDescent="0.2">
      <c r="A381">
        <v>2016</v>
      </c>
      <c r="B381" t="s">
        <v>390</v>
      </c>
      <c r="C381" t="s">
        <v>6</v>
      </c>
      <c r="D381" t="s">
        <v>400</v>
      </c>
      <c r="E381">
        <v>18000000</v>
      </c>
      <c r="F381">
        <f t="shared" si="41"/>
        <v>18000</v>
      </c>
      <c r="H381" s="1">
        <f t="shared" si="42"/>
        <v>-12.259730558682376</v>
      </c>
      <c r="I381" s="1">
        <f t="shared" si="43"/>
        <v>-12.468482808698381</v>
      </c>
      <c r="J381" s="1">
        <f t="shared" si="44"/>
        <v>-12.766848285374344</v>
      </c>
      <c r="Q381">
        <v>19450</v>
      </c>
      <c r="R381">
        <f t="shared" si="48"/>
        <v>0.95427901524032821</v>
      </c>
      <c r="S381">
        <f t="shared" si="45"/>
        <v>0.994636066609077</v>
      </c>
      <c r="T381">
        <f t="shared" si="46"/>
        <v>0.96305369727334933</v>
      </c>
      <c r="U381">
        <f t="shared" si="47"/>
        <v>0.93556006537340708</v>
      </c>
    </row>
    <row r="382" spans="1:21" x14ac:dyDescent="0.2">
      <c r="A382">
        <v>2016</v>
      </c>
      <c r="B382" t="s">
        <v>390</v>
      </c>
      <c r="C382" t="s">
        <v>6</v>
      </c>
      <c r="D382" t="s">
        <v>401</v>
      </c>
      <c r="E382">
        <v>517500</v>
      </c>
      <c r="F382">
        <f t="shared" si="41"/>
        <v>517.5</v>
      </c>
      <c r="H382" s="1">
        <f t="shared" si="42"/>
        <v>-9.8177648249298777</v>
      </c>
      <c r="I382" s="1">
        <f t="shared" si="43"/>
        <v>-7.9382923814649882</v>
      </c>
      <c r="J382" s="1">
        <f t="shared" si="44"/>
        <v>-6.5486481074487948</v>
      </c>
      <c r="Q382">
        <v>19500</v>
      </c>
      <c r="R382">
        <f t="shared" si="48"/>
        <v>0.95545134818288391</v>
      </c>
      <c r="S382">
        <f t="shared" si="45"/>
        <v>0.99476511063869566</v>
      </c>
      <c r="T382">
        <f t="shared" si="46"/>
        <v>0.9632134240728053</v>
      </c>
      <c r="U382">
        <f t="shared" si="47"/>
        <v>0.93568436514075459</v>
      </c>
    </row>
    <row r="383" spans="1:21" x14ac:dyDescent="0.2">
      <c r="A383">
        <v>2016</v>
      </c>
      <c r="B383" t="s">
        <v>390</v>
      </c>
      <c r="C383" t="s">
        <v>6</v>
      </c>
      <c r="D383" t="s">
        <v>402</v>
      </c>
      <c r="E383">
        <v>21000000</v>
      </c>
      <c r="F383">
        <f t="shared" si="41"/>
        <v>21000</v>
      </c>
      <c r="H383" s="1">
        <f t="shared" si="42"/>
        <v>-13.56137426692028</v>
      </c>
      <c r="I383" s="1">
        <f t="shared" si="43"/>
        <v>-12.835179611948329</v>
      </c>
      <c r="J383" s="1">
        <f t="shared" si="44"/>
        <v>-13.036926630641528</v>
      </c>
      <c r="Q383">
        <v>19550</v>
      </c>
      <c r="R383">
        <f t="shared" si="48"/>
        <v>0.95545134818288391</v>
      </c>
      <c r="S383">
        <f t="shared" si="45"/>
        <v>0.99489138534329769</v>
      </c>
      <c r="T383">
        <f t="shared" si="46"/>
        <v>0.96337217885676518</v>
      </c>
      <c r="U383">
        <f t="shared" si="47"/>
        <v>0.93580810775343959</v>
      </c>
    </row>
    <row r="384" spans="1:21" x14ac:dyDescent="0.2">
      <c r="A384">
        <v>2016</v>
      </c>
      <c r="B384" t="s">
        <v>390</v>
      </c>
      <c r="C384" t="s">
        <v>6</v>
      </c>
      <c r="D384" t="s">
        <v>403</v>
      </c>
      <c r="E384">
        <v>2800000</v>
      </c>
      <c r="F384">
        <f t="shared" si="41"/>
        <v>2800</v>
      </c>
      <c r="H384" s="1">
        <f t="shared" si="42"/>
        <v>-9.6382580255809724</v>
      </c>
      <c r="I384" s="1">
        <f t="shared" si="43"/>
        <v>-9.1581637836708936</v>
      </c>
      <c r="J384" s="1">
        <f t="shared" si="44"/>
        <v>-9.506733482796049</v>
      </c>
      <c r="Q384">
        <v>19600</v>
      </c>
      <c r="R384">
        <f t="shared" si="48"/>
        <v>0.95662368112543961</v>
      </c>
      <c r="S384">
        <f t="shared" si="45"/>
        <v>0.99501494127970758</v>
      </c>
      <c r="T384">
        <f t="shared" si="46"/>
        <v>0.96352996938848456</v>
      </c>
      <c r="U384">
        <f t="shared" si="47"/>
        <v>0.93593129712421319</v>
      </c>
    </row>
    <row r="385" spans="1:21" x14ac:dyDescent="0.2">
      <c r="A385">
        <v>2016</v>
      </c>
      <c r="B385" t="s">
        <v>390</v>
      </c>
      <c r="C385" t="s">
        <v>6</v>
      </c>
      <c r="D385" t="s">
        <v>404</v>
      </c>
      <c r="E385">
        <v>7500000</v>
      </c>
      <c r="F385">
        <f t="shared" si="41"/>
        <v>7500</v>
      </c>
      <c r="H385" s="1">
        <f t="shared" si="42"/>
        <v>-9.7400055573270787</v>
      </c>
      <c r="I385" s="1">
        <f t="shared" si="43"/>
        <v>-10.654229497341907</v>
      </c>
      <c r="J385" s="1">
        <f t="shared" si="44"/>
        <v>-11.232990970034217</v>
      </c>
      <c r="Q385">
        <v>19650</v>
      </c>
      <c r="R385">
        <f t="shared" si="48"/>
        <v>0.95662368112543961</v>
      </c>
      <c r="S385">
        <f t="shared" si="45"/>
        <v>0.99513582830252179</v>
      </c>
      <c r="T385">
        <f t="shared" si="46"/>
        <v>0.96368680335373336</v>
      </c>
      <c r="U385">
        <f t="shared" si="47"/>
        <v>0.93605393712845919</v>
      </c>
    </row>
    <row r="386" spans="1:21" x14ac:dyDescent="0.2">
      <c r="A386">
        <v>2016</v>
      </c>
      <c r="B386" t="s">
        <v>390</v>
      </c>
      <c r="C386" t="s">
        <v>6</v>
      </c>
      <c r="D386" t="s">
        <v>405</v>
      </c>
      <c r="E386">
        <v>1065000</v>
      </c>
      <c r="F386">
        <f t="shared" si="41"/>
        <v>1065</v>
      </c>
      <c r="H386" s="1">
        <f t="shared" si="42"/>
        <v>-9.76106270592404</v>
      </c>
      <c r="I386" s="1">
        <f t="shared" si="43"/>
        <v>-8.2520707948591969</v>
      </c>
      <c r="J386" s="1">
        <f t="shared" si="44"/>
        <v>-7.8131322661892444</v>
      </c>
      <c r="Q386">
        <v>19700</v>
      </c>
      <c r="R386">
        <f t="shared" si="48"/>
        <v>0.95662368112543961</v>
      </c>
      <c r="S386">
        <f t="shared" si="45"/>
        <v>0.99525409556862887</v>
      </c>
      <c r="T386">
        <f t="shared" si="46"/>
        <v>0.96384268836172937</v>
      </c>
      <c r="U386">
        <f t="shared" si="47"/>
        <v>0.93617603160464435</v>
      </c>
    </row>
    <row r="387" spans="1:21" x14ac:dyDescent="0.2">
      <c r="A387">
        <v>2016</v>
      </c>
      <c r="B387" t="s">
        <v>390</v>
      </c>
      <c r="C387" t="s">
        <v>6</v>
      </c>
      <c r="D387" t="s">
        <v>406</v>
      </c>
      <c r="E387">
        <v>520000</v>
      </c>
      <c r="F387">
        <f t="shared" ref="F387:F450" si="49">E387/1000</f>
        <v>520</v>
      </c>
      <c r="H387" s="1">
        <f t="shared" ref="H387:H450" si="50">LN(_xlfn.NORM.DIST(F387,$N$1,$N$2,FALSE))</f>
        <v>-9.8174863408579061</v>
      </c>
      <c r="I387" s="1">
        <f t="shared" ref="I387:I450" si="51">LN(_xlfn.LOGNORM.DIST(F387,$N$5,$N$6,FALSE))</f>
        <v>-7.9393591613481815</v>
      </c>
      <c r="J387" s="1">
        <f t="shared" ref="J387:J450" si="52">LN($N$10)+$N$10*LN($N$9)-($N$10+1)*LN(F387)</f>
        <v>-6.5570916959392793</v>
      </c>
      <c r="Q387">
        <v>19750</v>
      </c>
      <c r="R387">
        <f t="shared" si="48"/>
        <v>0.95662368112543961</v>
      </c>
      <c r="S387">
        <f t="shared" ref="S387:S450" si="53">_xlfn.NORM.DIST(Q387,$N$1,$N$2,TRUE)</f>
        <v>0.99536979154182881</v>
      </c>
      <c r="T387">
        <f t="shared" ref="T387:T450" si="54">_xlfn.LOGNORM.DIST(Q387,$N$5,$N$6,TRUE)</f>
        <v>0.96399763194605748</v>
      </c>
      <c r="U387">
        <f t="shared" ref="U387:U450" si="55">1-($N$9/Q387)^$N$10</f>
        <v>0.9362975843547634</v>
      </c>
    </row>
    <row r="388" spans="1:21" x14ac:dyDescent="0.2">
      <c r="A388">
        <v>2016</v>
      </c>
      <c r="B388" t="s">
        <v>390</v>
      </c>
      <c r="C388" t="s">
        <v>6</v>
      </c>
      <c r="D388" t="s">
        <v>407</v>
      </c>
      <c r="E388">
        <v>6250000</v>
      </c>
      <c r="F388">
        <f t="shared" si="49"/>
        <v>6250</v>
      </c>
      <c r="H388" s="1">
        <f t="shared" si="50"/>
        <v>-9.6510023934563787</v>
      </c>
      <c r="I388" s="1">
        <f t="shared" si="51"/>
        <v>-10.333810674779194</v>
      </c>
      <c r="J388" s="1">
        <f t="shared" si="52"/>
        <v>-10.913556087096119</v>
      </c>
      <c r="Q388">
        <v>19800</v>
      </c>
      <c r="R388">
        <f t="shared" si="48"/>
        <v>0.95662368112543961</v>
      </c>
      <c r="S388">
        <f t="shared" si="53"/>
        <v>0.99548296399754999</v>
      </c>
      <c r="T388">
        <f t="shared" si="54"/>
        <v>0.96415164156557631</v>
      </c>
      <c r="U388">
        <f t="shared" si="55"/>
        <v>0.9364185991447761</v>
      </c>
    </row>
    <row r="389" spans="1:21" x14ac:dyDescent="0.2">
      <c r="A389">
        <v>2016</v>
      </c>
      <c r="B389" t="s">
        <v>390</v>
      </c>
      <c r="C389" t="s">
        <v>6</v>
      </c>
      <c r="D389" t="s">
        <v>408</v>
      </c>
      <c r="E389">
        <v>10650000</v>
      </c>
      <c r="F389">
        <f t="shared" si="49"/>
        <v>10650</v>
      </c>
      <c r="H389" s="1">
        <f t="shared" si="50"/>
        <v>-10.163371821412365</v>
      </c>
      <c r="I389" s="1">
        <f t="shared" si="51"/>
        <v>-11.326121584876025</v>
      </c>
      <c r="J389" s="1">
        <f t="shared" si="52"/>
        <v>-11.847356263446997</v>
      </c>
      <c r="Q389">
        <v>19850</v>
      </c>
      <c r="R389">
        <f t="shared" si="48"/>
        <v>0.95662368112543961</v>
      </c>
      <c r="S389">
        <f t="shared" si="53"/>
        <v>0.99559366002765837</v>
      </c>
      <c r="T389">
        <f t="shared" si="54"/>
        <v>0.96430472460531247</v>
      </c>
      <c r="U389">
        <f t="shared" si="55"/>
        <v>0.93653907970503902</v>
      </c>
    </row>
    <row r="390" spans="1:21" x14ac:dyDescent="0.2">
      <c r="A390">
        <v>2016</v>
      </c>
      <c r="B390" t="s">
        <v>390</v>
      </c>
      <c r="C390" t="s">
        <v>6</v>
      </c>
      <c r="D390" t="s">
        <v>409</v>
      </c>
      <c r="E390">
        <v>14985384</v>
      </c>
      <c r="F390">
        <f t="shared" si="49"/>
        <v>14985.384</v>
      </c>
      <c r="H390" s="1">
        <f t="shared" si="50"/>
        <v>-11.212180979937013</v>
      </c>
      <c r="I390" s="1">
        <f t="shared" si="51"/>
        <v>-12.050865921941103</v>
      </c>
      <c r="J390" s="1">
        <f t="shared" si="52"/>
        <v>-12.445705381187569</v>
      </c>
      <c r="Q390">
        <v>19900</v>
      </c>
      <c r="R390">
        <f t="shared" si="48"/>
        <v>0.95662368112543961</v>
      </c>
      <c r="S390">
        <f t="shared" si="53"/>
        <v>0.99570192604535701</v>
      </c>
      <c r="T390">
        <f t="shared" si="54"/>
        <v>0.96445688837734134</v>
      </c>
      <c r="U390">
        <f t="shared" si="55"/>
        <v>0.93665902973073101</v>
      </c>
    </row>
    <row r="391" spans="1:21" x14ac:dyDescent="0.2">
      <c r="A391">
        <v>2016</v>
      </c>
      <c r="B391" t="s">
        <v>390</v>
      </c>
      <c r="C391" t="s">
        <v>6</v>
      </c>
      <c r="D391" t="s">
        <v>410</v>
      </c>
      <c r="E391">
        <v>9540378</v>
      </c>
      <c r="F391">
        <f t="shared" si="49"/>
        <v>9540.3780000000006</v>
      </c>
      <c r="H391" s="1">
        <f t="shared" si="50"/>
        <v>-9.9817167304288272</v>
      </c>
      <c r="I391" s="1">
        <f t="shared" si="51"/>
        <v>-11.107418412971599</v>
      </c>
      <c r="J391" s="1">
        <f t="shared" si="52"/>
        <v>-11.654584801020746</v>
      </c>
      <c r="Q391">
        <v>19950</v>
      </c>
      <c r="R391">
        <f t="shared" si="48"/>
        <v>0.95662368112543961</v>
      </c>
      <c r="S391">
        <f t="shared" si="53"/>
        <v>0.99580780779017053</v>
      </c>
      <c r="T391">
        <f t="shared" si="54"/>
        <v>0.96460814012165652</v>
      </c>
      <c r="U391">
        <f t="shared" si="55"/>
        <v>0.93677845288227202</v>
      </c>
    </row>
    <row r="392" spans="1:21" x14ac:dyDescent="0.2">
      <c r="A392">
        <v>2016</v>
      </c>
      <c r="B392" t="s">
        <v>390</v>
      </c>
      <c r="C392" t="s">
        <v>6</v>
      </c>
      <c r="D392" t="s">
        <v>411</v>
      </c>
      <c r="E392">
        <v>33000000</v>
      </c>
      <c r="F392">
        <f t="shared" si="49"/>
        <v>33000</v>
      </c>
      <c r="H392" s="1">
        <f t="shared" si="50"/>
        <v>-21.353381452224102</v>
      </c>
      <c r="I392" s="1">
        <f t="shared" si="51"/>
        <v>-13.991925144059305</v>
      </c>
      <c r="J392" s="1">
        <f t="shared" si="52"/>
        <v>-13.828823198614518</v>
      </c>
      <c r="Q392">
        <v>20000</v>
      </c>
      <c r="R392">
        <f t="shared" si="48"/>
        <v>0.9601406799531067</v>
      </c>
      <c r="S392">
        <f t="shared" si="53"/>
        <v>0.99591135033301159</v>
      </c>
      <c r="T392">
        <f t="shared" si="54"/>
        <v>0.96475848700702627</v>
      </c>
      <c r="U392">
        <f t="shared" si="55"/>
        <v>0.93689735278573616</v>
      </c>
    </row>
    <row r="393" spans="1:21" x14ac:dyDescent="0.2">
      <c r="A393">
        <v>2016</v>
      </c>
      <c r="B393" t="s">
        <v>390</v>
      </c>
      <c r="C393" t="s">
        <v>6</v>
      </c>
      <c r="D393" t="s">
        <v>412</v>
      </c>
      <c r="E393">
        <v>3125000</v>
      </c>
      <c r="F393">
        <f t="shared" si="49"/>
        <v>3125</v>
      </c>
      <c r="H393" s="1">
        <f t="shared" si="50"/>
        <v>-9.6248706390147127</v>
      </c>
      <c r="I393" s="1">
        <f t="shared" si="51"/>
        <v>-9.2962889975734946</v>
      </c>
      <c r="J393" s="1">
        <f t="shared" si="52"/>
        <v>-9.6991336546940889</v>
      </c>
      <c r="Q393">
        <v>20050</v>
      </c>
      <c r="R393">
        <f t="shared" si="48"/>
        <v>0.9601406799531067</v>
      </c>
      <c r="S393">
        <f t="shared" si="53"/>
        <v>0.99601259808132581</v>
      </c>
      <c r="T393">
        <f t="shared" si="54"/>
        <v>0.96490793613183889</v>
      </c>
      <c r="U393">
        <f t="shared" si="55"/>
        <v>0.9370157330332588</v>
      </c>
    </row>
    <row r="394" spans="1:21" x14ac:dyDescent="0.2">
      <c r="A394">
        <v>2016</v>
      </c>
      <c r="B394" t="s">
        <v>390</v>
      </c>
      <c r="C394" t="s">
        <v>6</v>
      </c>
      <c r="D394" t="s">
        <v>413</v>
      </c>
      <c r="E394">
        <v>12500000</v>
      </c>
      <c r="F394">
        <f t="shared" si="49"/>
        <v>12500</v>
      </c>
      <c r="H394" s="1">
        <f t="shared" si="50"/>
        <v>-10.544877996204363</v>
      </c>
      <c r="I394" s="1">
        <f t="shared" si="51"/>
        <v>-11.657375994660727</v>
      </c>
      <c r="J394" s="1">
        <f t="shared" si="52"/>
        <v>-12.127978519498146</v>
      </c>
      <c r="Q394">
        <v>20100</v>
      </c>
      <c r="R394">
        <f t="shared" ref="R394:R457" si="56">COUNTIF(F:F,"&lt;="&amp;Q394)/COUNT(F:F)</f>
        <v>0.9601406799531067</v>
      </c>
      <c r="S394">
        <f t="shared" si="53"/>
        <v>0.99611159478431144</v>
      </c>
      <c r="T394">
        <f t="shared" si="54"/>
        <v>0.96505649452493469</v>
      </c>
      <c r="U394">
        <f t="shared" si="55"/>
        <v>0.93713359718343825</v>
      </c>
    </row>
    <row r="395" spans="1:21" x14ac:dyDescent="0.2">
      <c r="A395">
        <v>2016</v>
      </c>
      <c r="B395" t="s">
        <v>390</v>
      </c>
      <c r="C395" t="s">
        <v>6</v>
      </c>
      <c r="D395" t="s">
        <v>414</v>
      </c>
      <c r="E395">
        <v>510000</v>
      </c>
      <c r="F395">
        <f t="shared" si="49"/>
        <v>510</v>
      </c>
      <c r="H395" s="1">
        <f t="shared" si="50"/>
        <v>-9.8186013544092692</v>
      </c>
      <c r="I395" s="1">
        <f t="shared" si="51"/>
        <v>-7.9351452307017665</v>
      </c>
      <c r="J395" s="1">
        <f t="shared" si="52"/>
        <v>-6.523070409089172</v>
      </c>
      <c r="Q395">
        <v>20150</v>
      </c>
      <c r="R395">
        <f t="shared" si="56"/>
        <v>0.9613130128956624</v>
      </c>
      <c r="S395">
        <f t="shared" si="53"/>
        <v>0.99620838353821095</v>
      </c>
      <c r="T395">
        <f t="shared" si="54"/>
        <v>0.96520416914642904</v>
      </c>
      <c r="U395">
        <f t="shared" si="55"/>
        <v>0.93725094876173065</v>
      </c>
    </row>
    <row r="396" spans="1:21" x14ac:dyDescent="0.2">
      <c r="A396">
        <v>2016</v>
      </c>
      <c r="B396" t="s">
        <v>390</v>
      </c>
      <c r="C396" t="s">
        <v>6</v>
      </c>
      <c r="D396" t="s">
        <v>415</v>
      </c>
      <c r="E396">
        <v>520000</v>
      </c>
      <c r="F396">
        <f t="shared" si="49"/>
        <v>520</v>
      </c>
      <c r="H396" s="1">
        <f t="shared" si="50"/>
        <v>-9.8174863408579061</v>
      </c>
      <c r="I396" s="1">
        <f t="shared" si="51"/>
        <v>-7.9393591613481815</v>
      </c>
      <c r="J396" s="1">
        <f t="shared" si="52"/>
        <v>-6.5570916959392793</v>
      </c>
      <c r="Q396">
        <v>20200</v>
      </c>
      <c r="R396">
        <f t="shared" si="56"/>
        <v>0.9624853458382181</v>
      </c>
      <c r="S396">
        <f t="shared" si="53"/>
        <v>0.99630300679166883</v>
      </c>
      <c r="T396">
        <f t="shared" si="54"/>
        <v>0.96535096688852107</v>
      </c>
      <c r="U396">
        <f t="shared" si="55"/>
        <v>0.9373677912608408</v>
      </c>
    </row>
    <row r="397" spans="1:21" x14ac:dyDescent="0.2">
      <c r="A397">
        <v>2016</v>
      </c>
      <c r="B397" t="s">
        <v>390</v>
      </c>
      <c r="C397" t="s">
        <v>6</v>
      </c>
      <c r="D397" t="s">
        <v>416</v>
      </c>
      <c r="E397">
        <v>7214285</v>
      </c>
      <c r="F397">
        <f t="shared" si="49"/>
        <v>7214.2849999999999</v>
      </c>
      <c r="H397" s="1">
        <f t="shared" si="50"/>
        <v>-9.7157046247760608</v>
      </c>
      <c r="I397" s="1">
        <f t="shared" si="51"/>
        <v>-10.584311803761425</v>
      </c>
      <c r="J397" s="1">
        <f t="shared" si="52"/>
        <v>-11.164941807586823</v>
      </c>
      <c r="Q397">
        <v>20250</v>
      </c>
      <c r="R397">
        <f t="shared" si="56"/>
        <v>0.9624853458382181</v>
      </c>
      <c r="S397">
        <f t="shared" si="53"/>
        <v>0.99639550635115615</v>
      </c>
      <c r="T397">
        <f t="shared" si="54"/>
        <v>0.96549689457629373</v>
      </c>
      <c r="U397">
        <f t="shared" si="55"/>
        <v>0.93748412814110593</v>
      </c>
    </row>
    <row r="398" spans="1:21" x14ac:dyDescent="0.2">
      <c r="A398">
        <v>2016</v>
      </c>
      <c r="B398" t="s">
        <v>390</v>
      </c>
      <c r="C398" t="s">
        <v>6</v>
      </c>
      <c r="D398" t="s">
        <v>417</v>
      </c>
      <c r="E398">
        <v>515000</v>
      </c>
      <c r="F398">
        <f t="shared" si="49"/>
        <v>515</v>
      </c>
      <c r="H398" s="1">
        <f t="shared" si="50"/>
        <v>-9.8180434885457615</v>
      </c>
      <c r="I398" s="1">
        <f t="shared" si="51"/>
        <v>-7.9372343637640892</v>
      </c>
      <c r="J398" s="1">
        <f t="shared" si="52"/>
        <v>-6.5401636297505021</v>
      </c>
      <c r="Q398">
        <v>20300</v>
      </c>
      <c r="R398">
        <f t="shared" si="56"/>
        <v>0.9624853458382181</v>
      </c>
      <c r="S398">
        <f t="shared" si="53"/>
        <v>0.99648592338645381</v>
      </c>
      <c r="T398">
        <f t="shared" si="54"/>
        <v>0.96564195896850047</v>
      </c>
      <c r="U398">
        <f t="shared" si="55"/>
        <v>0.93759996283087466</v>
      </c>
    </row>
    <row r="399" spans="1:21" x14ac:dyDescent="0.2">
      <c r="A399">
        <v>2016</v>
      </c>
      <c r="B399" t="s">
        <v>390</v>
      </c>
      <c r="C399" t="s">
        <v>6</v>
      </c>
      <c r="D399" t="s">
        <v>418</v>
      </c>
      <c r="E399">
        <v>7833333</v>
      </c>
      <c r="F399">
        <f t="shared" si="49"/>
        <v>7833.3329999999996</v>
      </c>
      <c r="H399" s="1">
        <f t="shared" si="50"/>
        <v>-9.7713204444568422</v>
      </c>
      <c r="I399" s="1">
        <f t="shared" si="51"/>
        <v>-10.733574804503704</v>
      </c>
      <c r="J399" s="1">
        <f t="shared" si="52"/>
        <v>-11.309178604087521</v>
      </c>
      <c r="Q399">
        <v>20350</v>
      </c>
      <c r="R399">
        <f t="shared" si="56"/>
        <v>0.9624853458382181</v>
      </c>
      <c r="S399">
        <f t="shared" si="53"/>
        <v>0.99657429843619538</v>
      </c>
      <c r="T399">
        <f t="shared" si="54"/>
        <v>0.96578616675834361</v>
      </c>
      <c r="U399">
        <f t="shared" si="55"/>
        <v>0.93771529872688097</v>
      </c>
    </row>
    <row r="400" spans="1:21" x14ac:dyDescent="0.2">
      <c r="A400">
        <v>2016</v>
      </c>
      <c r="B400" t="s">
        <v>390</v>
      </c>
      <c r="C400" t="s">
        <v>6</v>
      </c>
      <c r="D400" t="s">
        <v>419</v>
      </c>
      <c r="E400">
        <v>510000</v>
      </c>
      <c r="F400">
        <f t="shared" si="49"/>
        <v>510</v>
      </c>
      <c r="H400" s="1">
        <f t="shared" si="50"/>
        <v>-9.8186013544092692</v>
      </c>
      <c r="I400" s="1">
        <f t="shared" si="51"/>
        <v>-7.9351452307017665</v>
      </c>
      <c r="J400" s="1">
        <f t="shared" si="52"/>
        <v>-6.523070409089172</v>
      </c>
      <c r="Q400">
        <v>20400</v>
      </c>
      <c r="R400">
        <f t="shared" si="56"/>
        <v>0.9624853458382181</v>
      </c>
      <c r="S400">
        <f t="shared" si="53"/>
        <v>0.99666067141346359</v>
      </c>
      <c r="T400">
        <f t="shared" si="54"/>
        <v>0.96592952457423931</v>
      </c>
      <c r="U400">
        <f t="shared" si="55"/>
        <v>0.93783013919461256</v>
      </c>
    </row>
    <row r="401" spans="1:21" x14ac:dyDescent="0.2">
      <c r="A401">
        <v>2016</v>
      </c>
      <c r="B401" t="s">
        <v>390</v>
      </c>
      <c r="C401" t="s">
        <v>6</v>
      </c>
      <c r="D401" t="s">
        <v>420</v>
      </c>
      <c r="E401">
        <v>507500</v>
      </c>
      <c r="F401">
        <f t="shared" si="49"/>
        <v>507.5</v>
      </c>
      <c r="H401" s="1">
        <f t="shared" si="50"/>
        <v>-9.8188805566568949</v>
      </c>
      <c r="I401" s="1">
        <f t="shared" si="51"/>
        <v>-7.9341144305883669</v>
      </c>
      <c r="J401" s="1">
        <f t="shared" si="52"/>
        <v>-6.514460852595839</v>
      </c>
      <c r="Q401">
        <v>20450</v>
      </c>
      <c r="R401">
        <f t="shared" si="56"/>
        <v>0.9624853458382181</v>
      </c>
      <c r="S401">
        <f t="shared" si="53"/>
        <v>0.99674508161143749</v>
      </c>
      <c r="T401">
        <f t="shared" si="54"/>
        <v>0.96607203898057448</v>
      </c>
      <c r="U401">
        <f t="shared" si="55"/>
        <v>0.93794448756867321</v>
      </c>
    </row>
    <row r="402" spans="1:21" x14ac:dyDescent="0.2">
      <c r="A402">
        <v>2016</v>
      </c>
      <c r="B402" t="s">
        <v>390</v>
      </c>
      <c r="C402" t="s">
        <v>6</v>
      </c>
      <c r="D402" t="s">
        <v>421</v>
      </c>
      <c r="E402">
        <v>512500</v>
      </c>
      <c r="F402">
        <f t="shared" si="49"/>
        <v>512.5</v>
      </c>
      <c r="H402" s="1">
        <f t="shared" si="50"/>
        <v>-9.8183223317055592</v>
      </c>
      <c r="I402" s="1">
        <f t="shared" si="51"/>
        <v>-7.9361852614651713</v>
      </c>
      <c r="J402" s="1">
        <f t="shared" si="52"/>
        <v>-6.5316378648935594</v>
      </c>
      <c r="Q402">
        <v>20500</v>
      </c>
      <c r="R402">
        <f t="shared" si="56"/>
        <v>0.96365767878077369</v>
      </c>
      <c r="S402">
        <f t="shared" si="53"/>
        <v>0.99682756770908965</v>
      </c>
      <c r="T402">
        <f t="shared" si="54"/>
        <v>0.96621371647845122</v>
      </c>
      <c r="U402">
        <f t="shared" si="55"/>
        <v>0.93805834715314207</v>
      </c>
    </row>
    <row r="403" spans="1:21" x14ac:dyDescent="0.2">
      <c r="A403">
        <v>2016</v>
      </c>
      <c r="B403" t="s">
        <v>390</v>
      </c>
      <c r="C403" t="s">
        <v>6</v>
      </c>
      <c r="D403" t="s">
        <v>422</v>
      </c>
      <c r="E403">
        <v>5100000</v>
      </c>
      <c r="F403">
        <f t="shared" si="49"/>
        <v>5100</v>
      </c>
      <c r="H403" s="1">
        <f t="shared" si="50"/>
        <v>-9.6087627787647349</v>
      </c>
      <c r="I403" s="1">
        <f t="shared" si="51"/>
        <v>-9.9997960642826342</v>
      </c>
      <c r="J403" s="1">
        <f t="shared" si="52"/>
        <v>-10.557294406346925</v>
      </c>
      <c r="Q403">
        <v>20550</v>
      </c>
      <c r="R403">
        <f t="shared" si="56"/>
        <v>0.96365767878077369</v>
      </c>
      <c r="S403">
        <f t="shared" si="53"/>
        <v>0.9969081677769257</v>
      </c>
      <c r="T403">
        <f t="shared" si="54"/>
        <v>0.96635456350642313</v>
      </c>
      <c r="U403">
        <f t="shared" si="55"/>
        <v>0.9381717212219256</v>
      </c>
    </row>
    <row r="404" spans="1:21" x14ac:dyDescent="0.2">
      <c r="A404">
        <v>2016</v>
      </c>
      <c r="B404" t="s">
        <v>390</v>
      </c>
      <c r="C404" t="s">
        <v>6</v>
      </c>
      <c r="D404" t="s">
        <v>423</v>
      </c>
      <c r="E404">
        <v>7000000</v>
      </c>
      <c r="F404">
        <f t="shared" si="49"/>
        <v>7000</v>
      </c>
      <c r="H404" s="1">
        <f t="shared" si="50"/>
        <v>-9.6990179743780658</v>
      </c>
      <c r="I404" s="1">
        <f t="shared" si="51"/>
        <v>-10.530651275990795</v>
      </c>
      <c r="J404" s="1">
        <f t="shared" si="52"/>
        <v>-11.112112615249741</v>
      </c>
      <c r="Q404">
        <v>20600</v>
      </c>
      <c r="R404">
        <f t="shared" si="56"/>
        <v>0.96365767878077369</v>
      </c>
      <c r="S404">
        <f t="shared" si="53"/>
        <v>0.99698691928276828</v>
      </c>
      <c r="T404">
        <f t="shared" si="54"/>
        <v>0.96649458644121977</v>
      </c>
      <c r="U404">
        <f t="shared" si="55"/>
        <v>0.93828461301910648</v>
      </c>
    </row>
    <row r="405" spans="1:21" x14ac:dyDescent="0.2">
      <c r="A405">
        <v>2016</v>
      </c>
      <c r="B405" t="s">
        <v>390</v>
      </c>
      <c r="C405" t="s">
        <v>6</v>
      </c>
      <c r="D405" t="s">
        <v>424</v>
      </c>
      <c r="E405">
        <v>1225000</v>
      </c>
      <c r="F405">
        <f t="shared" si="49"/>
        <v>1225</v>
      </c>
      <c r="H405" s="1">
        <f t="shared" si="50"/>
        <v>-9.7461181733368605</v>
      </c>
      <c r="I405" s="1">
        <f t="shared" si="51"/>
        <v>-8.3488254445322454</v>
      </c>
      <c r="J405" s="1">
        <f t="shared" si="52"/>
        <v>-8.058358546248936</v>
      </c>
      <c r="Q405">
        <v>20650</v>
      </c>
      <c r="R405">
        <f t="shared" si="56"/>
        <v>0.96365767878077369</v>
      </c>
      <c r="S405">
        <f t="shared" si="53"/>
        <v>0.99706385909757833</v>
      </c>
      <c r="T405">
        <f t="shared" si="54"/>
        <v>0.96663379159846219</v>
      </c>
      <c r="U405">
        <f t="shared" si="55"/>
        <v>0.93839702575928607</v>
      </c>
    </row>
    <row r="406" spans="1:21" x14ac:dyDescent="0.2">
      <c r="A406">
        <v>2016</v>
      </c>
      <c r="B406" t="s">
        <v>390</v>
      </c>
      <c r="C406" t="s">
        <v>6</v>
      </c>
      <c r="D406" t="s">
        <v>425</v>
      </c>
      <c r="E406">
        <v>530000</v>
      </c>
      <c r="F406">
        <f t="shared" si="49"/>
        <v>530</v>
      </c>
      <c r="H406" s="1">
        <f t="shared" si="50"/>
        <v>-9.8163742000091574</v>
      </c>
      <c r="I406" s="1">
        <f t="shared" si="51"/>
        <v>-7.9437109366848055</v>
      </c>
      <c r="J406" s="1">
        <f t="shared" si="52"/>
        <v>-6.5904649187092144</v>
      </c>
      <c r="Q406">
        <v>20700</v>
      </c>
      <c r="R406">
        <f t="shared" si="56"/>
        <v>0.96365767878077369</v>
      </c>
      <c r="S406">
        <f t="shared" si="53"/>
        <v>0.99713902350131278</v>
      </c>
      <c r="T406">
        <f t="shared" si="54"/>
        <v>0.96677218523336894</v>
      </c>
      <c r="U406">
        <f t="shared" si="55"/>
        <v>0.93850896262792394</v>
      </c>
    </row>
    <row r="407" spans="1:21" x14ac:dyDescent="0.2">
      <c r="A407">
        <v>2016</v>
      </c>
      <c r="B407" t="s">
        <v>426</v>
      </c>
      <c r="C407" t="s">
        <v>6</v>
      </c>
      <c r="D407" t="s">
        <v>427</v>
      </c>
      <c r="E407">
        <v>537500</v>
      </c>
      <c r="F407">
        <f t="shared" si="49"/>
        <v>537.5</v>
      </c>
      <c r="H407" s="1">
        <f t="shared" si="50"/>
        <v>-9.8155419795836849</v>
      </c>
      <c r="I407" s="1">
        <f t="shared" si="51"/>
        <v>-7.9470596736942385</v>
      </c>
      <c r="J407" s="1">
        <f t="shared" si="52"/>
        <v>-6.6150841699876199</v>
      </c>
      <c r="Q407">
        <v>20750</v>
      </c>
      <c r="R407">
        <f t="shared" si="56"/>
        <v>0.96483001172332938</v>
      </c>
      <c r="S407">
        <f t="shared" si="53"/>
        <v>0.99721244818881549</v>
      </c>
      <c r="T407">
        <f t="shared" si="54"/>
        <v>0.96690977354145191</v>
      </c>
      <c r="U407">
        <f t="shared" si="55"/>
        <v>0.93862042678167068</v>
      </c>
    </row>
    <row r="408" spans="1:21" x14ac:dyDescent="0.2">
      <c r="A408">
        <v>2016</v>
      </c>
      <c r="B408" t="s">
        <v>426</v>
      </c>
      <c r="C408" t="s">
        <v>6</v>
      </c>
      <c r="D408" t="s">
        <v>428</v>
      </c>
      <c r="E408">
        <v>1500000</v>
      </c>
      <c r="F408">
        <f t="shared" si="49"/>
        <v>1500</v>
      </c>
      <c r="H408" s="1">
        <f t="shared" si="50"/>
        <v>-9.7221504932034826</v>
      </c>
      <c r="I408" s="1">
        <f t="shared" si="51"/>
        <v>-8.5094727984330465</v>
      </c>
      <c r="J408" s="1">
        <f t="shared" si="52"/>
        <v>-8.4131894051784961</v>
      </c>
      <c r="Q408">
        <v>20800</v>
      </c>
      <c r="R408">
        <f t="shared" si="56"/>
        <v>0.96600234466588508</v>
      </c>
      <c r="S408">
        <f t="shared" si="53"/>
        <v>0.99728416827573829</v>
      </c>
      <c r="T408">
        <f t="shared" si="54"/>
        <v>0.96704656265920275</v>
      </c>
      <c r="U408">
        <f t="shared" si="55"/>
        <v>0.93873142134869769</v>
      </c>
    </row>
    <row r="409" spans="1:21" x14ac:dyDescent="0.2">
      <c r="A409">
        <v>2016</v>
      </c>
      <c r="B409" t="s">
        <v>426</v>
      </c>
      <c r="C409" t="s">
        <v>6</v>
      </c>
      <c r="D409" t="s">
        <v>429</v>
      </c>
      <c r="E409">
        <v>987500</v>
      </c>
      <c r="F409">
        <f t="shared" si="49"/>
        <v>987.5</v>
      </c>
      <c r="H409" s="1">
        <f t="shared" si="50"/>
        <v>-9.768565842308373</v>
      </c>
      <c r="I409" s="1">
        <f t="shared" si="51"/>
        <v>-8.2046899228584458</v>
      </c>
      <c r="J409" s="1">
        <f t="shared" si="52"/>
        <v>-7.6807592772552198</v>
      </c>
      <c r="Q409">
        <v>20850</v>
      </c>
      <c r="R409">
        <f t="shared" si="56"/>
        <v>0.96717467760844078</v>
      </c>
      <c r="S409">
        <f t="shared" si="53"/>
        <v>0.997354218304489</v>
      </c>
      <c r="T409">
        <f t="shared" si="54"/>
        <v>0.96718255866477065</v>
      </c>
      <c r="U409">
        <f t="shared" si="55"/>
        <v>0.93884194942902144</v>
      </c>
    </row>
    <row r="410" spans="1:21" x14ac:dyDescent="0.2">
      <c r="A410">
        <v>2016</v>
      </c>
      <c r="B410" t="s">
        <v>426</v>
      </c>
      <c r="C410" t="s">
        <v>6</v>
      </c>
      <c r="D410" t="s">
        <v>430</v>
      </c>
      <c r="E410">
        <v>12500000</v>
      </c>
      <c r="F410">
        <f t="shared" si="49"/>
        <v>12500</v>
      </c>
      <c r="H410" s="1">
        <f t="shared" si="50"/>
        <v>-10.544877996204363</v>
      </c>
      <c r="I410" s="1">
        <f t="shared" si="51"/>
        <v>-11.657375994660727</v>
      </c>
      <c r="J410" s="1">
        <f t="shared" si="52"/>
        <v>-12.127978519498146</v>
      </c>
      <c r="Q410">
        <v>20900</v>
      </c>
      <c r="R410">
        <f t="shared" si="56"/>
        <v>0.96717467760844078</v>
      </c>
      <c r="S410">
        <f t="shared" si="53"/>
        <v>0.99742263225020511</v>
      </c>
      <c r="T410">
        <f t="shared" si="54"/>
        <v>0.96731776757863075</v>
      </c>
      <c r="U410">
        <f t="shared" si="55"/>
        <v>0.93895201409482409</v>
      </c>
    </row>
    <row r="411" spans="1:21" x14ac:dyDescent="0.2">
      <c r="A411">
        <v>2016</v>
      </c>
      <c r="B411" t="s">
        <v>426</v>
      </c>
      <c r="C411" t="s">
        <v>6</v>
      </c>
      <c r="D411" t="s">
        <v>431</v>
      </c>
      <c r="E411">
        <v>512500</v>
      </c>
      <c r="F411">
        <f t="shared" si="49"/>
        <v>512.5</v>
      </c>
      <c r="H411" s="1">
        <f t="shared" si="50"/>
        <v>-9.8183223317055592</v>
      </c>
      <c r="I411" s="1">
        <f t="shared" si="51"/>
        <v>-7.9361852614651713</v>
      </c>
      <c r="J411" s="1">
        <f t="shared" si="52"/>
        <v>-6.5316378648935594</v>
      </c>
      <c r="Q411">
        <v>20950</v>
      </c>
      <c r="R411">
        <f t="shared" si="56"/>
        <v>0.96717467760844078</v>
      </c>
      <c r="S411">
        <f t="shared" si="53"/>
        <v>0.99748944352674807</v>
      </c>
      <c r="T411">
        <f t="shared" si="54"/>
        <v>0.96745219536424243</v>
      </c>
      <c r="U411">
        <f t="shared" si="55"/>
        <v>0.93906161839076896</v>
      </c>
    </row>
    <row r="412" spans="1:21" x14ac:dyDescent="0.2">
      <c r="A412">
        <v>2016</v>
      </c>
      <c r="B412" t="s">
        <v>426</v>
      </c>
      <c r="C412" t="s">
        <v>6</v>
      </c>
      <c r="D412" t="s">
        <v>432</v>
      </c>
      <c r="E412">
        <v>550000</v>
      </c>
      <c r="F412">
        <f t="shared" si="49"/>
        <v>550</v>
      </c>
      <c r="H412" s="1">
        <f t="shared" si="50"/>
        <v>-9.8141585364194999</v>
      </c>
      <c r="I412" s="1">
        <f t="shared" si="51"/>
        <v>-7.9527919035894605</v>
      </c>
      <c r="J412" s="1">
        <f t="shared" si="52"/>
        <v>-6.6553627535629509</v>
      </c>
      <c r="Q412">
        <v>21000</v>
      </c>
      <c r="R412">
        <f t="shared" si="56"/>
        <v>0.97069167643610788</v>
      </c>
      <c r="S412">
        <f t="shared" si="53"/>
        <v>0.99755468499271804</v>
      </c>
      <c r="T412">
        <f t="shared" si="54"/>
        <v>0.96758584792870139</v>
      </c>
      <c r="U412">
        <f t="shared" si="55"/>
        <v>0.93917076533431187</v>
      </c>
    </row>
    <row r="413" spans="1:21" x14ac:dyDescent="0.2">
      <c r="A413">
        <v>2016</v>
      </c>
      <c r="B413" t="s">
        <v>426</v>
      </c>
      <c r="C413" t="s">
        <v>6</v>
      </c>
      <c r="D413" t="s">
        <v>433</v>
      </c>
      <c r="E413">
        <v>522500</v>
      </c>
      <c r="F413">
        <f t="shared" si="49"/>
        <v>522.5</v>
      </c>
      <c r="H413" s="1">
        <f t="shared" si="50"/>
        <v>-9.8172080363298502</v>
      </c>
      <c r="I413" s="1">
        <f t="shared" si="51"/>
        <v>-7.940434553042504</v>
      </c>
      <c r="J413" s="1">
        <f t="shared" si="52"/>
        <v>-6.5654947874468359</v>
      </c>
      <c r="Q413">
        <v>21050</v>
      </c>
      <c r="R413">
        <f t="shared" si="56"/>
        <v>0.97069167643610788</v>
      </c>
      <c r="S413">
        <f t="shared" si="53"/>
        <v>0.997618388957485</v>
      </c>
      <c r="T413">
        <f t="shared" si="54"/>
        <v>0.96771873112338003</v>
      </c>
      <c r="U413">
        <f t="shared" si="55"/>
        <v>0.93927945791600864</v>
      </c>
    </row>
    <row r="414" spans="1:21" x14ac:dyDescent="0.2">
      <c r="A414">
        <v>2016</v>
      </c>
      <c r="B414" t="s">
        <v>426</v>
      </c>
      <c r="C414" t="s">
        <v>6</v>
      </c>
      <c r="D414" t="s">
        <v>434</v>
      </c>
      <c r="E414">
        <v>3450000</v>
      </c>
      <c r="F414">
        <f t="shared" si="49"/>
        <v>3450</v>
      </c>
      <c r="H414" s="1">
        <f t="shared" si="50"/>
        <v>-9.6145175445841993</v>
      </c>
      <c r="I414" s="1">
        <f t="shared" si="51"/>
        <v>-9.4268840957755362</v>
      </c>
      <c r="J414" s="1">
        <f t="shared" si="52"/>
        <v>-9.8724805217167848</v>
      </c>
      <c r="Q414">
        <v>21100</v>
      </c>
      <c r="R414">
        <f t="shared" si="56"/>
        <v>0.97069167643610788</v>
      </c>
      <c r="S414">
        <f t="shared" si="53"/>
        <v>0.99768058718723363</v>
      </c>
      <c r="T414">
        <f t="shared" si="54"/>
        <v>0.96785085074456112</v>
      </c>
      <c r="U414">
        <f t="shared" si="55"/>
        <v>0.93938769909981779</v>
      </c>
    </row>
    <row r="415" spans="1:21" x14ac:dyDescent="0.2">
      <c r="A415">
        <v>2016</v>
      </c>
      <c r="B415" t="s">
        <v>426</v>
      </c>
      <c r="C415" t="s">
        <v>6</v>
      </c>
      <c r="D415" t="s">
        <v>435</v>
      </c>
      <c r="E415">
        <v>2800000</v>
      </c>
      <c r="F415">
        <f t="shared" si="49"/>
        <v>2800</v>
      </c>
      <c r="H415" s="1">
        <f t="shared" si="50"/>
        <v>-9.6382580255809724</v>
      </c>
      <c r="I415" s="1">
        <f t="shared" si="51"/>
        <v>-9.1581637836708936</v>
      </c>
      <c r="J415" s="1">
        <f t="shared" si="52"/>
        <v>-9.506733482796049</v>
      </c>
      <c r="Q415">
        <v>21150</v>
      </c>
      <c r="R415">
        <f t="shared" si="56"/>
        <v>0.97186400937866357</v>
      </c>
      <c r="S415">
        <f t="shared" si="53"/>
        <v>0.99774131091102081</v>
      </c>
      <c r="T415">
        <f t="shared" si="54"/>
        <v>0.96798221253406258</v>
      </c>
      <c r="U415">
        <f t="shared" si="55"/>
        <v>0.93949549182339986</v>
      </c>
    </row>
    <row r="416" spans="1:21" x14ac:dyDescent="0.2">
      <c r="A416">
        <v>2016</v>
      </c>
      <c r="B416" t="s">
        <v>426</v>
      </c>
      <c r="C416" t="s">
        <v>6</v>
      </c>
      <c r="D416" t="s">
        <v>436</v>
      </c>
      <c r="E416">
        <v>3242202</v>
      </c>
      <c r="F416">
        <f t="shared" si="49"/>
        <v>3242.2020000000002</v>
      </c>
      <c r="H416" s="1">
        <f t="shared" si="50"/>
        <v>-9.620787276275296</v>
      </c>
      <c r="I416" s="1">
        <f t="shared" si="51"/>
        <v>-9.3442063878077235</v>
      </c>
      <c r="J416" s="1">
        <f t="shared" si="52"/>
        <v>-9.7636410887228635</v>
      </c>
      <c r="Q416">
        <v>21200</v>
      </c>
      <c r="R416">
        <f t="shared" si="56"/>
        <v>0.97186400937866357</v>
      </c>
      <c r="S416">
        <f t="shared" si="53"/>
        <v>0.99780059082684136</v>
      </c>
      <c r="T416">
        <f t="shared" si="54"/>
        <v>0.96811282217985384</v>
      </c>
      <c r="U416">
        <f t="shared" si="55"/>
        <v>0.93960283899841179</v>
      </c>
    </row>
    <row r="417" spans="1:21" x14ac:dyDescent="0.2">
      <c r="A417">
        <v>2016</v>
      </c>
      <c r="B417" t="s">
        <v>426</v>
      </c>
      <c r="C417" t="s">
        <v>6</v>
      </c>
      <c r="D417" t="s">
        <v>437</v>
      </c>
      <c r="E417">
        <v>2625000</v>
      </c>
      <c r="F417">
        <f t="shared" si="49"/>
        <v>2625</v>
      </c>
      <c r="H417" s="1">
        <f t="shared" si="50"/>
        <v>-9.6467234257409249</v>
      </c>
      <c r="I417" s="1">
        <f t="shared" si="51"/>
        <v>-9.0803368478608757</v>
      </c>
      <c r="J417" s="1">
        <f t="shared" si="52"/>
        <v>-9.3936593334354423</v>
      </c>
      <c r="Q417">
        <v>21250</v>
      </c>
      <c r="R417">
        <f t="shared" si="56"/>
        <v>0.97186400937866357</v>
      </c>
      <c r="S417">
        <f t="shared" si="53"/>
        <v>0.99785845710770182</v>
      </c>
      <c r="T417">
        <f t="shared" si="54"/>
        <v>0.96824268531666402</v>
      </c>
      <c r="U417">
        <f t="shared" si="55"/>
        <v>0.93970974351079795</v>
      </c>
    </row>
    <row r="418" spans="1:21" x14ac:dyDescent="0.2">
      <c r="A418">
        <v>2016</v>
      </c>
      <c r="B418" t="s">
        <v>426</v>
      </c>
      <c r="C418" t="s">
        <v>6</v>
      </c>
      <c r="D418" t="s">
        <v>438</v>
      </c>
      <c r="E418">
        <v>507500</v>
      </c>
      <c r="F418">
        <f t="shared" si="49"/>
        <v>507.5</v>
      </c>
      <c r="H418" s="1">
        <f t="shared" si="50"/>
        <v>-9.8188805566568949</v>
      </c>
      <c r="I418" s="1">
        <f t="shared" si="51"/>
        <v>-7.9341144305883669</v>
      </c>
      <c r="J418" s="1">
        <f t="shared" si="52"/>
        <v>-6.514460852595839</v>
      </c>
      <c r="Q418">
        <v>21300</v>
      </c>
      <c r="R418">
        <f t="shared" si="56"/>
        <v>0.97303634232121927</v>
      </c>
      <c r="S418">
        <f t="shared" si="53"/>
        <v>0.99791493940769771</v>
      </c>
      <c r="T418">
        <f t="shared" si="54"/>
        <v>0.96837180752658225</v>
      </c>
      <c r="U418">
        <f t="shared" si="55"/>
        <v>0.93981620822107703</v>
      </c>
    </row>
    <row r="419" spans="1:21" x14ac:dyDescent="0.2">
      <c r="A419">
        <v>2016</v>
      </c>
      <c r="B419" t="s">
        <v>426</v>
      </c>
      <c r="C419" t="s">
        <v>6</v>
      </c>
      <c r="D419" t="s">
        <v>439</v>
      </c>
      <c r="E419">
        <v>8007500</v>
      </c>
      <c r="F419">
        <f t="shared" si="49"/>
        <v>8007.5</v>
      </c>
      <c r="H419" s="1">
        <f t="shared" si="50"/>
        <v>-9.7889521080242723</v>
      </c>
      <c r="I419" s="1">
        <f t="shared" si="51"/>
        <v>-10.774128546244256</v>
      </c>
      <c r="J419" s="1">
        <f t="shared" si="52"/>
        <v>-11.347706888580179</v>
      </c>
      <c r="Q419">
        <v>21350</v>
      </c>
      <c r="R419">
        <f t="shared" si="56"/>
        <v>0.97303634232121927</v>
      </c>
      <c r="S419">
        <f t="shared" si="53"/>
        <v>0.99797006686809409</v>
      </c>
      <c r="T419">
        <f t="shared" si="54"/>
        <v>0.96850019433964929</v>
      </c>
      <c r="U419">
        <f t="shared" si="55"/>
        <v>0.93992223596462487</v>
      </c>
    </row>
    <row r="420" spans="1:21" x14ac:dyDescent="0.2">
      <c r="A420">
        <v>2016</v>
      </c>
      <c r="B420" t="s">
        <v>426</v>
      </c>
      <c r="C420" t="s">
        <v>6</v>
      </c>
      <c r="D420" t="s">
        <v>440</v>
      </c>
      <c r="E420">
        <v>3500000</v>
      </c>
      <c r="F420">
        <f t="shared" si="49"/>
        <v>3500</v>
      </c>
      <c r="H420" s="1">
        <f t="shared" si="50"/>
        <v>-9.6131940766956951</v>
      </c>
      <c r="I420" s="1">
        <f t="shared" si="51"/>
        <v>-9.4463618258300226</v>
      </c>
      <c r="J420" s="1">
        <f t="shared" si="52"/>
        <v>-9.8976901828477111</v>
      </c>
      <c r="Q420">
        <v>21400</v>
      </c>
      <c r="R420">
        <f t="shared" si="56"/>
        <v>0.97303634232121927</v>
      </c>
      <c r="S420">
        <f t="shared" si="53"/>
        <v>0.99802386812340571</v>
      </c>
      <c r="T420">
        <f t="shared" si="54"/>
        <v>0.96862785123444317</v>
      </c>
      <c r="U420">
        <f t="shared" si="55"/>
        <v>0.94002782955195441</v>
      </c>
    </row>
    <row r="421" spans="1:21" x14ac:dyDescent="0.2">
      <c r="A421">
        <v>2016</v>
      </c>
      <c r="B421" t="s">
        <v>426</v>
      </c>
      <c r="C421" t="s">
        <v>6</v>
      </c>
      <c r="D421" t="s">
        <v>441</v>
      </c>
      <c r="E421">
        <v>508500</v>
      </c>
      <c r="F421">
        <f t="shared" si="49"/>
        <v>508.5</v>
      </c>
      <c r="H421" s="1">
        <f t="shared" si="50"/>
        <v>-9.8187688542125748</v>
      </c>
      <c r="I421" s="1">
        <f t="shared" si="51"/>
        <v>-7.934525632646336</v>
      </c>
      <c r="J421" s="1">
        <f t="shared" si="52"/>
        <v>-6.5179097537504358</v>
      </c>
      <c r="Q421">
        <v>21450</v>
      </c>
      <c r="R421">
        <f t="shared" si="56"/>
        <v>0.97303634232121927</v>
      </c>
      <c r="S421">
        <f t="shared" si="53"/>
        <v>0.9980763713074754</v>
      </c>
      <c r="T421">
        <f t="shared" si="54"/>
        <v>0.96875478363865475</v>
      </c>
      <c r="U421">
        <f t="shared" si="55"/>
        <v>0.94013299176899034</v>
      </c>
    </row>
    <row r="422" spans="1:21" x14ac:dyDescent="0.2">
      <c r="A422">
        <v>2016</v>
      </c>
      <c r="B422" t="s">
        <v>426</v>
      </c>
      <c r="C422" t="s">
        <v>6</v>
      </c>
      <c r="D422" t="s">
        <v>442</v>
      </c>
      <c r="E422">
        <v>1500000</v>
      </c>
      <c r="F422">
        <f t="shared" si="49"/>
        <v>1500</v>
      </c>
      <c r="H422" s="1">
        <f t="shared" si="50"/>
        <v>-9.7221504932034826</v>
      </c>
      <c r="I422" s="1">
        <f t="shared" si="51"/>
        <v>-8.5094727984330465</v>
      </c>
      <c r="J422" s="1">
        <f t="shared" si="52"/>
        <v>-8.4131894051784961</v>
      </c>
      <c r="Q422">
        <v>21500</v>
      </c>
      <c r="R422">
        <f t="shared" si="56"/>
        <v>0.97420867526377486</v>
      </c>
      <c r="S422">
        <f t="shared" si="53"/>
        <v>0.99812760405954792</v>
      </c>
      <c r="T422">
        <f t="shared" si="54"/>
        <v>0.96888099692965735</v>
      </c>
      <c r="U422">
        <f t="shared" si="55"/>
        <v>0.94023772537734107</v>
      </c>
    </row>
    <row r="423" spans="1:21" x14ac:dyDescent="0.2">
      <c r="A423">
        <v>2016</v>
      </c>
      <c r="B423" t="s">
        <v>426</v>
      </c>
      <c r="C423" t="s">
        <v>6</v>
      </c>
      <c r="D423" t="s">
        <v>443</v>
      </c>
      <c r="E423">
        <v>1000000</v>
      </c>
      <c r="F423">
        <f t="shared" si="49"/>
        <v>1000</v>
      </c>
      <c r="H423" s="1">
        <f t="shared" si="50"/>
        <v>-9.7673439886662088</v>
      </c>
      <c r="I423" s="1">
        <f t="shared" si="51"/>
        <v>-8.2123424734409447</v>
      </c>
      <c r="J423" s="1">
        <f t="shared" si="52"/>
        <v>-7.7027978221887352</v>
      </c>
      <c r="Q423">
        <v>21550</v>
      </c>
      <c r="R423">
        <f t="shared" si="56"/>
        <v>0.97420867526377486</v>
      </c>
      <c r="S423">
        <f t="shared" si="53"/>
        <v>0.99817759353033819</v>
      </c>
      <c r="T423">
        <f t="shared" si="54"/>
        <v>0.96900649643506831</v>
      </c>
      <c r="U423">
        <f t="shared" si="55"/>
        <v>0.94034203311456754</v>
      </c>
    </row>
    <row r="424" spans="1:21" x14ac:dyDescent="0.2">
      <c r="A424">
        <v>2016</v>
      </c>
      <c r="B424" t="s">
        <v>426</v>
      </c>
      <c r="C424" t="s">
        <v>6</v>
      </c>
      <c r="D424" t="s">
        <v>444</v>
      </c>
      <c r="E424">
        <v>1350000</v>
      </c>
      <c r="F424">
        <f t="shared" si="49"/>
        <v>1350</v>
      </c>
      <c r="H424" s="1">
        <f t="shared" si="50"/>
        <v>-9.7349544574061984</v>
      </c>
      <c r="I424" s="1">
        <f t="shared" si="51"/>
        <v>-8.422850751707843</v>
      </c>
      <c r="J424" s="1">
        <f t="shared" si="52"/>
        <v>-8.2285934387043262</v>
      </c>
      <c r="Q424">
        <v>21600</v>
      </c>
      <c r="R424">
        <f t="shared" si="56"/>
        <v>0.97420867526377486</v>
      </c>
      <c r="S424">
        <f t="shared" si="53"/>
        <v>0.99822636638809059</v>
      </c>
      <c r="T424">
        <f t="shared" si="54"/>
        <v>0.96913128743330323</v>
      </c>
      <c r="U424">
        <f t="shared" si="55"/>
        <v>0.94044591769444708</v>
      </c>
    </row>
    <row r="425" spans="1:21" x14ac:dyDescent="0.2">
      <c r="A425">
        <v>2016</v>
      </c>
      <c r="B425" t="s">
        <v>426</v>
      </c>
      <c r="C425" t="s">
        <v>6</v>
      </c>
      <c r="D425" t="s">
        <v>445</v>
      </c>
      <c r="E425">
        <v>1200000</v>
      </c>
      <c r="F425">
        <f t="shared" si="49"/>
        <v>1200</v>
      </c>
      <c r="H425" s="1">
        <f t="shared" si="50"/>
        <v>-9.748404779697001</v>
      </c>
      <c r="I425" s="1">
        <f t="shared" si="51"/>
        <v>-8.333839355181226</v>
      </c>
      <c r="J425" s="1">
        <f t="shared" si="52"/>
        <v>-8.0222327051268341</v>
      </c>
      <c r="Q425">
        <v>21650</v>
      </c>
      <c r="R425">
        <f t="shared" si="56"/>
        <v>0.97420867526377486</v>
      </c>
      <c r="S425">
        <f t="shared" si="53"/>
        <v>0.99827394882462905</v>
      </c>
      <c r="T425">
        <f t="shared" si="54"/>
        <v>0.9692553751541233</v>
      </c>
      <c r="U425">
        <f t="shared" si="55"/>
        <v>0.94054938180723469</v>
      </c>
    </row>
    <row r="426" spans="1:21" x14ac:dyDescent="0.2">
      <c r="A426">
        <v>2016</v>
      </c>
      <c r="B426" t="s">
        <v>426</v>
      </c>
      <c r="C426" t="s">
        <v>6</v>
      </c>
      <c r="D426" t="s">
        <v>446</v>
      </c>
      <c r="E426">
        <v>570000</v>
      </c>
      <c r="F426">
        <f t="shared" si="49"/>
        <v>570</v>
      </c>
      <c r="H426" s="1">
        <f t="shared" si="50"/>
        <v>-9.8119543636402966</v>
      </c>
      <c r="I426" s="1">
        <f t="shared" si="51"/>
        <v>-7.9623221011932355</v>
      </c>
      <c r="J426" s="1">
        <f t="shared" si="52"/>
        <v>-6.7179423066086894</v>
      </c>
      <c r="Q426">
        <v>21700</v>
      </c>
      <c r="R426">
        <f t="shared" si="56"/>
        <v>0.97420867526377486</v>
      </c>
      <c r="S426">
        <f t="shared" si="53"/>
        <v>0.99832036656139445</v>
      </c>
      <c r="T426">
        <f t="shared" si="54"/>
        <v>0.96937876477917506</v>
      </c>
      <c r="U426">
        <f t="shared" si="55"/>
        <v>0.94065242811992111</v>
      </c>
    </row>
    <row r="427" spans="1:21" x14ac:dyDescent="0.2">
      <c r="A427">
        <v>2016</v>
      </c>
      <c r="B427" t="s">
        <v>426</v>
      </c>
      <c r="C427" t="s">
        <v>6</v>
      </c>
      <c r="D427" t="s">
        <v>447</v>
      </c>
      <c r="E427">
        <v>2500000</v>
      </c>
      <c r="F427">
        <f t="shared" si="49"/>
        <v>2500</v>
      </c>
      <c r="H427" s="1">
        <f t="shared" si="50"/>
        <v>-9.6533087718809654</v>
      </c>
      <c r="I427" s="1">
        <f t="shared" si="51"/>
        <v>-9.0231468154639209</v>
      </c>
      <c r="J427" s="1">
        <f t="shared" si="52"/>
        <v>-9.3081769546424269</v>
      </c>
      <c r="Q427">
        <v>21750</v>
      </c>
      <c r="R427">
        <f t="shared" si="56"/>
        <v>0.97538100820633056</v>
      </c>
      <c r="S427">
        <f t="shared" si="53"/>
        <v>0.99836564485546797</v>
      </c>
      <c r="T427">
        <f t="shared" si="54"/>
        <v>0.96950146144252336</v>
      </c>
      <c r="U427">
        <f t="shared" si="55"/>
        <v>0.9407550592764865</v>
      </c>
    </row>
    <row r="428" spans="1:21" x14ac:dyDescent="0.2">
      <c r="A428">
        <v>2016</v>
      </c>
      <c r="B428" t="s">
        <v>426</v>
      </c>
      <c r="C428" t="s">
        <v>6</v>
      </c>
      <c r="D428" t="s">
        <v>448</v>
      </c>
      <c r="E428">
        <v>11000000</v>
      </c>
      <c r="F428">
        <f t="shared" si="49"/>
        <v>11000</v>
      </c>
      <c r="H428" s="1">
        <f t="shared" si="50"/>
        <v>-10.228007820930905</v>
      </c>
      <c r="I428" s="1">
        <f t="shared" si="51"/>
        <v>-11.391765808711037</v>
      </c>
      <c r="J428" s="1">
        <f t="shared" si="52"/>
        <v>-11.90400918322273</v>
      </c>
      <c r="Q428">
        <v>21800</v>
      </c>
      <c r="R428">
        <f t="shared" si="56"/>
        <v>0.97538100820633056</v>
      </c>
      <c r="S428">
        <f t="shared" si="53"/>
        <v>0.99840980850557937</v>
      </c>
      <c r="T428">
        <f t="shared" si="54"/>
        <v>0.96962347023117723</v>
      </c>
      <c r="U428">
        <f t="shared" si="55"/>
        <v>0.94085727789815132</v>
      </c>
    </row>
    <row r="429" spans="1:21" x14ac:dyDescent="0.2">
      <c r="A429">
        <v>2016</v>
      </c>
      <c r="B429" t="s">
        <v>426</v>
      </c>
      <c r="C429" t="s">
        <v>6</v>
      </c>
      <c r="D429" t="s">
        <v>449</v>
      </c>
      <c r="E429">
        <v>3400000</v>
      </c>
      <c r="F429">
        <f t="shared" si="49"/>
        <v>3400</v>
      </c>
      <c r="H429" s="1">
        <f t="shared" si="50"/>
        <v>-9.6159128300380452</v>
      </c>
      <c r="I429" s="1">
        <f t="shared" si="51"/>
        <v>-9.407247982955516</v>
      </c>
      <c r="J429" s="1">
        <f t="shared" si="52"/>
        <v>-9.846902823357162</v>
      </c>
      <c r="Q429">
        <v>21850</v>
      </c>
      <c r="R429">
        <f t="shared" si="56"/>
        <v>0.97538100820633056</v>
      </c>
      <c r="S429">
        <f t="shared" si="53"/>
        <v>0.99845288185809722</v>
      </c>
      <c r="T429">
        <f t="shared" si="54"/>
        <v>0.96974479618560894</v>
      </c>
      <c r="U429">
        <f t="shared" si="55"/>
        <v>0.94095908658362448</v>
      </c>
    </row>
    <row r="430" spans="1:21" x14ac:dyDescent="0.2">
      <c r="A430">
        <v>2016</v>
      </c>
      <c r="B430" t="s">
        <v>426</v>
      </c>
      <c r="C430" t="s">
        <v>6</v>
      </c>
      <c r="D430" t="s">
        <v>450</v>
      </c>
      <c r="E430">
        <v>532500</v>
      </c>
      <c r="F430">
        <f t="shared" si="49"/>
        <v>532.5</v>
      </c>
      <c r="H430" s="1">
        <f t="shared" si="50"/>
        <v>-9.8160966136567538</v>
      </c>
      <c r="I430" s="1">
        <f t="shared" si="51"/>
        <v>-7.9448193266918734</v>
      </c>
      <c r="J430" s="1">
        <f t="shared" si="52"/>
        <v>-6.5987098337872165</v>
      </c>
      <c r="Q430">
        <v>21900</v>
      </c>
      <c r="R430">
        <f t="shared" si="56"/>
        <v>0.97538100820633056</v>
      </c>
      <c r="S430">
        <f t="shared" si="53"/>
        <v>0.99849488881300064</v>
      </c>
      <c r="T430">
        <f t="shared" si="54"/>
        <v>0.96986544430026689</v>
      </c>
      <c r="U430">
        <f t="shared" si="55"/>
        <v>0.94106048790934693</v>
      </c>
    </row>
    <row r="431" spans="1:21" x14ac:dyDescent="0.2">
      <c r="A431">
        <v>2016</v>
      </c>
      <c r="B431" t="s">
        <v>426</v>
      </c>
      <c r="C431" t="s">
        <v>6</v>
      </c>
      <c r="D431" t="s">
        <v>451</v>
      </c>
      <c r="E431">
        <v>511000</v>
      </c>
      <c r="F431">
        <f t="shared" si="49"/>
        <v>511</v>
      </c>
      <c r="H431" s="1">
        <f t="shared" si="50"/>
        <v>-9.8184897237825162</v>
      </c>
      <c r="I431" s="1">
        <f t="shared" si="51"/>
        <v>-7.9355601443071064</v>
      </c>
      <c r="J431" s="1">
        <f t="shared" si="52"/>
        <v>-6.5265024204133795</v>
      </c>
      <c r="Q431">
        <v>21950</v>
      </c>
      <c r="R431">
        <f t="shared" si="56"/>
        <v>0.97538100820633056</v>
      </c>
      <c r="S431">
        <f t="shared" si="53"/>
        <v>0.99853585282982971</v>
      </c>
      <c r="T431">
        <f t="shared" si="54"/>
        <v>0.96998541952408124</v>
      </c>
      <c r="U431">
        <f t="shared" si="55"/>
        <v>0.94116148442973324</v>
      </c>
    </row>
    <row r="432" spans="1:21" x14ac:dyDescent="0.2">
      <c r="A432">
        <v>2016</v>
      </c>
      <c r="B432" t="s">
        <v>426</v>
      </c>
      <c r="C432" t="s">
        <v>6</v>
      </c>
      <c r="D432" t="s">
        <v>452</v>
      </c>
      <c r="E432">
        <v>9000000</v>
      </c>
      <c r="F432">
        <f t="shared" si="49"/>
        <v>9000</v>
      </c>
      <c r="H432" s="1">
        <f t="shared" si="50"/>
        <v>-9.9060588453799916</v>
      </c>
      <c r="I432" s="1">
        <f t="shared" si="51"/>
        <v>-10.994438849629303</v>
      </c>
      <c r="J432" s="1">
        <f t="shared" si="52"/>
        <v>-11.552425852972316</v>
      </c>
      <c r="Q432">
        <v>22000</v>
      </c>
      <c r="R432">
        <f t="shared" si="56"/>
        <v>0.97772567409144195</v>
      </c>
      <c r="S432">
        <f t="shared" si="53"/>
        <v>0.99857579693361331</v>
      </c>
      <c r="T432">
        <f t="shared" si="54"/>
        <v>0.9701047267609626</v>
      </c>
      <c r="U432">
        <f t="shared" si="55"/>
        <v>0.9412620786774093</v>
      </c>
    </row>
    <row r="433" spans="1:21" x14ac:dyDescent="0.2">
      <c r="A433">
        <v>2016</v>
      </c>
      <c r="B433" t="s">
        <v>426</v>
      </c>
      <c r="C433" t="s">
        <v>6</v>
      </c>
      <c r="D433" t="s">
        <v>453</v>
      </c>
      <c r="E433">
        <v>2000000</v>
      </c>
      <c r="F433">
        <f t="shared" si="49"/>
        <v>2000</v>
      </c>
      <c r="H433" s="1">
        <f t="shared" si="50"/>
        <v>-9.6841387542750681</v>
      </c>
      <c r="I433" s="1">
        <f t="shared" si="51"/>
        <v>-8.7796495380882682</v>
      </c>
      <c r="J433" s="1">
        <f t="shared" si="52"/>
        <v>-8.9172202545907648</v>
      </c>
      <c r="Q433">
        <v>22050</v>
      </c>
      <c r="R433">
        <f t="shared" si="56"/>
        <v>0.97772567409144195</v>
      </c>
      <c r="S433">
        <f t="shared" si="53"/>
        <v>0.99861474372077441</v>
      </c>
      <c r="T433">
        <f t="shared" si="54"/>
        <v>0.97022337087029609</v>
      </c>
      <c r="U433">
        <f t="shared" si="55"/>
        <v>0.94136227316344723</v>
      </c>
    </row>
    <row r="434" spans="1:21" x14ac:dyDescent="0.2">
      <c r="A434">
        <v>2016</v>
      </c>
      <c r="B434" t="s">
        <v>426</v>
      </c>
      <c r="C434" t="s">
        <v>6</v>
      </c>
      <c r="D434" t="s">
        <v>454</v>
      </c>
      <c r="E434">
        <v>1000000</v>
      </c>
      <c r="F434">
        <f t="shared" si="49"/>
        <v>1000</v>
      </c>
      <c r="H434" s="1">
        <f t="shared" si="50"/>
        <v>-9.7673439886662088</v>
      </c>
      <c r="I434" s="1">
        <f t="shared" si="51"/>
        <v>-8.2123424734409447</v>
      </c>
      <c r="J434" s="1">
        <f t="shared" si="52"/>
        <v>-7.7027978221887352</v>
      </c>
      <c r="Q434">
        <v>22100</v>
      </c>
      <c r="R434">
        <f t="shared" si="56"/>
        <v>0.97772567409144195</v>
      </c>
      <c r="S434">
        <f t="shared" si="53"/>
        <v>0.99865271536500777</v>
      </c>
      <c r="T434">
        <f t="shared" si="54"/>
        <v>0.97034135666742694</v>
      </c>
      <c r="U434">
        <f t="shared" si="55"/>
        <v>0.94146207037759755</v>
      </c>
    </row>
    <row r="435" spans="1:21" x14ac:dyDescent="0.2">
      <c r="A435">
        <v>2016</v>
      </c>
      <c r="B435" t="s">
        <v>455</v>
      </c>
      <c r="C435" t="s">
        <v>6</v>
      </c>
      <c r="D435" t="s">
        <v>456</v>
      </c>
      <c r="E435">
        <v>520200</v>
      </c>
      <c r="F435">
        <f t="shared" si="49"/>
        <v>520.20000000000005</v>
      </c>
      <c r="H435" s="1">
        <f t="shared" si="50"/>
        <v>-9.8174640698884463</v>
      </c>
      <c r="I435" s="1">
        <f t="shared" si="51"/>
        <v>-7.9394448777418436</v>
      </c>
      <c r="J435" s="1">
        <f t="shared" si="52"/>
        <v>-6.5577654283916385</v>
      </c>
      <c r="Q435">
        <v>22150</v>
      </c>
      <c r="R435">
        <f t="shared" si="56"/>
        <v>0.98007033997655335</v>
      </c>
      <c r="S435">
        <f t="shared" si="53"/>
        <v>0.99868973362313296</v>
      </c>
      <c r="T435">
        <f t="shared" si="54"/>
        <v>0.97045868892414111</v>
      </c>
      <c r="U435">
        <f t="shared" si="55"/>
        <v>0.94156147278851721</v>
      </c>
    </row>
    <row r="436" spans="1:21" x14ac:dyDescent="0.2">
      <c r="A436">
        <v>2016</v>
      </c>
      <c r="B436" t="s">
        <v>455</v>
      </c>
      <c r="C436" t="s">
        <v>6</v>
      </c>
      <c r="D436" t="s">
        <v>457</v>
      </c>
      <c r="E436">
        <v>509200</v>
      </c>
      <c r="F436">
        <f t="shared" si="49"/>
        <v>509.2</v>
      </c>
      <c r="H436" s="1">
        <f t="shared" si="50"/>
        <v>-9.8186906795941322</v>
      </c>
      <c r="I436" s="1">
        <f t="shared" si="51"/>
        <v>-7.9348143626695968</v>
      </c>
      <c r="J436" s="1">
        <f t="shared" si="52"/>
        <v>-6.5203199513488439</v>
      </c>
      <c r="Q436">
        <v>22200</v>
      </c>
      <c r="R436">
        <f t="shared" si="56"/>
        <v>0.98007033997655335</v>
      </c>
      <c r="S436">
        <f t="shared" si="53"/>
        <v>0.99872581984091746</v>
      </c>
      <c r="T436">
        <f t="shared" si="54"/>
        <v>0.9705753723691396</v>
      </c>
      <c r="U436">
        <f t="shared" si="55"/>
        <v>0.94166048284399595</v>
      </c>
    </row>
    <row r="437" spans="1:21" x14ac:dyDescent="0.2">
      <c r="A437">
        <v>2016</v>
      </c>
      <c r="B437" t="s">
        <v>455</v>
      </c>
      <c r="C437" t="s">
        <v>6</v>
      </c>
      <c r="D437" t="s">
        <v>458</v>
      </c>
      <c r="E437">
        <v>514200</v>
      </c>
      <c r="F437">
        <f t="shared" si="49"/>
        <v>514.20000000000005</v>
      </c>
      <c r="H437" s="1">
        <f t="shared" si="50"/>
        <v>-9.8181326988225184</v>
      </c>
      <c r="I437" s="1">
        <f t="shared" si="51"/>
        <v>-7.9368976736174801</v>
      </c>
      <c r="J437" s="1">
        <f t="shared" si="52"/>
        <v>-6.5374398962508806</v>
      </c>
      <c r="Q437">
        <v>22250</v>
      </c>
      <c r="R437">
        <f t="shared" si="56"/>
        <v>0.98007033997655335</v>
      </c>
      <c r="S437">
        <f t="shared" si="53"/>
        <v>0.99876099495887105</v>
      </c>
      <c r="T437">
        <f t="shared" si="54"/>
        <v>0.97069141168850637</v>
      </c>
      <c r="U437">
        <f t="shared" si="55"/>
        <v>0.94175910297117926</v>
      </c>
    </row>
    <row r="438" spans="1:21" x14ac:dyDescent="0.2">
      <c r="A438">
        <v>2016</v>
      </c>
      <c r="B438" t="s">
        <v>455</v>
      </c>
      <c r="C438" t="s">
        <v>6</v>
      </c>
      <c r="D438" t="s">
        <v>459</v>
      </c>
      <c r="E438">
        <v>950000</v>
      </c>
      <c r="F438">
        <f t="shared" si="49"/>
        <v>950</v>
      </c>
      <c r="H438" s="1">
        <f t="shared" si="50"/>
        <v>-9.7722583348218688</v>
      </c>
      <c r="I438" s="1">
        <f t="shared" si="51"/>
        <v>-8.1817283185392835</v>
      </c>
      <c r="J438" s="1">
        <f t="shared" si="52"/>
        <v>-7.6129298560726202</v>
      </c>
      <c r="Q438">
        <v>22300</v>
      </c>
      <c r="R438">
        <f t="shared" si="56"/>
        <v>0.98007033997655335</v>
      </c>
      <c r="S438">
        <f t="shared" si="53"/>
        <v>0.99879527951800873</v>
      </c>
      <c r="T438">
        <f t="shared" si="54"/>
        <v>0.97080681152617088</v>
      </c>
      <c r="U438">
        <f t="shared" si="55"/>
        <v>0.94185733557678808</v>
      </c>
    </row>
    <row r="439" spans="1:21" x14ac:dyDescent="0.2">
      <c r="A439">
        <v>2016</v>
      </c>
      <c r="B439" t="s">
        <v>455</v>
      </c>
      <c r="C439" t="s">
        <v>6</v>
      </c>
      <c r="D439" t="s">
        <v>460</v>
      </c>
      <c r="E439">
        <v>19315013</v>
      </c>
      <c r="F439">
        <f t="shared" si="49"/>
        <v>19315.012999999999</v>
      </c>
      <c r="H439" s="1">
        <f t="shared" si="50"/>
        <v>-12.798463642327027</v>
      </c>
      <c r="I439" s="1">
        <f t="shared" si="51"/>
        <v>-12.634460033023291</v>
      </c>
      <c r="J439" s="1">
        <f t="shared" si="52"/>
        <v>-12.890386308440299</v>
      </c>
      <c r="Q439">
        <v>22350</v>
      </c>
      <c r="R439">
        <f t="shared" si="56"/>
        <v>0.98007033997655335</v>
      </c>
      <c r="S439">
        <f t="shared" si="53"/>
        <v>0.99882869366558225</v>
      </c>
      <c r="T439">
        <f t="shared" si="54"/>
        <v>0.9709215764843635</v>
      </c>
      <c r="U439">
        <f t="shared" si="55"/>
        <v>0.94195518304733616</v>
      </c>
    </row>
    <row r="440" spans="1:21" x14ac:dyDescent="0.2">
      <c r="A440">
        <v>2016</v>
      </c>
      <c r="B440" t="s">
        <v>455</v>
      </c>
      <c r="C440" t="s">
        <v>6</v>
      </c>
      <c r="D440" t="s">
        <v>461</v>
      </c>
      <c r="E440">
        <v>508500</v>
      </c>
      <c r="F440">
        <f t="shared" si="49"/>
        <v>508.5</v>
      </c>
      <c r="H440" s="1">
        <f t="shared" si="50"/>
        <v>-9.8187688542125748</v>
      </c>
      <c r="I440" s="1">
        <f t="shared" si="51"/>
        <v>-7.934525632646336</v>
      </c>
      <c r="J440" s="1">
        <f t="shared" si="52"/>
        <v>-6.5179097537504358</v>
      </c>
      <c r="Q440">
        <v>22400</v>
      </c>
      <c r="R440">
        <f t="shared" si="56"/>
        <v>0.98007033997655335</v>
      </c>
      <c r="S440">
        <f t="shared" si="53"/>
        <v>0.99886125716077689</v>
      </c>
      <c r="T440">
        <f t="shared" si="54"/>
        <v>0.97103571112406706</v>
      </c>
      <c r="U440">
        <f t="shared" si="55"/>
        <v>0.94205264774934439</v>
      </c>
    </row>
    <row r="441" spans="1:21" x14ac:dyDescent="0.2">
      <c r="A441">
        <v>2016</v>
      </c>
      <c r="B441" t="s">
        <v>455</v>
      </c>
      <c r="C441" t="s">
        <v>6</v>
      </c>
      <c r="D441" t="s">
        <v>462</v>
      </c>
      <c r="E441">
        <v>1500000</v>
      </c>
      <c r="F441">
        <f t="shared" si="49"/>
        <v>1500</v>
      </c>
      <c r="H441" s="1">
        <f t="shared" si="50"/>
        <v>-9.7221504932034826</v>
      </c>
      <c r="I441" s="1">
        <f t="shared" si="51"/>
        <v>-8.5094727984330465</v>
      </c>
      <c r="J441" s="1">
        <f t="shared" si="52"/>
        <v>-8.4131894051784961</v>
      </c>
      <c r="Q441">
        <v>22450</v>
      </c>
      <c r="R441">
        <f t="shared" si="56"/>
        <v>0.98007033997655335</v>
      </c>
      <c r="S441">
        <f t="shared" si="53"/>
        <v>0.99889298938037496</v>
      </c>
      <c r="T441">
        <f t="shared" si="54"/>
        <v>0.97114921996546133</v>
      </c>
      <c r="U441">
        <f t="shared" si="55"/>
        <v>0.94214973202955243</v>
      </c>
    </row>
    <row r="442" spans="1:21" x14ac:dyDescent="0.2">
      <c r="A442">
        <v>2016</v>
      </c>
      <c r="B442" t="s">
        <v>455</v>
      </c>
      <c r="C442" t="s">
        <v>6</v>
      </c>
      <c r="D442" t="s">
        <v>463</v>
      </c>
      <c r="E442">
        <v>2500000</v>
      </c>
      <c r="F442">
        <f t="shared" si="49"/>
        <v>2500</v>
      </c>
      <c r="H442" s="1">
        <f t="shared" si="50"/>
        <v>-9.6533087718809654</v>
      </c>
      <c r="I442" s="1">
        <f t="shared" si="51"/>
        <v>-9.0231468154639209</v>
      </c>
      <c r="J442" s="1">
        <f t="shared" si="52"/>
        <v>-9.3081769546424269</v>
      </c>
      <c r="Q442">
        <v>22500</v>
      </c>
      <c r="R442">
        <f t="shared" si="56"/>
        <v>0.98124267291910905</v>
      </c>
      <c r="S442">
        <f t="shared" si="53"/>
        <v>0.99892390932438291</v>
      </c>
      <c r="T442">
        <f t="shared" si="54"/>
        <v>0.9712621074883615</v>
      </c>
      <c r="U442">
        <f t="shared" si="55"/>
        <v>0.9422464382151281</v>
      </c>
    </row>
    <row r="443" spans="1:21" x14ac:dyDescent="0.2">
      <c r="A443">
        <v>2016</v>
      </c>
      <c r="B443" t="s">
        <v>455</v>
      </c>
      <c r="C443" t="s">
        <v>6</v>
      </c>
      <c r="D443" t="s">
        <v>464</v>
      </c>
      <c r="E443">
        <v>508800</v>
      </c>
      <c r="F443">
        <f t="shared" si="49"/>
        <v>508.8</v>
      </c>
      <c r="H443" s="1">
        <f t="shared" si="50"/>
        <v>-9.8187353490810487</v>
      </c>
      <c r="I443" s="1">
        <f t="shared" si="51"/>
        <v>-7.9346492847502414</v>
      </c>
      <c r="J443" s="1">
        <f t="shared" si="52"/>
        <v>-6.5189431015956512</v>
      </c>
      <c r="Q443">
        <v>22550</v>
      </c>
      <c r="R443">
        <f t="shared" si="56"/>
        <v>0.98124267291910905</v>
      </c>
      <c r="S443">
        <f t="shared" si="53"/>
        <v>0.99895403562162133</v>
      </c>
      <c r="T443">
        <f t="shared" si="54"/>
        <v>0.9713743781326527</v>
      </c>
      <c r="U443">
        <f t="shared" si="55"/>
        <v>0.94234276861387267</v>
      </c>
    </row>
    <row r="444" spans="1:21" x14ac:dyDescent="0.2">
      <c r="A444">
        <v>2016</v>
      </c>
      <c r="B444" t="s">
        <v>455</v>
      </c>
      <c r="C444" t="s">
        <v>6</v>
      </c>
      <c r="D444" t="s">
        <v>465</v>
      </c>
      <c r="E444">
        <v>12209424</v>
      </c>
      <c r="F444">
        <f t="shared" si="49"/>
        <v>12209.424000000001</v>
      </c>
      <c r="H444" s="1">
        <f t="shared" si="50"/>
        <v>-10.478446987354367</v>
      </c>
      <c r="I444" s="1">
        <f t="shared" si="51"/>
        <v>-11.607775041733641</v>
      </c>
      <c r="J444" s="1">
        <f t="shared" si="52"/>
        <v>-12.086769578345468</v>
      </c>
      <c r="Q444">
        <v>22600</v>
      </c>
      <c r="R444">
        <f t="shared" si="56"/>
        <v>0.98124267291910905</v>
      </c>
      <c r="S444">
        <f t="shared" si="53"/>
        <v>0.99898338653527852</v>
      </c>
      <c r="T444">
        <f t="shared" si="54"/>
        <v>0.97148603629871766</v>
      </c>
      <c r="U444">
        <f t="shared" si="55"/>
        <v>0.94243872551442576</v>
      </c>
    </row>
    <row r="445" spans="1:21" x14ac:dyDescent="0.2">
      <c r="A445">
        <v>2016</v>
      </c>
      <c r="B445" t="s">
        <v>455</v>
      </c>
      <c r="C445" t="s">
        <v>6</v>
      </c>
      <c r="D445" t="s">
        <v>466</v>
      </c>
      <c r="E445">
        <v>518100</v>
      </c>
      <c r="F445">
        <f t="shared" si="49"/>
        <v>518.1</v>
      </c>
      <c r="H445" s="1">
        <f t="shared" si="50"/>
        <v>-9.8176979723782001</v>
      </c>
      <c r="I445" s="1">
        <f t="shared" si="51"/>
        <v>-7.9385476152410881</v>
      </c>
      <c r="J445" s="1">
        <f t="shared" si="52"/>
        <v>-6.5506782829028047</v>
      </c>
      <c r="Q445">
        <v>22650</v>
      </c>
      <c r="R445">
        <f t="shared" si="56"/>
        <v>0.98124267291910905</v>
      </c>
      <c r="S445">
        <f t="shared" si="53"/>
        <v>0.99901197996842306</v>
      </c>
      <c r="T445">
        <f t="shared" si="54"/>
        <v>0.97159708634785968</v>
      </c>
      <c r="U445">
        <f t="shared" si="55"/>
        <v>0.94253431118646547</v>
      </c>
    </row>
    <row r="446" spans="1:21" x14ac:dyDescent="0.2">
      <c r="A446">
        <v>2016</v>
      </c>
      <c r="B446" t="s">
        <v>455</v>
      </c>
      <c r="C446" t="s">
        <v>6</v>
      </c>
      <c r="D446" t="s">
        <v>467</v>
      </c>
      <c r="E446">
        <v>12000000</v>
      </c>
      <c r="F446">
        <f t="shared" si="49"/>
        <v>12000</v>
      </c>
      <c r="H446" s="1">
        <f t="shared" si="50"/>
        <v>-10.432072847912233</v>
      </c>
      <c r="I446" s="1">
        <f t="shared" si="51"/>
        <v>-11.571499334007646</v>
      </c>
      <c r="J446" s="1">
        <f t="shared" si="52"/>
        <v>-12.056456702384583</v>
      </c>
      <c r="Q446">
        <v>22700</v>
      </c>
      <c r="R446">
        <f t="shared" si="56"/>
        <v>0.98124267291910905</v>
      </c>
      <c r="S446">
        <f t="shared" si="53"/>
        <v>0.99903983346947844</v>
      </c>
      <c r="T446">
        <f t="shared" si="54"/>
        <v>0.97170753260272003</v>
      </c>
      <c r="U446">
        <f t="shared" si="55"/>
        <v>0.94262952788090726</v>
      </c>
    </row>
    <row r="447" spans="1:21" x14ac:dyDescent="0.2">
      <c r="A447">
        <v>2016</v>
      </c>
      <c r="B447" t="s">
        <v>455</v>
      </c>
      <c r="C447" t="s">
        <v>6</v>
      </c>
      <c r="D447" t="s">
        <v>468</v>
      </c>
      <c r="E447">
        <v>519100</v>
      </c>
      <c r="F447">
        <f t="shared" si="49"/>
        <v>519.1</v>
      </c>
      <c r="H447" s="1">
        <f t="shared" si="50"/>
        <v>-9.817586574440357</v>
      </c>
      <c r="I447" s="1">
        <f t="shared" si="51"/>
        <v>-7.9389741207168711</v>
      </c>
      <c r="J447" s="1">
        <f t="shared" si="52"/>
        <v>-6.5540566896973349</v>
      </c>
      <c r="Q447">
        <v>22750</v>
      </c>
      <c r="R447">
        <f t="shared" si="56"/>
        <v>0.98241500586166475</v>
      </c>
      <c r="S447">
        <f t="shared" si="53"/>
        <v>0.9990669642376564</v>
      </c>
      <c r="T447">
        <f t="shared" si="54"/>
        <v>0.9718173793476903</v>
      </c>
      <c r="U447">
        <f t="shared" si="55"/>
        <v>0.94272437783009988</v>
      </c>
    </row>
    <row r="448" spans="1:21" x14ac:dyDescent="0.2">
      <c r="A448">
        <v>2016</v>
      </c>
      <c r="B448" t="s">
        <v>455</v>
      </c>
      <c r="C448" t="s">
        <v>6</v>
      </c>
      <c r="D448" t="s">
        <v>469</v>
      </c>
      <c r="E448">
        <v>518500</v>
      </c>
      <c r="F448">
        <f t="shared" si="49"/>
        <v>518.5</v>
      </c>
      <c r="H448" s="1">
        <f t="shared" si="50"/>
        <v>-9.8176534097558203</v>
      </c>
      <c r="I448" s="1">
        <f t="shared" si="51"/>
        <v>-7.9387180504402899</v>
      </c>
      <c r="J448" s="1">
        <f t="shared" si="52"/>
        <v>-6.5520304274582593</v>
      </c>
      <c r="Q448">
        <v>22800</v>
      </c>
      <c r="R448">
        <f t="shared" si="56"/>
        <v>0.98241500586166475</v>
      </c>
      <c r="S448">
        <f t="shared" si="53"/>
        <v>0.999093389128348</v>
      </c>
      <c r="T448">
        <f t="shared" si="54"/>
        <v>0.97192663082931929</v>
      </c>
      <c r="U448">
        <f t="shared" si="55"/>
        <v>0.942818863248019</v>
      </c>
    </row>
    <row r="449" spans="1:21" x14ac:dyDescent="0.2">
      <c r="A449">
        <v>2016</v>
      </c>
      <c r="B449" t="s">
        <v>455</v>
      </c>
      <c r="C449" t="s">
        <v>6</v>
      </c>
      <c r="D449" t="s">
        <v>470</v>
      </c>
      <c r="E449">
        <v>513000</v>
      </c>
      <c r="F449">
        <f t="shared" si="49"/>
        <v>513</v>
      </c>
      <c r="H449" s="1">
        <f t="shared" si="50"/>
        <v>-9.8182665487100866</v>
      </c>
      <c r="I449" s="1">
        <f t="shared" si="51"/>
        <v>-7.9363943612408816</v>
      </c>
      <c r="J449" s="1">
        <f t="shared" si="52"/>
        <v>-6.5333463401345178</v>
      </c>
      <c r="Q449">
        <v>22850</v>
      </c>
      <c r="R449">
        <f t="shared" si="56"/>
        <v>0.98241500586166475</v>
      </c>
      <c r="S449">
        <f t="shared" si="53"/>
        <v>0.99911912465847308</v>
      </c>
      <c r="T449">
        <f t="shared" si="54"/>
        <v>0.97203529125671517</v>
      </c>
      <c r="U449">
        <f t="shared" si="55"/>
        <v>0.94291298633045839</v>
      </c>
    </row>
    <row r="450" spans="1:21" x14ac:dyDescent="0.2">
      <c r="A450">
        <v>2016</v>
      </c>
      <c r="B450" t="s">
        <v>455</v>
      </c>
      <c r="C450" t="s">
        <v>6</v>
      </c>
      <c r="D450" t="s">
        <v>471</v>
      </c>
      <c r="E450">
        <v>508500</v>
      </c>
      <c r="F450">
        <f t="shared" si="49"/>
        <v>508.5</v>
      </c>
      <c r="H450" s="1">
        <f t="shared" si="50"/>
        <v>-9.8187688542125748</v>
      </c>
      <c r="I450" s="1">
        <f t="shared" si="51"/>
        <v>-7.934525632646336</v>
      </c>
      <c r="J450" s="1">
        <f t="shared" si="52"/>
        <v>-6.5179097537504358</v>
      </c>
      <c r="Q450">
        <v>22900</v>
      </c>
      <c r="R450">
        <f t="shared" si="56"/>
        <v>0.98241500586166475</v>
      </c>
      <c r="S450">
        <f t="shared" si="53"/>
        <v>0.99914418701178664</v>
      </c>
      <c r="T450">
        <f t="shared" si="54"/>
        <v>0.97214336480194252</v>
      </c>
      <c r="U450">
        <f t="shared" si="55"/>
        <v>0.94300674925521821</v>
      </c>
    </row>
    <row r="451" spans="1:21" x14ac:dyDescent="0.2">
      <c r="A451">
        <v>2016</v>
      </c>
      <c r="B451" t="s">
        <v>455</v>
      </c>
      <c r="C451" t="s">
        <v>6</v>
      </c>
      <c r="D451" t="s">
        <v>472</v>
      </c>
      <c r="E451">
        <v>4100000</v>
      </c>
      <c r="F451">
        <f t="shared" ref="F451:F514" si="57">E451/1000</f>
        <v>4100</v>
      </c>
      <c r="H451" s="1">
        <f t="shared" ref="H451:H514" si="58">LN(_xlfn.NORM.DIST(F451,$N$1,$N$2,FALSE))</f>
        <v>-9.6029142321304111</v>
      </c>
      <c r="I451" s="1">
        <f t="shared" ref="I451:I514" si="59">LN(_xlfn.LOGNORM.DIST(F451,$N$5,$N$6,FALSE))</f>
        <v>-9.6686764341243343</v>
      </c>
      <c r="J451" s="1">
        <f t="shared" ref="J451:J514" si="60">LN($N$10)+$N$10*LN($N$9)-($N$10+1)*LN(F451)</f>
        <v>-10.174905162099646</v>
      </c>
      <c r="Q451">
        <v>22950</v>
      </c>
      <c r="R451">
        <f t="shared" si="56"/>
        <v>0.98241500586166475</v>
      </c>
      <c r="S451">
        <f t="shared" ref="S451:S514" si="61">_xlfn.NORM.DIST(Q451,$N$1,$N$2,TRUE)</f>
        <v>0.99916859204414032</v>
      </c>
      <c r="T451">
        <f t="shared" ref="T451:T514" si="62">_xlfn.LOGNORM.DIST(Q451,$N$5,$N$6,TRUE)</f>
        <v>0.97225085560041435</v>
      </c>
      <c r="U451">
        <f t="shared" ref="U451:U514" si="63">1-($N$9/Q451)^$N$10</f>
        <v>0.94310015418229187</v>
      </c>
    </row>
    <row r="452" spans="1:21" x14ac:dyDescent="0.2">
      <c r="A452">
        <v>2016</v>
      </c>
      <c r="B452" t="s">
        <v>455</v>
      </c>
      <c r="C452" t="s">
        <v>6</v>
      </c>
      <c r="D452" t="s">
        <v>473</v>
      </c>
      <c r="E452">
        <v>1125000</v>
      </c>
      <c r="F452">
        <f t="shared" si="57"/>
        <v>1125</v>
      </c>
      <c r="H452" s="1">
        <f t="shared" si="58"/>
        <v>-9.7553723251254354</v>
      </c>
      <c r="I452" s="1">
        <f t="shared" si="59"/>
        <v>-8.2885688284770733</v>
      </c>
      <c r="J452" s="1">
        <f t="shared" si="60"/>
        <v>-7.9091585557662274</v>
      </c>
      <c r="Q452">
        <v>23000</v>
      </c>
      <c r="R452">
        <f t="shared" si="56"/>
        <v>0.98358733880422045</v>
      </c>
      <c r="S452">
        <f t="shared" si="61"/>
        <v>0.9991923552887001</v>
      </c>
      <c r="T452">
        <f t="shared" si="62"/>
        <v>0.97235776775127958</v>
      </c>
      <c r="U452">
        <f t="shared" si="63"/>
        <v>0.94319320325404987</v>
      </c>
    </row>
    <row r="453" spans="1:21" x14ac:dyDescent="0.2">
      <c r="A453">
        <v>2016</v>
      </c>
      <c r="B453" t="s">
        <v>455</v>
      </c>
      <c r="C453" t="s">
        <v>6</v>
      </c>
      <c r="D453" t="s">
        <v>474</v>
      </c>
      <c r="E453">
        <v>522300</v>
      </c>
      <c r="F453">
        <f t="shared" si="57"/>
        <v>522.29999999999995</v>
      </c>
      <c r="H453" s="1">
        <f t="shared" si="58"/>
        <v>-9.8172302940848777</v>
      </c>
      <c r="I453" s="1">
        <f t="shared" si="59"/>
        <v>-7.9403482082857373</v>
      </c>
      <c r="J453" s="1">
        <f t="shared" si="60"/>
        <v>-6.5648240212744895</v>
      </c>
      <c r="Q453">
        <v>23050</v>
      </c>
      <c r="R453">
        <f t="shared" si="56"/>
        <v>0.98358733880422045</v>
      </c>
      <c r="S453">
        <f t="shared" si="61"/>
        <v>0.99921549196111781</v>
      </c>
      <c r="T453">
        <f t="shared" si="62"/>
        <v>0.97246410531780458</v>
      </c>
      <c r="U453">
        <f t="shared" si="63"/>
        <v>0.943285898595421</v>
      </c>
    </row>
    <row r="454" spans="1:21" x14ac:dyDescent="0.2">
      <c r="A454">
        <v>2016</v>
      </c>
      <c r="B454" t="s">
        <v>455</v>
      </c>
      <c r="C454" t="s">
        <v>6</v>
      </c>
      <c r="D454" t="s">
        <v>475</v>
      </c>
      <c r="E454">
        <v>514000</v>
      </c>
      <c r="F454">
        <f t="shared" si="57"/>
        <v>514</v>
      </c>
      <c r="H454" s="1">
        <f t="shared" si="58"/>
        <v>-9.8181550042644119</v>
      </c>
      <c r="I454" s="1">
        <f t="shared" si="59"/>
        <v>-7.9368136443187893</v>
      </c>
      <c r="J454" s="1">
        <f t="shared" si="60"/>
        <v>-6.5367583007469445</v>
      </c>
      <c r="Q454">
        <v>23100</v>
      </c>
      <c r="R454">
        <f t="shared" si="56"/>
        <v>0.98358733880422045</v>
      </c>
      <c r="S454">
        <f t="shared" si="61"/>
        <v>0.99923801696465797</v>
      </c>
      <c r="T454">
        <f t="shared" si="62"/>
        <v>0.97256987232775205</v>
      </c>
      <c r="U454">
        <f t="shared" si="63"/>
        <v>0.94337824231407275</v>
      </c>
    </row>
    <row r="455" spans="1:21" x14ac:dyDescent="0.2">
      <c r="A455">
        <v>2016</v>
      </c>
      <c r="B455" t="s">
        <v>455</v>
      </c>
      <c r="C455" t="s">
        <v>6</v>
      </c>
      <c r="D455" t="s">
        <v>476</v>
      </c>
      <c r="E455">
        <v>509700</v>
      </c>
      <c r="F455">
        <f t="shared" si="57"/>
        <v>509.7</v>
      </c>
      <c r="H455" s="1">
        <f t="shared" si="58"/>
        <v>-9.818634849199066</v>
      </c>
      <c r="I455" s="1">
        <f t="shared" si="59"/>
        <v>-7.9350210441417826</v>
      </c>
      <c r="J455" s="1">
        <f t="shared" si="60"/>
        <v>-6.5220394933661243</v>
      </c>
      <c r="Q455">
        <v>23150</v>
      </c>
      <c r="R455">
        <f t="shared" si="56"/>
        <v>0.98475967174677603</v>
      </c>
      <c r="S455">
        <f t="shared" si="61"/>
        <v>0.99925994489527636</v>
      </c>
      <c r="T455">
        <f t="shared" si="62"/>
        <v>0.97267507277375342</v>
      </c>
      <c r="U455">
        <f t="shared" si="63"/>
        <v>0.94347023650058759</v>
      </c>
    </row>
    <row r="456" spans="1:21" x14ac:dyDescent="0.2">
      <c r="A456">
        <v>2016</v>
      </c>
      <c r="B456" t="s">
        <v>455</v>
      </c>
      <c r="C456" t="s">
        <v>6</v>
      </c>
      <c r="D456" t="s">
        <v>477</v>
      </c>
      <c r="E456">
        <v>510000</v>
      </c>
      <c r="F456">
        <f t="shared" si="57"/>
        <v>510</v>
      </c>
      <c r="H456" s="1">
        <f t="shared" si="58"/>
        <v>-9.8186013544092692</v>
      </c>
      <c r="I456" s="1">
        <f t="shared" si="59"/>
        <v>-7.9351452307017665</v>
      </c>
      <c r="J456" s="1">
        <f t="shared" si="60"/>
        <v>-6.523070409089172</v>
      </c>
      <c r="Q456">
        <v>23200</v>
      </c>
      <c r="R456">
        <f t="shared" si="56"/>
        <v>0.98475967174677603</v>
      </c>
      <c r="S456">
        <f t="shared" si="61"/>
        <v>0.99928129004665256</v>
      </c>
      <c r="T456">
        <f t="shared" si="62"/>
        <v>0.97277971061367696</v>
      </c>
      <c r="U456">
        <f t="shared" si="63"/>
        <v>0.94356188322863865</v>
      </c>
    </row>
    <row r="457" spans="1:21" x14ac:dyDescent="0.2">
      <c r="A457">
        <v>2016</v>
      </c>
      <c r="B457" t="s">
        <v>455</v>
      </c>
      <c r="C457" t="s">
        <v>6</v>
      </c>
      <c r="D457" t="s">
        <v>478</v>
      </c>
      <c r="E457">
        <v>2800000</v>
      </c>
      <c r="F457">
        <f t="shared" si="57"/>
        <v>2800</v>
      </c>
      <c r="H457" s="1">
        <f t="shared" si="58"/>
        <v>-9.6382580255809724</v>
      </c>
      <c r="I457" s="1">
        <f t="shared" si="59"/>
        <v>-9.1581637836708936</v>
      </c>
      <c r="J457" s="1">
        <f t="shared" si="60"/>
        <v>-9.506733482796049</v>
      </c>
      <c r="Q457">
        <v>23250</v>
      </c>
      <c r="R457">
        <f t="shared" si="56"/>
        <v>0.98475967174677603</v>
      </c>
      <c r="S457">
        <f t="shared" si="61"/>
        <v>0.99930206641517438</v>
      </c>
      <c r="T457">
        <f t="shared" si="62"/>
        <v>0.97288378977099277</v>
      </c>
      <c r="U457">
        <f t="shared" si="63"/>
        <v>0.94365318455516212</v>
      </c>
    </row>
    <row r="458" spans="1:21" x14ac:dyDescent="0.2">
      <c r="A458">
        <v>2016</v>
      </c>
      <c r="B458" t="s">
        <v>455</v>
      </c>
      <c r="C458" t="s">
        <v>6</v>
      </c>
      <c r="D458" t="s">
        <v>479</v>
      </c>
      <c r="E458">
        <v>508600</v>
      </c>
      <c r="F458">
        <f t="shared" si="57"/>
        <v>508.6</v>
      </c>
      <c r="H458" s="1">
        <f t="shared" si="58"/>
        <v>-9.81875768554813</v>
      </c>
      <c r="I458" s="1">
        <f t="shared" si="59"/>
        <v>-7.9345668351044472</v>
      </c>
      <c r="J458" s="1">
        <f t="shared" si="60"/>
        <v>-6.5182542707549445</v>
      </c>
      <c r="Q458">
        <v>23300</v>
      </c>
      <c r="R458">
        <f t="shared" ref="R458:R496" si="64">COUNTIF(F:F,"&lt;="&amp;Q458)/COUNT(F:F)</f>
        <v>0.98475967174677603</v>
      </c>
      <c r="S458">
        <f t="shared" si="61"/>
        <v>0.99932228770487408</v>
      </c>
      <c r="T458">
        <f t="shared" si="62"/>
        <v>0.97298731413513084</v>
      </c>
      <c r="U458">
        <f t="shared" si="63"/>
        <v>0.94374414252052841</v>
      </c>
    </row>
    <row r="459" spans="1:21" x14ac:dyDescent="0.2">
      <c r="A459">
        <v>2016</v>
      </c>
      <c r="B459" t="s">
        <v>455</v>
      </c>
      <c r="C459" t="s">
        <v>6</v>
      </c>
      <c r="D459" t="s">
        <v>480</v>
      </c>
      <c r="E459">
        <v>513800</v>
      </c>
      <c r="F459">
        <f t="shared" si="57"/>
        <v>513.79999999999995</v>
      </c>
      <c r="H459" s="1">
        <f t="shared" si="58"/>
        <v>-9.8181773108553845</v>
      </c>
      <c r="I459" s="1">
        <f t="shared" si="59"/>
        <v>-7.936729672474554</v>
      </c>
      <c r="J459" s="1">
        <f t="shared" si="60"/>
        <v>-6.5360764399791353</v>
      </c>
      <c r="Q459">
        <v>23350</v>
      </c>
      <c r="R459">
        <f t="shared" si="64"/>
        <v>0.98475967174677603</v>
      </c>
      <c r="S459">
        <f t="shared" si="61"/>
        <v>0.99934196733231617</v>
      </c>
      <c r="T459">
        <f t="shared" si="62"/>
        <v>0.97309028756183735</v>
      </c>
      <c r="U459">
        <f t="shared" si="63"/>
        <v>0.94383475914871029</v>
      </c>
    </row>
    <row r="460" spans="1:21" x14ac:dyDescent="0.2">
      <c r="A460">
        <v>2016</v>
      </c>
      <c r="B460" t="s">
        <v>455</v>
      </c>
      <c r="C460" t="s">
        <v>6</v>
      </c>
      <c r="D460" t="s">
        <v>481</v>
      </c>
      <c r="E460">
        <v>1475000</v>
      </c>
      <c r="F460">
        <f t="shared" si="57"/>
        <v>1475</v>
      </c>
      <c r="H460" s="1">
        <f t="shared" si="58"/>
        <v>-9.7242396012589296</v>
      </c>
      <c r="I460" s="1">
        <f t="shared" si="59"/>
        <v>-8.4952117951880108</v>
      </c>
      <c r="J460" s="1">
        <f t="shared" si="60"/>
        <v>-8.3837426410858242</v>
      </c>
      <c r="Q460">
        <v>23400</v>
      </c>
      <c r="R460">
        <f t="shared" si="64"/>
        <v>0.98475967174677603</v>
      </c>
      <c r="S460">
        <f t="shared" si="61"/>
        <v>0.9993611184314356</v>
      </c>
      <c r="T460">
        <f t="shared" si="62"/>
        <v>0.97319271387352457</v>
      </c>
      <c r="U460">
        <f t="shared" si="63"/>
        <v>0.94392503644744974</v>
      </c>
    </row>
    <row r="461" spans="1:21" x14ac:dyDescent="0.2">
      <c r="A461">
        <v>2016</v>
      </c>
      <c r="B461" t="s">
        <v>455</v>
      </c>
      <c r="C461" t="s">
        <v>6</v>
      </c>
      <c r="D461" t="s">
        <v>482</v>
      </c>
      <c r="E461">
        <v>513900</v>
      </c>
      <c r="F461">
        <f t="shared" si="57"/>
        <v>513.9</v>
      </c>
      <c r="H461" s="1">
        <f t="shared" si="58"/>
        <v>-9.8181661574162629</v>
      </c>
      <c r="I461" s="1">
        <f t="shared" si="59"/>
        <v>-7.9367716512098774</v>
      </c>
      <c r="J461" s="1">
        <f t="shared" si="60"/>
        <v>-6.5364174035339282</v>
      </c>
      <c r="Q461">
        <v>23450</v>
      </c>
      <c r="R461">
        <f t="shared" si="64"/>
        <v>0.98475967174677603</v>
      </c>
      <c r="S461">
        <f t="shared" si="61"/>
        <v>0.99937975385832689</v>
      </c>
      <c r="T461">
        <f t="shared" si="62"/>
        <v>0.97329459685961761</v>
      </c>
      <c r="U461">
        <f t="shared" si="63"/>
        <v>0.94401497640842247</v>
      </c>
    </row>
    <row r="462" spans="1:21" x14ac:dyDescent="0.2">
      <c r="A462">
        <v>2016</v>
      </c>
      <c r="B462" t="s">
        <v>455</v>
      </c>
      <c r="C462" t="s">
        <v>6</v>
      </c>
      <c r="D462" t="s">
        <v>483</v>
      </c>
      <c r="E462">
        <v>1050000</v>
      </c>
      <c r="F462">
        <f t="shared" si="57"/>
        <v>1050</v>
      </c>
      <c r="H462" s="1">
        <f t="shared" si="58"/>
        <v>-9.7625014600758924</v>
      </c>
      <c r="I462" s="1">
        <f t="shared" si="59"/>
        <v>-8.2429162506887721</v>
      </c>
      <c r="J462" s="1">
        <f t="shared" si="60"/>
        <v>-7.7882802009817507</v>
      </c>
      <c r="Q462">
        <v>23500</v>
      </c>
      <c r="R462">
        <f t="shared" si="64"/>
        <v>0.98475967174677603</v>
      </c>
      <c r="S462">
        <f t="shared" si="61"/>
        <v>0.99939788619598313</v>
      </c>
      <c r="T462">
        <f t="shared" si="62"/>
        <v>0.97339594027689658</v>
      </c>
      <c r="U462">
        <f t="shared" si="63"/>
        <v>0.94410458100740025</v>
      </c>
    </row>
    <row r="463" spans="1:21" x14ac:dyDescent="0.2">
      <c r="A463">
        <v>2016</v>
      </c>
      <c r="B463" t="s">
        <v>455</v>
      </c>
      <c r="C463" t="s">
        <v>6</v>
      </c>
      <c r="D463" t="s">
        <v>484</v>
      </c>
      <c r="E463">
        <v>512900</v>
      </c>
      <c r="F463">
        <f t="shared" si="57"/>
        <v>512.9</v>
      </c>
      <c r="H463" s="1">
        <f t="shared" si="58"/>
        <v>-9.8182777047346406</v>
      </c>
      <c r="I463" s="1">
        <f t="shared" si="59"/>
        <v>-7.9363525123180647</v>
      </c>
      <c r="J463" s="1">
        <f t="shared" si="60"/>
        <v>-6.5330047783397394</v>
      </c>
      <c r="Q463">
        <v>23550</v>
      </c>
      <c r="R463">
        <f t="shared" si="64"/>
        <v>0.98475967174677603</v>
      </c>
      <c r="S463">
        <f t="shared" si="61"/>
        <v>0.99941552775898523</v>
      </c>
      <c r="T463">
        <f t="shared" si="62"/>
        <v>0.97349674784983464</v>
      </c>
      <c r="U463">
        <f t="shared" si="63"/>
        <v>0.94419385220441132</v>
      </c>
    </row>
    <row r="464" spans="1:21" x14ac:dyDescent="0.2">
      <c r="A464">
        <v>2016</v>
      </c>
      <c r="B464" t="s">
        <v>455</v>
      </c>
      <c r="C464" t="s">
        <v>6</v>
      </c>
      <c r="D464" t="s">
        <v>485</v>
      </c>
      <c r="E464">
        <v>507500</v>
      </c>
      <c r="F464">
        <f t="shared" si="57"/>
        <v>507.5</v>
      </c>
      <c r="H464" s="1">
        <f t="shared" si="58"/>
        <v>-9.8188805566568949</v>
      </c>
      <c r="I464" s="1">
        <f t="shared" si="59"/>
        <v>-7.9341144305883669</v>
      </c>
      <c r="J464" s="1">
        <f t="shared" si="60"/>
        <v>-6.514460852595839</v>
      </c>
      <c r="Q464">
        <v>23600</v>
      </c>
      <c r="R464">
        <f t="shared" si="64"/>
        <v>0.98475967174677603</v>
      </c>
      <c r="S464">
        <f t="shared" si="61"/>
        <v>0.99943269059813966</v>
      </c>
      <c r="T464">
        <f t="shared" si="62"/>
        <v>0.97359702327093212</v>
      </c>
      <c r="U464">
        <f t="shared" si="63"/>
        <v>0.9442827919438993</v>
      </c>
    </row>
    <row r="465" spans="1:21" x14ac:dyDescent="0.2">
      <c r="A465">
        <v>2016</v>
      </c>
      <c r="B465" t="s">
        <v>486</v>
      </c>
      <c r="C465" t="s">
        <v>64</v>
      </c>
      <c r="D465" t="s">
        <v>487</v>
      </c>
      <c r="E465">
        <v>1250000</v>
      </c>
      <c r="F465">
        <f t="shared" si="57"/>
        <v>1250</v>
      </c>
      <c r="H465" s="1">
        <f t="shared" si="58"/>
        <v>-9.7438495213680572</v>
      </c>
      <c r="I465" s="1">
        <f t="shared" si="59"/>
        <v>-8.3637542658753254</v>
      </c>
      <c r="J465" s="1">
        <f t="shared" si="60"/>
        <v>-8.0937545222403973</v>
      </c>
      <c r="Q465">
        <v>23650</v>
      </c>
      <c r="R465">
        <f t="shared" si="64"/>
        <v>0.98475967174677603</v>
      </c>
      <c r="S465">
        <f t="shared" si="61"/>
        <v>0.99944938650506643</v>
      </c>
      <c r="T465">
        <f t="shared" si="62"/>
        <v>0.97369677020104584</v>
      </c>
      <c r="U465">
        <f t="shared" si="63"/>
        <v>0.94437140215487947</v>
      </c>
    </row>
    <row r="466" spans="1:21" x14ac:dyDescent="0.2">
      <c r="A466">
        <v>2016</v>
      </c>
      <c r="B466" t="s">
        <v>486</v>
      </c>
      <c r="C466" t="s">
        <v>64</v>
      </c>
      <c r="D466" t="s">
        <v>488</v>
      </c>
      <c r="E466">
        <v>535000</v>
      </c>
      <c r="F466">
        <f t="shared" si="57"/>
        <v>535</v>
      </c>
      <c r="H466" s="1">
        <f t="shared" si="58"/>
        <v>-9.8158192068482624</v>
      </c>
      <c r="I466" s="1">
        <f t="shared" si="59"/>
        <v>-7.9459356172144089</v>
      </c>
      <c r="J466" s="1">
        <f t="shared" si="60"/>
        <v>-6.6069161308544651</v>
      </c>
      <c r="Q466">
        <v>23700</v>
      </c>
      <c r="R466">
        <f t="shared" si="64"/>
        <v>0.98475967174677603</v>
      </c>
      <c r="S466">
        <f t="shared" si="61"/>
        <v>0.99946562701673547</v>
      </c>
      <c r="T466">
        <f t="shared" si="62"/>
        <v>0.97379599226971592</v>
      </c>
      <c r="U466">
        <f t="shared" si="63"/>
        <v>0.94445968475109354</v>
      </c>
    </row>
    <row r="467" spans="1:21" x14ac:dyDescent="0.2">
      <c r="A467">
        <v>2016</v>
      </c>
      <c r="B467" t="s">
        <v>486</v>
      </c>
      <c r="C467" t="s">
        <v>64</v>
      </c>
      <c r="D467" t="s">
        <v>489</v>
      </c>
      <c r="E467">
        <v>512500</v>
      </c>
      <c r="F467">
        <f t="shared" si="57"/>
        <v>512.5</v>
      </c>
      <c r="H467" s="1">
        <f t="shared" si="58"/>
        <v>-9.8183223317055592</v>
      </c>
      <c r="I467" s="1">
        <f t="shared" si="59"/>
        <v>-7.9361852614651713</v>
      </c>
      <c r="J467" s="1">
        <f t="shared" si="60"/>
        <v>-6.5316378648935594</v>
      </c>
      <c r="Q467">
        <v>23750</v>
      </c>
      <c r="R467">
        <f t="shared" si="64"/>
        <v>0.98475967174677603</v>
      </c>
      <c r="S467">
        <f t="shared" si="61"/>
        <v>0.99948142341995216</v>
      </c>
      <c r="T467">
        <f t="shared" si="62"/>
        <v>0.97389469307548704</v>
      </c>
      <c r="U467">
        <f t="shared" si="63"/>
        <v>0.94454764163116289</v>
      </c>
    </row>
    <row r="468" spans="1:21" x14ac:dyDescent="0.2">
      <c r="A468">
        <v>2016</v>
      </c>
      <c r="B468" t="s">
        <v>486</v>
      </c>
      <c r="C468" t="s">
        <v>64</v>
      </c>
      <c r="D468" t="s">
        <v>490</v>
      </c>
      <c r="E468">
        <v>3000000</v>
      </c>
      <c r="F468">
        <f t="shared" si="57"/>
        <v>3000</v>
      </c>
      <c r="H468" s="1">
        <f t="shared" si="58"/>
        <v>-9.6296605460211744</v>
      </c>
      <c r="I468" s="1">
        <f t="shared" si="59"/>
        <v>-9.2441046676154155</v>
      </c>
      <c r="J468" s="1">
        <f t="shared" si="60"/>
        <v>-9.627611837580524</v>
      </c>
      <c r="Q468">
        <v>23800</v>
      </c>
      <c r="R468">
        <f t="shared" si="64"/>
        <v>0.98475967174677603</v>
      </c>
      <c r="S468">
        <f t="shared" si="61"/>
        <v>0.99949678675579035</v>
      </c>
      <c r="T468">
        <f t="shared" si="62"/>
        <v>0.97399287618622665</v>
      </c>
      <c r="U468">
        <f t="shared" si="63"/>
        <v>0.94463527467873876</v>
      </c>
    </row>
    <row r="469" spans="1:21" x14ac:dyDescent="0.2">
      <c r="A469">
        <v>2016</v>
      </c>
      <c r="B469" t="s">
        <v>486</v>
      </c>
      <c r="C469" t="s">
        <v>64</v>
      </c>
      <c r="D469" t="s">
        <v>491</v>
      </c>
      <c r="E469">
        <v>2150000</v>
      </c>
      <c r="F469">
        <f t="shared" si="57"/>
        <v>2150</v>
      </c>
      <c r="H469" s="1">
        <f t="shared" si="58"/>
        <v>-9.6741356751207341</v>
      </c>
      <c r="I469" s="1">
        <f t="shared" si="59"/>
        <v>-8.8553198367891248</v>
      </c>
      <c r="J469" s="1">
        <f t="shared" si="60"/>
        <v>-9.0439290347916792</v>
      </c>
      <c r="Q469">
        <v>23850</v>
      </c>
      <c r="R469">
        <f t="shared" si="64"/>
        <v>0.98475967174677603</v>
      </c>
      <c r="S469">
        <f t="shared" si="61"/>
        <v>0.99951172782397546</v>
      </c>
      <c r="T469">
        <f t="shared" si="62"/>
        <v>0.97409054513943971</v>
      </c>
      <c r="U469">
        <f t="shared" si="63"/>
        <v>0.94472258576265222</v>
      </c>
    </row>
    <row r="470" spans="1:21" x14ac:dyDescent="0.2">
      <c r="A470">
        <v>2016</v>
      </c>
      <c r="B470" t="s">
        <v>486</v>
      </c>
      <c r="C470" t="s">
        <v>64</v>
      </c>
      <c r="D470" t="s">
        <v>492</v>
      </c>
      <c r="E470">
        <v>2275000</v>
      </c>
      <c r="F470">
        <f t="shared" si="57"/>
        <v>2275</v>
      </c>
      <c r="H470" s="1">
        <f t="shared" si="58"/>
        <v>-9.6662935215871908</v>
      </c>
      <c r="I470" s="1">
        <f t="shared" si="59"/>
        <v>-8.916616799300499</v>
      </c>
      <c r="J470" s="1">
        <f t="shared" si="60"/>
        <v>-9.1429407566499172</v>
      </c>
      <c r="Q470">
        <v>23900</v>
      </c>
      <c r="R470">
        <f t="shared" si="64"/>
        <v>0.98475967174677603</v>
      </c>
      <c r="S470">
        <f t="shared" si="61"/>
        <v>0.99952625718721411</v>
      </c>
      <c r="T470">
        <f t="shared" si="62"/>
        <v>0.97418770344257888</v>
      </c>
      <c r="U470">
        <f t="shared" si="63"/>
        <v>0.94480957673706112</v>
      </c>
    </row>
    <row r="471" spans="1:21" x14ac:dyDescent="0.2">
      <c r="A471">
        <v>2016</v>
      </c>
      <c r="B471" t="s">
        <v>486</v>
      </c>
      <c r="C471" t="s">
        <v>64</v>
      </c>
      <c r="D471" t="s">
        <v>493</v>
      </c>
      <c r="E471">
        <v>587500</v>
      </c>
      <c r="F471">
        <f t="shared" si="57"/>
        <v>587.5</v>
      </c>
      <c r="H471" s="1">
        <f t="shared" si="58"/>
        <v>-9.8100351385139444</v>
      </c>
      <c r="I471" s="1">
        <f t="shared" si="59"/>
        <v>-7.9709843650724901</v>
      </c>
      <c r="J471" s="1">
        <f t="shared" si="60"/>
        <v>-6.7709238319724498</v>
      </c>
      <c r="Q471">
        <v>23950</v>
      </c>
      <c r="R471">
        <f t="shared" si="64"/>
        <v>0.98475967174677603</v>
      </c>
      <c r="S471">
        <f t="shared" si="61"/>
        <v>0.99954038517547317</v>
      </c>
      <c r="T471">
        <f t="shared" si="62"/>
        <v>0.97428435457335094</v>
      </c>
      <c r="U471">
        <f t="shared" si="63"/>
        <v>0.94489624944159578</v>
      </c>
    </row>
    <row r="472" spans="1:21" x14ac:dyDescent="0.2">
      <c r="A472">
        <v>2016</v>
      </c>
      <c r="B472" t="s">
        <v>486</v>
      </c>
      <c r="C472" t="s">
        <v>64</v>
      </c>
      <c r="D472" t="s">
        <v>494</v>
      </c>
      <c r="E472">
        <v>9200000</v>
      </c>
      <c r="F472">
        <f t="shared" si="57"/>
        <v>9200</v>
      </c>
      <c r="H472" s="1">
        <f t="shared" si="58"/>
        <v>-9.9330828782303779</v>
      </c>
      <c r="I472" s="1">
        <f t="shared" si="59"/>
        <v>-11.036787845434192</v>
      </c>
      <c r="J472" s="1">
        <f t="shared" si="60"/>
        <v>-11.590933803531085</v>
      </c>
      <c r="Q472">
        <v>24000</v>
      </c>
      <c r="R472">
        <f t="shared" si="64"/>
        <v>0.98827667057444313</v>
      </c>
      <c r="S472">
        <f t="shared" si="61"/>
        <v>0.99955412189020587</v>
      </c>
      <c r="T472">
        <f t="shared" si="62"/>
        <v>0.9743805019800208</v>
      </c>
      <c r="U472">
        <f t="shared" si="63"/>
        <v>0.94498260570150283</v>
      </c>
    </row>
    <row r="473" spans="1:21" x14ac:dyDescent="0.2">
      <c r="A473">
        <v>2016</v>
      </c>
      <c r="B473" t="s">
        <v>486</v>
      </c>
      <c r="C473" t="s">
        <v>64</v>
      </c>
      <c r="D473" t="s">
        <v>495</v>
      </c>
      <c r="E473">
        <v>5312000</v>
      </c>
      <c r="F473">
        <f t="shared" si="57"/>
        <v>5312</v>
      </c>
      <c r="H473" s="1">
        <f t="shared" si="58"/>
        <v>-9.6136932891531153</v>
      </c>
      <c r="I473" s="1">
        <f t="shared" si="59"/>
        <v>-10.064725523469923</v>
      </c>
      <c r="J473" s="1">
        <f t="shared" si="60"/>
        <v>-10.628651317702845</v>
      </c>
      <c r="Q473">
        <v>24050</v>
      </c>
      <c r="R473">
        <f t="shared" si="64"/>
        <v>0.98827667057444313</v>
      </c>
      <c r="S473">
        <f t="shared" si="61"/>
        <v>0.99956747720852679</v>
      </c>
      <c r="T473">
        <f t="shared" si="62"/>
        <v>0.97447614908170999</v>
      </c>
      <c r="U473">
        <f t="shared" si="63"/>
        <v>0.94506864732778739</v>
      </c>
    </row>
    <row r="474" spans="1:21" x14ac:dyDescent="0.2">
      <c r="A474">
        <v>2016</v>
      </c>
      <c r="B474" t="s">
        <v>486</v>
      </c>
      <c r="C474" t="s">
        <v>64</v>
      </c>
      <c r="D474" t="s">
        <v>258</v>
      </c>
      <c r="E474">
        <v>545000</v>
      </c>
      <c r="F474">
        <f t="shared" si="57"/>
        <v>545</v>
      </c>
      <c r="H474" s="1">
        <f t="shared" si="58"/>
        <v>-9.8147113750534327</v>
      </c>
      <c r="I474" s="1">
        <f t="shared" si="59"/>
        <v>-7.9504771295358498</v>
      </c>
      <c r="J474" s="1">
        <f t="shared" si="60"/>
        <v>-6.6393622659120872</v>
      </c>
      <c r="Q474">
        <v>24100</v>
      </c>
      <c r="R474">
        <f t="shared" si="64"/>
        <v>0.98827667057444313</v>
      </c>
      <c r="S474">
        <f t="shared" si="61"/>
        <v>0.99958046078733398</v>
      </c>
      <c r="T474">
        <f t="shared" si="62"/>
        <v>0.97457129926869368</v>
      </c>
      <c r="U474">
        <f t="shared" si="63"/>
        <v>0.94515437611735365</v>
      </c>
    </row>
    <row r="475" spans="1:21" x14ac:dyDescent="0.2">
      <c r="A475">
        <v>2016</v>
      </c>
      <c r="B475" t="s">
        <v>486</v>
      </c>
      <c r="C475" t="s">
        <v>64</v>
      </c>
      <c r="D475" t="s">
        <v>496</v>
      </c>
      <c r="E475">
        <v>23000000</v>
      </c>
      <c r="F475">
        <f t="shared" si="57"/>
        <v>23000</v>
      </c>
      <c r="H475" s="1">
        <f t="shared" si="58"/>
        <v>-14.572771869765115</v>
      </c>
      <c r="I475" s="1">
        <f t="shared" si="59"/>
        <v>-13.058223206330629</v>
      </c>
      <c r="J475" s="1">
        <f t="shared" si="60"/>
        <v>-13.196312935984775</v>
      </c>
      <c r="Q475">
        <v>24150</v>
      </c>
      <c r="R475">
        <f t="shared" si="64"/>
        <v>0.98827667057444313</v>
      </c>
      <c r="S475">
        <f t="shared" si="61"/>
        <v>0.99959308206737929</v>
      </c>
      <c r="T475">
        <f t="shared" si="62"/>
        <v>0.97466595590269189</v>
      </c>
      <c r="U475">
        <f t="shared" si="63"/>
        <v>0.94523979385314338</v>
      </c>
    </row>
    <row r="476" spans="1:21" x14ac:dyDescent="0.2">
      <c r="A476">
        <v>2016</v>
      </c>
      <c r="B476" t="s">
        <v>486</v>
      </c>
      <c r="C476" t="s">
        <v>64</v>
      </c>
      <c r="D476" t="s">
        <v>497</v>
      </c>
      <c r="E476">
        <v>4500000</v>
      </c>
      <c r="F476">
        <f t="shared" si="57"/>
        <v>4500</v>
      </c>
      <c r="H476" s="1">
        <f t="shared" si="58"/>
        <v>-9.6018064076476701</v>
      </c>
      <c r="I476" s="1">
        <f t="shared" si="59"/>
        <v>-9.8064385332360615</v>
      </c>
      <c r="J476" s="1">
        <f t="shared" si="60"/>
        <v>-10.338003420570287</v>
      </c>
      <c r="Q476">
        <v>24200</v>
      </c>
      <c r="R476">
        <f t="shared" si="64"/>
        <v>0.98827667057444313</v>
      </c>
      <c r="S476">
        <f t="shared" si="61"/>
        <v>0.99960535027728703</v>
      </c>
      <c r="T476">
        <f t="shared" si="62"/>
        <v>0.97476012231715947</v>
      </c>
      <c r="U476">
        <f t="shared" si="63"/>
        <v>0.94532490230427313</v>
      </c>
    </row>
    <row r="477" spans="1:21" x14ac:dyDescent="0.2">
      <c r="A477">
        <v>2016</v>
      </c>
      <c r="B477" t="s">
        <v>486</v>
      </c>
      <c r="C477" t="s">
        <v>64</v>
      </c>
      <c r="D477" t="s">
        <v>498</v>
      </c>
      <c r="E477">
        <v>528700</v>
      </c>
      <c r="F477">
        <f t="shared" si="57"/>
        <v>528.70000000000005</v>
      </c>
      <c r="H477" s="1">
        <f t="shared" si="58"/>
        <v>-9.8165186158681621</v>
      </c>
      <c r="I477" s="1">
        <f t="shared" si="59"/>
        <v>-7.9431377415600739</v>
      </c>
      <c r="J477" s="1">
        <f t="shared" si="60"/>
        <v>-6.5861621800075145</v>
      </c>
      <c r="Q477">
        <v>24250</v>
      </c>
      <c r="R477">
        <f t="shared" si="64"/>
        <v>0.98827667057444313</v>
      </c>
      <c r="S477">
        <f t="shared" si="61"/>
        <v>0.99961727443752002</v>
      </c>
      <c r="T477">
        <f t="shared" si="62"/>
        <v>0.9748538018175712</v>
      </c>
      <c r="U477">
        <f t="shared" si="63"/>
        <v>0.9454097032261698</v>
      </c>
    </row>
    <row r="478" spans="1:21" x14ac:dyDescent="0.2">
      <c r="A478">
        <v>2016</v>
      </c>
      <c r="B478" t="s">
        <v>486</v>
      </c>
      <c r="C478" t="s">
        <v>64</v>
      </c>
      <c r="D478" t="s">
        <v>499</v>
      </c>
      <c r="E478">
        <v>12000000</v>
      </c>
      <c r="F478">
        <f t="shared" si="57"/>
        <v>12000</v>
      </c>
      <c r="H478" s="1">
        <f t="shared" si="58"/>
        <v>-10.432072847912233</v>
      </c>
      <c r="I478" s="1">
        <f t="shared" si="59"/>
        <v>-11.571499334007646</v>
      </c>
      <c r="J478" s="1">
        <f t="shared" si="60"/>
        <v>-12.056456702384583</v>
      </c>
      <c r="Q478">
        <v>24300</v>
      </c>
      <c r="R478">
        <f t="shared" si="64"/>
        <v>0.98827667057444313</v>
      </c>
      <c r="S478">
        <f t="shared" si="61"/>
        <v>0.9996288633642938</v>
      </c>
      <c r="T478">
        <f t="shared" si="62"/>
        <v>0.97494699768170368</v>
      </c>
      <c r="U478">
        <f t="shared" si="63"/>
        <v>0.94549419836070459</v>
      </c>
    </row>
    <row r="479" spans="1:21" x14ac:dyDescent="0.2">
      <c r="A479">
        <v>2016</v>
      </c>
      <c r="B479" t="s">
        <v>486</v>
      </c>
      <c r="C479" t="s">
        <v>64</v>
      </c>
      <c r="D479" t="s">
        <v>500</v>
      </c>
      <c r="E479">
        <v>1475000</v>
      </c>
      <c r="F479">
        <f t="shared" si="57"/>
        <v>1475</v>
      </c>
      <c r="H479" s="1">
        <f t="shared" si="58"/>
        <v>-9.7242396012589296</v>
      </c>
      <c r="I479" s="1">
        <f t="shared" si="59"/>
        <v>-8.4952117951880108</v>
      </c>
      <c r="J479" s="1">
        <f t="shared" si="60"/>
        <v>-8.3837426410858242</v>
      </c>
      <c r="Q479">
        <v>24350</v>
      </c>
      <c r="R479">
        <f t="shared" si="64"/>
        <v>0.98827667057444313</v>
      </c>
      <c r="S479">
        <f t="shared" si="61"/>
        <v>0.99964012567343896</v>
      </c>
      <c r="T479">
        <f t="shared" si="62"/>
        <v>0.97503971315991489</v>
      </c>
      <c r="U479">
        <f t="shared" si="63"/>
        <v>0.945578389436325</v>
      </c>
    </row>
    <row r="480" spans="1:21" x14ac:dyDescent="0.2">
      <c r="A480">
        <v>2016</v>
      </c>
      <c r="B480" t="s">
        <v>486</v>
      </c>
      <c r="C480" t="s">
        <v>64</v>
      </c>
      <c r="D480" t="s">
        <v>501</v>
      </c>
      <c r="E480">
        <v>6300000</v>
      </c>
      <c r="F480">
        <f t="shared" si="57"/>
        <v>6300</v>
      </c>
      <c r="H480" s="1">
        <f t="shared" si="58"/>
        <v>-9.6537007092270883</v>
      </c>
      <c r="I480" s="1">
        <f t="shared" si="59"/>
        <v>-10.347400676763339</v>
      </c>
      <c r="J480" s="1">
        <f t="shared" si="60"/>
        <v>-10.927516648775569</v>
      </c>
      <c r="Q480">
        <v>24400</v>
      </c>
      <c r="R480">
        <f t="shared" si="64"/>
        <v>0.98827667057444313</v>
      </c>
      <c r="S480">
        <f t="shared" si="61"/>
        <v>0.99965106978421203</v>
      </c>
      <c r="T480">
        <f t="shared" si="62"/>
        <v>0.97513195147541853</v>
      </c>
      <c r="U480">
        <f t="shared" si="63"/>
        <v>0.94566227816818593</v>
      </c>
    </row>
    <row r="481" spans="1:21" x14ac:dyDescent="0.2">
      <c r="A481">
        <v>2016</v>
      </c>
      <c r="B481" t="s">
        <v>486</v>
      </c>
      <c r="C481" t="s">
        <v>64</v>
      </c>
      <c r="D481" t="s">
        <v>502</v>
      </c>
      <c r="E481">
        <v>7250000</v>
      </c>
      <c r="F481">
        <f t="shared" si="57"/>
        <v>7250</v>
      </c>
      <c r="H481" s="1">
        <f t="shared" si="58"/>
        <v>-9.7186140462857828</v>
      </c>
      <c r="I481" s="1">
        <f t="shared" si="59"/>
        <v>-10.593151790925608</v>
      </c>
      <c r="J481" s="1">
        <f t="shared" si="60"/>
        <v>-11.173594054050334</v>
      </c>
      <c r="Q481">
        <v>24450</v>
      </c>
      <c r="R481">
        <f t="shared" si="64"/>
        <v>0.98827667057444313</v>
      </c>
      <c r="S481">
        <f t="shared" si="61"/>
        <v>0.99966170392305354</v>
      </c>
      <c r="T481">
        <f t="shared" si="62"/>
        <v>0.9752237158245578</v>
      </c>
      <c r="U481">
        <f t="shared" si="63"/>
        <v>0.94574586625827883</v>
      </c>
    </row>
    <row r="482" spans="1:21" x14ac:dyDescent="0.2">
      <c r="A482">
        <v>2016</v>
      </c>
      <c r="B482" t="s">
        <v>486</v>
      </c>
      <c r="C482" t="s">
        <v>64</v>
      </c>
      <c r="D482" t="s">
        <v>503</v>
      </c>
      <c r="E482">
        <v>520000</v>
      </c>
      <c r="F482">
        <f t="shared" si="57"/>
        <v>520</v>
      </c>
      <c r="H482" s="1">
        <f t="shared" si="58"/>
        <v>-9.8174863408579061</v>
      </c>
      <c r="I482" s="1">
        <f t="shared" si="59"/>
        <v>-7.9393591613481815</v>
      </c>
      <c r="J482" s="1">
        <f t="shared" si="60"/>
        <v>-6.5570916959392793</v>
      </c>
      <c r="Q482">
        <v>24500</v>
      </c>
      <c r="R482">
        <f t="shared" si="64"/>
        <v>0.98827667057444313</v>
      </c>
      <c r="S482">
        <f t="shared" si="61"/>
        <v>0.99967203612729605</v>
      </c>
      <c r="T482">
        <f t="shared" si="62"/>
        <v>0.97531500937707305</v>
      </c>
      <c r="U482">
        <f t="shared" si="63"/>
        <v>0.94582915539555912</v>
      </c>
    </row>
    <row r="483" spans="1:21" x14ac:dyDescent="0.2">
      <c r="A483">
        <v>2016</v>
      </c>
      <c r="B483" t="s">
        <v>486</v>
      </c>
      <c r="C483" t="s">
        <v>64</v>
      </c>
      <c r="D483" t="s">
        <v>504</v>
      </c>
      <c r="E483">
        <v>542500</v>
      </c>
      <c r="F483">
        <f t="shared" si="57"/>
        <v>542.5</v>
      </c>
      <c r="H483" s="1">
        <f t="shared" si="58"/>
        <v>-9.8149880636862701</v>
      </c>
      <c r="I483" s="1">
        <f t="shared" si="59"/>
        <v>-7.9493305584254887</v>
      </c>
      <c r="J483" s="1">
        <f t="shared" si="60"/>
        <v>-6.6313068897873713</v>
      </c>
      <c r="Q483">
        <v>24550</v>
      </c>
      <c r="R483">
        <f t="shared" si="64"/>
        <v>0.98827667057444313</v>
      </c>
      <c r="S483">
        <f t="shared" si="61"/>
        <v>0.99968207424881905</v>
      </c>
      <c r="T483">
        <f t="shared" si="62"/>
        <v>0.97540583527636859</v>
      </c>
      <c r="U483">
        <f t="shared" si="63"/>
        <v>0.94591214725607276</v>
      </c>
    </row>
    <row r="484" spans="1:21" x14ac:dyDescent="0.2">
      <c r="A484">
        <v>2016</v>
      </c>
      <c r="B484" t="s">
        <v>486</v>
      </c>
      <c r="C484" t="s">
        <v>64</v>
      </c>
      <c r="D484" t="s">
        <v>505</v>
      </c>
      <c r="E484">
        <v>547500</v>
      </c>
      <c r="F484">
        <f t="shared" si="57"/>
        <v>547.5</v>
      </c>
      <c r="H484" s="1">
        <f t="shared" si="58"/>
        <v>-9.8144348659645093</v>
      </c>
      <c r="I484" s="1">
        <f t="shared" si="59"/>
        <v>-7.9516309522197739</v>
      </c>
      <c r="J484" s="1">
        <f t="shared" si="60"/>
        <v>-6.6473807751978562</v>
      </c>
      <c r="Q484">
        <v>24600</v>
      </c>
      <c r="R484">
        <f t="shared" si="64"/>
        <v>0.98827667057444313</v>
      </c>
      <c r="S484">
        <f t="shared" si="61"/>
        <v>0.99969182595765427</v>
      </c>
      <c r="T484">
        <f t="shared" si="62"/>
        <v>0.97549619663977538</v>
      </c>
      <c r="U484">
        <f t="shared" si="63"/>
        <v>0.9459948435030805</v>
      </c>
    </row>
    <row r="485" spans="1:21" x14ac:dyDescent="0.2">
      <c r="A485">
        <v>2016</v>
      </c>
      <c r="B485" t="s">
        <v>486</v>
      </c>
      <c r="C485" t="s">
        <v>64</v>
      </c>
      <c r="D485" t="s">
        <v>506</v>
      </c>
      <c r="E485">
        <v>537500</v>
      </c>
      <c r="F485">
        <f t="shared" si="57"/>
        <v>537.5</v>
      </c>
      <c r="H485" s="1">
        <f t="shared" si="58"/>
        <v>-9.8155419795836849</v>
      </c>
      <c r="I485" s="1">
        <f t="shared" si="59"/>
        <v>-7.9470596736942385</v>
      </c>
      <c r="J485" s="1">
        <f t="shared" si="60"/>
        <v>-6.6150841699876199</v>
      </c>
      <c r="Q485">
        <v>24650</v>
      </c>
      <c r="R485">
        <f t="shared" si="64"/>
        <v>0.98827667057444313</v>
      </c>
      <c r="S485">
        <f t="shared" si="61"/>
        <v>0.99970129874553837</v>
      </c>
      <c r="T485">
        <f t="shared" si="62"/>
        <v>0.97558609655881057</v>
      </c>
      <c r="U485">
        <f t="shared" si="63"/>
        <v>0.946077245787182</v>
      </c>
    </row>
    <row r="486" spans="1:21" x14ac:dyDescent="0.2">
      <c r="A486">
        <v>2016</v>
      </c>
      <c r="B486" t="s">
        <v>486</v>
      </c>
      <c r="C486" t="s">
        <v>64</v>
      </c>
      <c r="D486" t="s">
        <v>507</v>
      </c>
      <c r="E486">
        <v>13500000</v>
      </c>
      <c r="F486">
        <f t="shared" si="57"/>
        <v>13500</v>
      </c>
      <c r="H486" s="1">
        <f t="shared" si="58"/>
        <v>-10.792033562391561</v>
      </c>
      <c r="I486" s="1">
        <f t="shared" si="59"/>
        <v>-11.821976255878491</v>
      </c>
      <c r="J486" s="1">
        <f t="shared" si="60"/>
        <v>-12.262817435962074</v>
      </c>
      <c r="Q486">
        <v>24700</v>
      </c>
      <c r="R486">
        <f t="shared" si="64"/>
        <v>0.98827667057444313</v>
      </c>
      <c r="S486">
        <f t="shared" si="61"/>
        <v>0.99971049992941552</v>
      </c>
      <c r="T486">
        <f t="shared" si="62"/>
        <v>0.97567553809943397</v>
      </c>
      <c r="U486">
        <f t="shared" si="63"/>
        <v>0.94615935574643639</v>
      </c>
    </row>
    <row r="487" spans="1:21" x14ac:dyDescent="0.2">
      <c r="A487">
        <v>2016</v>
      </c>
      <c r="B487" t="s">
        <v>486</v>
      </c>
      <c r="C487" t="s">
        <v>64</v>
      </c>
      <c r="D487" t="s">
        <v>508</v>
      </c>
      <c r="E487">
        <v>6000000</v>
      </c>
      <c r="F487">
        <f t="shared" si="57"/>
        <v>6000</v>
      </c>
      <c r="H487" s="1">
        <f t="shared" si="58"/>
        <v>-9.6385880780829716</v>
      </c>
      <c r="I487" s="1">
        <f t="shared" si="59"/>
        <v>-10.264780179473615</v>
      </c>
      <c r="J487" s="1">
        <f t="shared" si="60"/>
        <v>-10.842034269982554</v>
      </c>
      <c r="Q487">
        <v>24750</v>
      </c>
      <c r="R487">
        <f t="shared" si="64"/>
        <v>0.98827667057444313</v>
      </c>
      <c r="S487">
        <f t="shared" si="61"/>
        <v>0.99971943665488938</v>
      </c>
      <c r="T487">
        <f t="shared" si="62"/>
        <v>0.97576452430230276</v>
      </c>
      <c r="U487">
        <f t="shared" si="63"/>
        <v>0.94624117500648397</v>
      </c>
    </row>
    <row r="488" spans="1:21" x14ac:dyDescent="0.2">
      <c r="A488">
        <v>2016</v>
      </c>
      <c r="B488" t="s">
        <v>486</v>
      </c>
      <c r="C488" t="s">
        <v>64</v>
      </c>
      <c r="D488" t="s">
        <v>509</v>
      </c>
      <c r="E488">
        <v>515000</v>
      </c>
      <c r="F488">
        <f t="shared" si="57"/>
        <v>515</v>
      </c>
      <c r="H488" s="1">
        <f t="shared" si="58"/>
        <v>-9.8180434885457615</v>
      </c>
      <c r="I488" s="1">
        <f t="shared" si="59"/>
        <v>-7.9372343637640892</v>
      </c>
      <c r="J488" s="1">
        <f t="shared" si="60"/>
        <v>-6.5401636297505021</v>
      </c>
      <c r="Q488">
        <v>24800</v>
      </c>
      <c r="R488">
        <f t="shared" si="64"/>
        <v>0.98827667057444313</v>
      </c>
      <c r="S488">
        <f t="shared" si="61"/>
        <v>0.99972811589962451</v>
      </c>
      <c r="T488">
        <f t="shared" si="62"/>
        <v>0.97585305818302093</v>
      </c>
      <c r="U488">
        <f t="shared" si="63"/>
        <v>0.94632270518066419</v>
      </c>
    </row>
    <row r="489" spans="1:21" x14ac:dyDescent="0.2">
      <c r="A489">
        <v>2016</v>
      </c>
      <c r="B489" t="s">
        <v>510</v>
      </c>
      <c r="C489" t="s">
        <v>6</v>
      </c>
      <c r="D489" t="s">
        <v>511</v>
      </c>
      <c r="E489">
        <v>5375000</v>
      </c>
      <c r="F489">
        <f t="shared" si="57"/>
        <v>5375</v>
      </c>
      <c r="H489" s="1">
        <f t="shared" si="58"/>
        <v>-9.6154073358588601</v>
      </c>
      <c r="I489" s="1">
        <f t="shared" si="59"/>
        <v>-10.083706036583434</v>
      </c>
      <c r="J489" s="1">
        <f t="shared" si="60"/>
        <v>-10.649308167245373</v>
      </c>
      <c r="Q489">
        <v>24850</v>
      </c>
      <c r="R489">
        <f t="shared" si="64"/>
        <v>0.98827667057444313</v>
      </c>
      <c r="S489">
        <f t="shared" si="61"/>
        <v>0.99973654447669702</v>
      </c>
      <c r="T489">
        <f t="shared" si="62"/>
        <v>0.9759411427323883</v>
      </c>
      <c r="U489">
        <f t="shared" si="63"/>
        <v>0.94640394787013415</v>
      </c>
    </row>
    <row r="490" spans="1:21" x14ac:dyDescent="0.2">
      <c r="A490">
        <v>2016</v>
      </c>
      <c r="B490" t="s">
        <v>510</v>
      </c>
      <c r="C490" t="s">
        <v>6</v>
      </c>
      <c r="D490" t="s">
        <v>512</v>
      </c>
      <c r="E490">
        <v>4000000</v>
      </c>
      <c r="F490">
        <f t="shared" si="57"/>
        <v>4000</v>
      </c>
      <c r="H490" s="1">
        <f t="shared" si="58"/>
        <v>-9.6039093639045259</v>
      </c>
      <c r="I490" s="1">
        <f t="shared" si="59"/>
        <v>-9.6330002454114236</v>
      </c>
      <c r="J490" s="1">
        <f t="shared" si="60"/>
        <v>-10.131642686992794</v>
      </c>
      <c r="Q490">
        <v>24900</v>
      </c>
      <c r="R490">
        <f t="shared" si="64"/>
        <v>0.98827667057444313</v>
      </c>
      <c r="S490">
        <f t="shared" si="61"/>
        <v>0.99974472903789591</v>
      </c>
      <c r="T490">
        <f t="shared" si="62"/>
        <v>0.9760287809166448</v>
      </c>
      <c r="U490">
        <f t="shared" si="63"/>
        <v>0.94648490466398416</v>
      </c>
    </row>
    <row r="491" spans="1:21" x14ac:dyDescent="0.2">
      <c r="A491">
        <v>2016</v>
      </c>
      <c r="B491" t="s">
        <v>510</v>
      </c>
      <c r="C491" t="s">
        <v>6</v>
      </c>
      <c r="D491" t="s">
        <v>513</v>
      </c>
      <c r="E491">
        <v>8250000</v>
      </c>
      <c r="F491">
        <f t="shared" si="57"/>
        <v>8250</v>
      </c>
      <c r="H491" s="1">
        <f t="shared" si="58"/>
        <v>-9.814952725252434</v>
      </c>
      <c r="I491" s="1">
        <f t="shared" si="59"/>
        <v>-10.829608204804476</v>
      </c>
      <c r="J491" s="1">
        <f t="shared" si="60"/>
        <v>-11.399978333810461</v>
      </c>
      <c r="Q491">
        <v>24950</v>
      </c>
      <c r="R491">
        <f t="shared" si="64"/>
        <v>0.98827667057444313</v>
      </c>
      <c r="S491">
        <f t="shared" si="61"/>
        <v>0.99975267607697482</v>
      </c>
      <c r="T491">
        <f t="shared" si="62"/>
        <v>0.97611597567771313</v>
      </c>
      <c r="U491">
        <f t="shared" si="63"/>
        <v>0.94656557713935319</v>
      </c>
    </row>
    <row r="492" spans="1:21" x14ac:dyDescent="0.2">
      <c r="A492">
        <v>2016</v>
      </c>
      <c r="B492" t="s">
        <v>510</v>
      </c>
      <c r="C492" t="s">
        <v>6</v>
      </c>
      <c r="D492" t="s">
        <v>514</v>
      </c>
      <c r="E492">
        <v>513308</v>
      </c>
      <c r="F492">
        <f t="shared" si="57"/>
        <v>513.30799999999999</v>
      </c>
      <c r="H492" s="1">
        <f t="shared" si="58"/>
        <v>-9.8182321899594367</v>
      </c>
      <c r="I492" s="1">
        <f t="shared" si="59"/>
        <v>-7.9365233467578609</v>
      </c>
      <c r="J492" s="1">
        <f t="shared" si="60"/>
        <v>-6.5343979322729364</v>
      </c>
      <c r="Q492">
        <v>25000</v>
      </c>
      <c r="R492">
        <f t="shared" si="64"/>
        <v>0.99179366940211022</v>
      </c>
      <c r="S492">
        <f t="shared" si="61"/>
        <v>0.9997603919328536</v>
      </c>
      <c r="T492">
        <f t="shared" si="62"/>
        <v>0.9762027299334376</v>
      </c>
      <c r="U492">
        <f t="shared" si="63"/>
        <v>0.94664596686154212</v>
      </c>
    </row>
    <row r="493" spans="1:21" x14ac:dyDescent="0.2">
      <c r="A493">
        <v>2016</v>
      </c>
      <c r="B493" t="s">
        <v>510</v>
      </c>
      <c r="C493" t="s">
        <v>6</v>
      </c>
      <c r="D493" t="s">
        <v>515</v>
      </c>
      <c r="E493">
        <v>27328046</v>
      </c>
      <c r="F493">
        <f t="shared" si="57"/>
        <v>27328.045999999998</v>
      </c>
      <c r="H493" s="1">
        <f t="shared" si="58"/>
        <v>-17.154848505848001</v>
      </c>
      <c r="I493" s="1">
        <f t="shared" si="59"/>
        <v>-13.494477695721104</v>
      </c>
      <c r="J493" s="1">
        <f t="shared" si="60"/>
        <v>-13.498398630439457</v>
      </c>
      <c r="Q493">
        <v>25050</v>
      </c>
      <c r="R493">
        <f t="shared" si="64"/>
        <v>0.99179366940211022</v>
      </c>
      <c r="S493">
        <f t="shared" si="61"/>
        <v>0.99976788279277162</v>
      </c>
      <c r="T493">
        <f t="shared" si="62"/>
        <v>0.97628904657782112</v>
      </c>
      <c r="U493">
        <f t="shared" si="63"/>
        <v>0.94672607538412645</v>
      </c>
    </row>
    <row r="494" spans="1:21" x14ac:dyDescent="0.2">
      <c r="A494">
        <v>2016</v>
      </c>
      <c r="B494" t="s">
        <v>510</v>
      </c>
      <c r="C494" t="s">
        <v>6</v>
      </c>
      <c r="D494" t="s">
        <v>516</v>
      </c>
      <c r="E494">
        <v>7250000</v>
      </c>
      <c r="F494">
        <f t="shared" si="57"/>
        <v>7250</v>
      </c>
      <c r="H494" s="1">
        <f t="shared" si="58"/>
        <v>-9.7186140462857828</v>
      </c>
      <c r="I494" s="1">
        <f t="shared" si="59"/>
        <v>-10.593151790925608</v>
      </c>
      <c r="J494" s="1">
        <f t="shared" si="60"/>
        <v>-11.173594054050334</v>
      </c>
      <c r="Q494">
        <v>25100</v>
      </c>
      <c r="R494">
        <f t="shared" si="64"/>
        <v>0.99179366940211022</v>
      </c>
      <c r="S494">
        <f t="shared" si="61"/>
        <v>0.99977515469539191</v>
      </c>
      <c r="T494">
        <f t="shared" si="62"/>
        <v>0.97637492848125906</v>
      </c>
      <c r="U494">
        <f t="shared" si="63"/>
        <v>0.94680590424906685</v>
      </c>
    </row>
    <row r="495" spans="1:21" x14ac:dyDescent="0.2">
      <c r="A495">
        <v>2016</v>
      </c>
      <c r="B495" t="s">
        <v>510</v>
      </c>
      <c r="C495" t="s">
        <v>6</v>
      </c>
      <c r="D495" t="s">
        <v>517</v>
      </c>
      <c r="E495">
        <v>517246</v>
      </c>
      <c r="F495">
        <f t="shared" si="57"/>
        <v>517.24599999999998</v>
      </c>
      <c r="H495" s="1">
        <f t="shared" si="58"/>
        <v>-9.8177931289590976</v>
      </c>
      <c r="I495" s="1">
        <f t="shared" si="59"/>
        <v>-7.9381844844269258</v>
      </c>
      <c r="J495" s="1">
        <f t="shared" si="60"/>
        <v>-6.5477879572689179</v>
      </c>
      <c r="Q495">
        <v>25150</v>
      </c>
      <c r="R495">
        <f t="shared" si="64"/>
        <v>0.99179366940211022</v>
      </c>
      <c r="S495">
        <f t="shared" si="61"/>
        <v>0.99978221353385688</v>
      </c>
      <c r="T495">
        <f t="shared" si="62"/>
        <v>0.97646037849077005</v>
      </c>
      <c r="U495">
        <f t="shared" si="63"/>
        <v>0.94688545498681931</v>
      </c>
    </row>
    <row r="496" spans="1:21" x14ac:dyDescent="0.2">
      <c r="A496">
        <v>2016</v>
      </c>
      <c r="B496" t="s">
        <v>510</v>
      </c>
      <c r="C496" t="s">
        <v>6</v>
      </c>
      <c r="D496" t="s">
        <v>518</v>
      </c>
      <c r="E496">
        <v>542604</v>
      </c>
      <c r="F496">
        <f t="shared" si="57"/>
        <v>542.60400000000004</v>
      </c>
      <c r="H496" s="1">
        <f t="shared" si="58"/>
        <v>-9.8149765498599866</v>
      </c>
      <c r="I496" s="1">
        <f t="shared" si="59"/>
        <v>-7.9493781096050036</v>
      </c>
      <c r="J496" s="1">
        <f t="shared" si="60"/>
        <v>-6.6316427327803336</v>
      </c>
      <c r="Q496">
        <v>25200</v>
      </c>
      <c r="R496">
        <f t="shared" si="64"/>
        <v>0.99179366940211022</v>
      </c>
      <c r="S496">
        <f t="shared" si="61"/>
        <v>0.99978906505879561</v>
      </c>
      <c r="T496">
        <f t="shared" si="62"/>
        <v>0.97654539943022545</v>
      </c>
      <c r="U496">
        <f t="shared" si="63"/>
        <v>0.94696472911644358</v>
      </c>
    </row>
    <row r="497" spans="1:21" x14ac:dyDescent="0.2">
      <c r="A497">
        <v>2016</v>
      </c>
      <c r="B497" t="s">
        <v>510</v>
      </c>
      <c r="C497" t="s">
        <v>6</v>
      </c>
      <c r="D497" t="s">
        <v>519</v>
      </c>
      <c r="E497">
        <v>5750000</v>
      </c>
      <c r="F497">
        <f t="shared" si="57"/>
        <v>5750</v>
      </c>
      <c r="H497" s="1">
        <f t="shared" si="58"/>
        <v>-9.6279692018431433</v>
      </c>
      <c r="I497" s="1">
        <f t="shared" si="59"/>
        <v>-10.193867725502756</v>
      </c>
      <c r="J497" s="1">
        <f t="shared" si="60"/>
        <v>-10.767468071180716</v>
      </c>
      <c r="Q497">
        <v>25250</v>
      </c>
      <c r="R497">
        <f t="shared" ref="R497:R531" si="65">COUNTIF(F:F,"&lt;="&amp;Q497)/COUNT(F:F)</f>
        <v>0.99179366940211022</v>
      </c>
      <c r="S497">
        <f t="shared" si="61"/>
        <v>0.99979571488128427</v>
      </c>
      <c r="T497">
        <f t="shared" si="62"/>
        <v>0.97662999410057416</v>
      </c>
      <c r="U497">
        <f t="shared" si="63"/>
        <v>0.94704372814571003</v>
      </c>
    </row>
    <row r="498" spans="1:21" x14ac:dyDescent="0.2">
      <c r="A498">
        <v>2016</v>
      </c>
      <c r="B498" t="s">
        <v>510</v>
      </c>
      <c r="C498" t="s">
        <v>6</v>
      </c>
      <c r="D498" t="s">
        <v>520</v>
      </c>
      <c r="E498">
        <v>607000</v>
      </c>
      <c r="F498">
        <f t="shared" si="57"/>
        <v>607</v>
      </c>
      <c r="H498" s="1">
        <f t="shared" si="58"/>
        <v>-9.8079069366478322</v>
      </c>
      <c r="I498" s="1">
        <f t="shared" si="59"/>
        <v>-7.9809490567115677</v>
      </c>
      <c r="J498" s="1">
        <f t="shared" si="60"/>
        <v>-6.8281324368476763</v>
      </c>
      <c r="Q498">
        <v>25300</v>
      </c>
      <c r="R498">
        <f t="shared" si="65"/>
        <v>0.99179366940211022</v>
      </c>
      <c r="S498">
        <f t="shared" si="61"/>
        <v>0.99980216847575798</v>
      </c>
      <c r="T498">
        <f t="shared" si="62"/>
        <v>0.9767141652800666</v>
      </c>
      <c r="U498">
        <f t="shared" si="63"/>
        <v>0.94712245357120628</v>
      </c>
    </row>
    <row r="499" spans="1:21" x14ac:dyDescent="0.2">
      <c r="A499">
        <v>2016</v>
      </c>
      <c r="B499" t="s">
        <v>510</v>
      </c>
      <c r="C499" t="s">
        <v>6</v>
      </c>
      <c r="D499" t="s">
        <v>521</v>
      </c>
      <c r="E499">
        <v>6725000</v>
      </c>
      <c r="F499">
        <f t="shared" si="57"/>
        <v>6725</v>
      </c>
      <c r="H499" s="1">
        <f t="shared" si="58"/>
        <v>-9.6795360274788589</v>
      </c>
      <c r="I499" s="1">
        <f t="shared" si="59"/>
        <v>-10.460165489702828</v>
      </c>
      <c r="J499" s="1">
        <f t="shared" si="60"/>
        <v>-11.041893915504371</v>
      </c>
      <c r="Q499">
        <v>25350</v>
      </c>
      <c r="R499">
        <f t="shared" si="65"/>
        <v>0.99179366940211022</v>
      </c>
      <c r="S499">
        <f t="shared" si="61"/>
        <v>0.9998084311828761</v>
      </c>
      <c r="T499">
        <f t="shared" si="62"/>
        <v>0.97679791572447561</v>
      </c>
      <c r="U499">
        <f t="shared" si="63"/>
        <v>0.94720090687844172</v>
      </c>
    </row>
    <row r="500" spans="1:21" x14ac:dyDescent="0.2">
      <c r="A500">
        <v>2016</v>
      </c>
      <c r="B500" t="s">
        <v>510</v>
      </c>
      <c r="C500" t="s">
        <v>6</v>
      </c>
      <c r="D500" t="s">
        <v>522</v>
      </c>
      <c r="E500">
        <v>625000</v>
      </c>
      <c r="F500">
        <f t="shared" si="57"/>
        <v>625</v>
      </c>
      <c r="H500" s="1">
        <f t="shared" si="58"/>
        <v>-9.8059521379888963</v>
      </c>
      <c r="I500" s="1">
        <f t="shared" si="59"/>
        <v>-7.990405358962561</v>
      </c>
      <c r="J500" s="1">
        <f t="shared" si="60"/>
        <v>-6.8793320898383676</v>
      </c>
      <c r="Q500">
        <v>25400</v>
      </c>
      <c r="R500">
        <f t="shared" si="65"/>
        <v>0.99179366940211022</v>
      </c>
      <c r="S500">
        <f t="shared" si="61"/>
        <v>0.99981450821234141</v>
      </c>
      <c r="T500">
        <f t="shared" si="62"/>
        <v>0.97688124816731448</v>
      </c>
      <c r="U500">
        <f t="shared" si="63"/>
        <v>0.94727908954195128</v>
      </c>
    </row>
    <row r="501" spans="1:21" x14ac:dyDescent="0.2">
      <c r="A501">
        <v>2016</v>
      </c>
      <c r="B501" t="s">
        <v>510</v>
      </c>
      <c r="C501" t="s">
        <v>6</v>
      </c>
      <c r="D501" t="s">
        <v>523</v>
      </c>
      <c r="E501">
        <v>4100000</v>
      </c>
      <c r="F501">
        <f t="shared" si="57"/>
        <v>4100</v>
      </c>
      <c r="H501" s="1">
        <f t="shared" si="58"/>
        <v>-9.6029142321304111</v>
      </c>
      <c r="I501" s="1">
        <f t="shared" si="59"/>
        <v>-9.6686764341243343</v>
      </c>
      <c r="J501" s="1">
        <f t="shared" si="60"/>
        <v>-10.174905162099646</v>
      </c>
      <c r="Q501">
        <v>25450</v>
      </c>
      <c r="R501">
        <f t="shared" si="65"/>
        <v>0.99179366940211022</v>
      </c>
      <c r="S501">
        <f t="shared" si="61"/>
        <v>0.99982040464567168</v>
      </c>
      <c r="T501">
        <f t="shared" si="62"/>
        <v>0.97696416532005259</v>
      </c>
      <c r="U501">
        <f t="shared" si="63"/>
        <v>0.9473570030253976</v>
      </c>
    </row>
    <row r="502" spans="1:21" x14ac:dyDescent="0.2">
      <c r="A502">
        <v>2016</v>
      </c>
      <c r="B502" t="s">
        <v>510</v>
      </c>
      <c r="C502" t="s">
        <v>6</v>
      </c>
      <c r="D502" t="s">
        <v>524</v>
      </c>
      <c r="E502">
        <v>526014</v>
      </c>
      <c r="F502">
        <f t="shared" si="57"/>
        <v>526.01400000000001</v>
      </c>
      <c r="H502" s="1">
        <f t="shared" si="58"/>
        <v>-9.8168171550321492</v>
      </c>
      <c r="I502" s="1">
        <f t="shared" si="59"/>
        <v>-7.9419604004945059</v>
      </c>
      <c r="J502" s="1">
        <f t="shared" si="60"/>
        <v>-6.5772384473320038</v>
      </c>
      <c r="Q502">
        <v>25500</v>
      </c>
      <c r="R502">
        <f t="shared" si="65"/>
        <v>0.99179366940211022</v>
      </c>
      <c r="S502">
        <f t="shared" si="61"/>
        <v>0.99982612543892679</v>
      </c>
      <c r="T502">
        <f t="shared" si="62"/>
        <v>0.97704666987232947</v>
      </c>
      <c r="U502">
        <f t="shared" si="63"/>
        <v>0.94743464878167305</v>
      </c>
    </row>
    <row r="503" spans="1:21" x14ac:dyDescent="0.2">
      <c r="A503">
        <v>2016</v>
      </c>
      <c r="B503" t="s">
        <v>510</v>
      </c>
      <c r="C503" t="s">
        <v>6</v>
      </c>
      <c r="D503" t="s">
        <v>525</v>
      </c>
      <c r="E503">
        <v>16000000</v>
      </c>
      <c r="F503">
        <f t="shared" si="57"/>
        <v>16000</v>
      </c>
      <c r="H503" s="1">
        <f t="shared" si="58"/>
        <v>-11.535603217210008</v>
      </c>
      <c r="I503" s="1">
        <f t="shared" si="59"/>
        <v>-12.197832588085234</v>
      </c>
      <c r="J503" s="1">
        <f t="shared" si="60"/>
        <v>-12.560487551796854</v>
      </c>
      <c r="Q503">
        <v>25550</v>
      </c>
      <c r="R503">
        <f t="shared" si="65"/>
        <v>0.99179366940211022</v>
      </c>
      <c r="S503">
        <f t="shared" si="61"/>
        <v>0.99983167542538887</v>
      </c>
      <c r="T503">
        <f t="shared" si="62"/>
        <v>0.9771287644921649</v>
      </c>
      <c r="U503">
        <f t="shared" si="63"/>
        <v>0.94751202825299907</v>
      </c>
    </row>
    <row r="504" spans="1:21" x14ac:dyDescent="0.2">
      <c r="A504">
        <v>2016</v>
      </c>
      <c r="B504" t="s">
        <v>510</v>
      </c>
      <c r="C504" t="s">
        <v>6</v>
      </c>
      <c r="D504" t="s">
        <v>526</v>
      </c>
      <c r="E504">
        <v>4325000</v>
      </c>
      <c r="F504">
        <f t="shared" si="57"/>
        <v>4325</v>
      </c>
      <c r="H504" s="1">
        <f t="shared" si="58"/>
        <v>-9.6017255175317917</v>
      </c>
      <c r="I504" s="1">
        <f t="shared" si="59"/>
        <v>-9.7471081275679445</v>
      </c>
      <c r="J504" s="1">
        <f t="shared" si="60"/>
        <v>-10.268508256338306</v>
      </c>
      <c r="Q504">
        <v>25600</v>
      </c>
      <c r="R504">
        <f t="shared" si="65"/>
        <v>0.99179366940211022</v>
      </c>
      <c r="S504">
        <f t="shared" si="61"/>
        <v>0.99983705931819866</v>
      </c>
      <c r="T504">
        <f t="shared" si="62"/>
        <v>0.97721045182616806</v>
      </c>
      <c r="U504">
        <f t="shared" si="63"/>
        <v>0.94758914287102569</v>
      </c>
    </row>
    <row r="505" spans="1:21" x14ac:dyDescent="0.2">
      <c r="A505">
        <v>2016</v>
      </c>
      <c r="B505" t="s">
        <v>510</v>
      </c>
      <c r="C505" t="s">
        <v>6</v>
      </c>
      <c r="D505" t="s">
        <v>527</v>
      </c>
      <c r="E505">
        <v>600000</v>
      </c>
      <c r="F505">
        <f t="shared" si="57"/>
        <v>600</v>
      </c>
      <c r="H505" s="1">
        <f t="shared" si="58"/>
        <v>-9.8086696497410948</v>
      </c>
      <c r="I505" s="1">
        <f t="shared" si="59"/>
        <v>-7.9773366136159618</v>
      </c>
      <c r="J505" s="1">
        <f t="shared" si="60"/>
        <v>-6.8078102727248044</v>
      </c>
      <c r="Q505">
        <v>25650</v>
      </c>
      <c r="R505">
        <f t="shared" si="65"/>
        <v>0.99179366940211022</v>
      </c>
      <c r="S505">
        <f t="shared" si="61"/>
        <v>0.99984228171294631</v>
      </c>
      <c r="T505">
        <f t="shared" si="62"/>
        <v>0.9772917344997436</v>
      </c>
      <c r="U505">
        <f t="shared" si="63"/>
        <v>0.94766599405692975</v>
      </c>
    </row>
    <row r="506" spans="1:21" x14ac:dyDescent="0.2">
      <c r="A506">
        <v>2016</v>
      </c>
      <c r="B506" t="s">
        <v>510</v>
      </c>
      <c r="C506" t="s">
        <v>6</v>
      </c>
      <c r="D506" t="s">
        <v>528</v>
      </c>
      <c r="E506">
        <v>2500000</v>
      </c>
      <c r="F506">
        <f t="shared" si="57"/>
        <v>2500</v>
      </c>
      <c r="H506" s="1">
        <f t="shared" si="58"/>
        <v>-9.6533087718809654</v>
      </c>
      <c r="I506" s="1">
        <f t="shared" si="59"/>
        <v>-9.0231468154639209</v>
      </c>
      <c r="J506" s="1">
        <f t="shared" si="60"/>
        <v>-9.3081769546424269</v>
      </c>
      <c r="Q506">
        <v>25700</v>
      </c>
      <c r="R506">
        <f t="shared" si="65"/>
        <v>0.99179366940211022</v>
      </c>
      <c r="S506">
        <f t="shared" si="61"/>
        <v>0.99984734709021816</v>
      </c>
      <c r="T506">
        <f t="shared" si="62"/>
        <v>0.97737261511729512</v>
      </c>
      <c r="U506">
        <f t="shared" si="63"/>
        <v>0.94774258322151117</v>
      </c>
    </row>
    <row r="507" spans="1:21" x14ac:dyDescent="0.2">
      <c r="A507">
        <v>2016</v>
      </c>
      <c r="B507" t="s">
        <v>510</v>
      </c>
      <c r="C507" t="s">
        <v>6</v>
      </c>
      <c r="D507" t="s">
        <v>529</v>
      </c>
      <c r="E507">
        <v>515750</v>
      </c>
      <c r="F507">
        <f t="shared" si="57"/>
        <v>515.75</v>
      </c>
      <c r="H507" s="1">
        <f t="shared" si="58"/>
        <v>-9.8179598706088846</v>
      </c>
      <c r="I507" s="1">
        <f t="shared" si="59"/>
        <v>-7.9375508399844046</v>
      </c>
      <c r="J507" s="1">
        <f t="shared" si="60"/>
        <v>-6.5427132899929994</v>
      </c>
      <c r="Q507">
        <v>25750</v>
      </c>
      <c r="R507">
        <f t="shared" si="65"/>
        <v>0.99179366940211022</v>
      </c>
      <c r="S507">
        <f t="shared" si="61"/>
        <v>0.99985225981809955</v>
      </c>
      <c r="T507">
        <f t="shared" si="62"/>
        <v>0.97745309626242749</v>
      </c>
      <c r="U507">
        <f t="shared" si="63"/>
        <v>0.94781891176528887</v>
      </c>
    </row>
    <row r="508" spans="1:21" x14ac:dyDescent="0.2">
      <c r="A508">
        <v>2016</v>
      </c>
      <c r="B508" t="s">
        <v>510</v>
      </c>
      <c r="C508" t="s">
        <v>6</v>
      </c>
      <c r="D508" t="s">
        <v>530</v>
      </c>
      <c r="E508">
        <v>511360</v>
      </c>
      <c r="F508">
        <f t="shared" si="57"/>
        <v>511.36</v>
      </c>
      <c r="H508" s="1">
        <f t="shared" si="58"/>
        <v>-9.81844954378926</v>
      </c>
      <c r="I508" s="1">
        <f t="shared" si="59"/>
        <v>-7.9357098727682169</v>
      </c>
      <c r="J508" s="1">
        <f t="shared" si="60"/>
        <v>-6.5277363005838609</v>
      </c>
      <c r="Q508">
        <v>25800</v>
      </c>
      <c r="R508">
        <f t="shared" si="65"/>
        <v>0.99179366940211022</v>
      </c>
      <c r="S508">
        <f t="shared" si="61"/>
        <v>0.99985702415463462</v>
      </c>
      <c r="T508">
        <f t="shared" si="62"/>
        <v>0.97753318049814564</v>
      </c>
      <c r="U508">
        <f t="shared" si="63"/>
        <v>0.94789498107859593</v>
      </c>
    </row>
    <row r="509" spans="1:21" x14ac:dyDescent="0.2">
      <c r="A509">
        <v>2016</v>
      </c>
      <c r="B509" t="s">
        <v>510</v>
      </c>
      <c r="C509" t="s">
        <v>6</v>
      </c>
      <c r="D509" t="s">
        <v>531</v>
      </c>
      <c r="E509">
        <v>5300000</v>
      </c>
      <c r="F509">
        <f t="shared" si="57"/>
        <v>5300</v>
      </c>
      <c r="H509" s="1">
        <f t="shared" si="58"/>
        <v>-9.6133797312280684</v>
      </c>
      <c r="I509" s="1">
        <f t="shared" si="59"/>
        <v>-10.061094137089858</v>
      </c>
      <c r="J509" s="1">
        <f t="shared" si="60"/>
        <v>-10.624688915966962</v>
      </c>
      <c r="Q509">
        <v>25850</v>
      </c>
      <c r="R509">
        <f t="shared" si="65"/>
        <v>0.99179366940211022</v>
      </c>
      <c r="S509">
        <f t="shared" si="61"/>
        <v>0.99986164425024249</v>
      </c>
      <c r="T509">
        <f t="shared" si="62"/>
        <v>0.97761287036705169</v>
      </c>
      <c r="U509">
        <f t="shared" si="63"/>
        <v>0.94797079254167271</v>
      </c>
    </row>
    <row r="510" spans="1:21" x14ac:dyDescent="0.2">
      <c r="A510">
        <v>2016</v>
      </c>
      <c r="B510" t="s">
        <v>510</v>
      </c>
      <c r="C510" t="s">
        <v>6</v>
      </c>
      <c r="D510" t="s">
        <v>532</v>
      </c>
      <c r="E510">
        <v>516500</v>
      </c>
      <c r="F510">
        <f t="shared" si="57"/>
        <v>516.5</v>
      </c>
      <c r="H510" s="1">
        <f t="shared" si="58"/>
        <v>-9.8178762688309611</v>
      </c>
      <c r="I510" s="1">
        <f t="shared" si="59"/>
        <v>-7.9378681144069514</v>
      </c>
      <c r="J510" s="1">
        <f t="shared" si="60"/>
        <v>-6.5452592452302092</v>
      </c>
      <c r="Q510">
        <v>25900</v>
      </c>
      <c r="R510">
        <f t="shared" si="65"/>
        <v>0.99296600234466592</v>
      </c>
      <c r="S510">
        <f t="shared" si="61"/>
        <v>0.99986612415009157</v>
      </c>
      <c r="T510">
        <f t="shared" si="62"/>
        <v>0.97769216839154005</v>
      </c>
      <c r="U510">
        <f t="shared" si="63"/>
        <v>0.94804634752475958</v>
      </c>
    </row>
    <row r="511" spans="1:21" x14ac:dyDescent="0.2">
      <c r="A511">
        <v>2016</v>
      </c>
      <c r="B511" t="s">
        <v>510</v>
      </c>
      <c r="C511" t="s">
        <v>6</v>
      </c>
      <c r="D511" t="s">
        <v>533</v>
      </c>
      <c r="E511">
        <v>535375</v>
      </c>
      <c r="F511">
        <f t="shared" si="57"/>
        <v>535.375</v>
      </c>
      <c r="H511" s="1">
        <f t="shared" si="58"/>
        <v>-9.8157776113126509</v>
      </c>
      <c r="I511" s="1">
        <f t="shared" si="59"/>
        <v>-7.9461037338625991</v>
      </c>
      <c r="J511" s="1">
        <f t="shared" si="60"/>
        <v>-6.6081437669346617</v>
      </c>
      <c r="Q511">
        <v>25950</v>
      </c>
      <c r="R511">
        <f t="shared" si="65"/>
        <v>0.99296600234466592</v>
      </c>
      <c r="S511">
        <f t="shared" si="61"/>
        <v>0.99987046779643085</v>
      </c>
      <c r="T511">
        <f t="shared" si="62"/>
        <v>0.97777107707399014</v>
      </c>
      <c r="U511">
        <f t="shared" si="63"/>
        <v>0.94812164738818872</v>
      </c>
    </row>
    <row r="512" spans="1:21" x14ac:dyDescent="0.2">
      <c r="A512">
        <v>2016</v>
      </c>
      <c r="B512" t="s">
        <v>510</v>
      </c>
      <c r="C512" t="s">
        <v>6</v>
      </c>
      <c r="D512" t="s">
        <v>534</v>
      </c>
      <c r="E512">
        <v>514875</v>
      </c>
      <c r="F512">
        <f t="shared" si="57"/>
        <v>514.875</v>
      </c>
      <c r="H512" s="1">
        <f t="shared" si="58"/>
        <v>-9.8180574264395837</v>
      </c>
      <c r="I512" s="1">
        <f t="shared" si="59"/>
        <v>-7.9371816956224039</v>
      </c>
      <c r="J512" s="1">
        <f t="shared" si="60"/>
        <v>-6.5397383254103207</v>
      </c>
      <c r="Q512">
        <v>26000</v>
      </c>
      <c r="R512">
        <f t="shared" si="65"/>
        <v>0.99296600234466592</v>
      </c>
      <c r="S512">
        <f t="shared" si="61"/>
        <v>0.99987467903088101</v>
      </c>
      <c r="T512">
        <f t="shared" si="62"/>
        <v>0.97784959889695644</v>
      </c>
      <c r="U512">
        <f t="shared" si="63"/>
        <v>0.94819669348247426</v>
      </c>
    </row>
    <row r="513" spans="1:21" x14ac:dyDescent="0.2">
      <c r="A513">
        <v>2016</v>
      </c>
      <c r="B513" t="s">
        <v>510</v>
      </c>
      <c r="C513" t="s">
        <v>6</v>
      </c>
      <c r="D513" t="s">
        <v>535</v>
      </c>
      <c r="E513">
        <v>10550000</v>
      </c>
      <c r="F513">
        <f t="shared" si="57"/>
        <v>10550</v>
      </c>
      <c r="H513" s="1">
        <f t="shared" si="58"/>
        <v>-10.145550751066585</v>
      </c>
      <c r="I513" s="1">
        <f t="shared" si="59"/>
        <v>-11.307086809600186</v>
      </c>
      <c r="J513" s="1">
        <f t="shared" si="60"/>
        <v>-11.83082745009607</v>
      </c>
      <c r="Q513">
        <v>26050</v>
      </c>
      <c r="R513">
        <f t="shared" si="65"/>
        <v>0.99296600234466592</v>
      </c>
      <c r="S513">
        <f t="shared" si="61"/>
        <v>0.99987876159668254</v>
      </c>
      <c r="T513">
        <f t="shared" si="62"/>
        <v>0.97792773632335772</v>
      </c>
      <c r="U513">
        <f t="shared" si="63"/>
        <v>0.94827148714840259</v>
      </c>
    </row>
    <row r="514" spans="1:21" x14ac:dyDescent="0.2">
      <c r="A514">
        <v>2016</v>
      </c>
      <c r="B514" t="s">
        <v>510</v>
      </c>
      <c r="C514" t="s">
        <v>6</v>
      </c>
      <c r="D514" t="s">
        <v>536</v>
      </c>
      <c r="E514">
        <v>546250</v>
      </c>
      <c r="F514">
        <f t="shared" si="57"/>
        <v>546.25</v>
      </c>
      <c r="H514" s="1">
        <f t="shared" si="58"/>
        <v>-9.8145730980659831</v>
      </c>
      <c r="I514" s="1">
        <f t="shared" si="59"/>
        <v>-7.9510531421633939</v>
      </c>
      <c r="J514" s="1">
        <f t="shared" si="60"/>
        <v>-6.6433761078068496</v>
      </c>
      <c r="Q514">
        <v>26100</v>
      </c>
      <c r="R514">
        <f t="shared" si="65"/>
        <v>0.99296600234466592</v>
      </c>
      <c r="S514">
        <f t="shared" si="61"/>
        <v>0.99988271914090454</v>
      </c>
      <c r="T514">
        <f t="shared" si="62"/>
        <v>0.97800549179666263</v>
      </c>
      <c r="U514">
        <f t="shared" si="63"/>
        <v>0.94834602971712012</v>
      </c>
    </row>
    <row r="515" spans="1:21" x14ac:dyDescent="0.2">
      <c r="A515">
        <v>2016</v>
      </c>
      <c r="B515" t="s">
        <v>510</v>
      </c>
      <c r="C515" t="s">
        <v>6</v>
      </c>
      <c r="D515" t="s">
        <v>537</v>
      </c>
      <c r="E515">
        <v>19364801</v>
      </c>
      <c r="F515">
        <f t="shared" ref="F515:F578" si="66">E515/1000</f>
        <v>19364.800999999999</v>
      </c>
      <c r="H515" s="1">
        <f t="shared" ref="H515:H578" si="67">LN(_xlfn.NORM.DIST(F515,$N$1,$N$2,FALSE))</f>
        <v>-12.819836746506283</v>
      </c>
      <c r="I515" s="1">
        <f t="shared" ref="I515:I578" si="68">LN(_xlfn.LOGNORM.DIST(F515,$N$5,$N$6,FALSE))</f>
        <v>-12.64057590290512</v>
      </c>
      <c r="J515" s="1">
        <f t="shared" ref="J515:J578" si="69">LN($N$10)+$N$10*LN($N$9)-($N$10+1)*LN(F515)</f>
        <v>-12.894896706369074</v>
      </c>
      <c r="Q515">
        <v>26150</v>
      </c>
      <c r="R515">
        <f t="shared" si="65"/>
        <v>0.99296600234466592</v>
      </c>
      <c r="S515">
        <f t="shared" ref="S515:S578" si="70">_xlfn.NORM.DIST(Q515,$N$1,$N$2,TRUE)</f>
        <v>0.99988655521661285</v>
      </c>
      <c r="T515">
        <f t="shared" ref="T515:T578" si="71">_xlfn.LOGNORM.DIST(Q515,$N$5,$N$6,TRUE)</f>
        <v>0.97808286774107434</v>
      </c>
      <c r="U515">
        <f t="shared" ref="U515:U578" si="72">1-($N$9/Q515)^$N$10</f>
        <v>0.94842032251022124</v>
      </c>
    </row>
    <row r="516" spans="1:21" x14ac:dyDescent="0.2">
      <c r="A516">
        <v>2016</v>
      </c>
      <c r="B516" t="s">
        <v>538</v>
      </c>
      <c r="C516" t="s">
        <v>64</v>
      </c>
      <c r="D516" t="s">
        <v>539</v>
      </c>
      <c r="E516">
        <v>3200000</v>
      </c>
      <c r="F516">
        <f t="shared" si="66"/>
        <v>3200</v>
      </c>
      <c r="H516" s="1">
        <f t="shared" si="67"/>
        <v>-9.6222121475068647</v>
      </c>
      <c r="I516" s="1">
        <f t="shared" si="68"/>
        <v>-9.3270623878284233</v>
      </c>
      <c r="J516" s="1">
        <f t="shared" si="69"/>
        <v>-9.7406859869411342</v>
      </c>
      <c r="Q516">
        <v>26200</v>
      </c>
      <c r="R516">
        <f t="shared" si="65"/>
        <v>0.99296600234466592</v>
      </c>
      <c r="S516">
        <f t="shared" si="70"/>
        <v>0.99989027328499791</v>
      </c>
      <c r="T516">
        <f t="shared" si="71"/>
        <v>0.97815986656171294</v>
      </c>
      <c r="U516">
        <f t="shared" si="72"/>
        <v>0.94849436683983523</v>
      </c>
    </row>
    <row r="517" spans="1:21" x14ac:dyDescent="0.2">
      <c r="A517">
        <v>2016</v>
      </c>
      <c r="B517" t="s">
        <v>538</v>
      </c>
      <c r="C517" t="s">
        <v>64</v>
      </c>
      <c r="D517" t="s">
        <v>540</v>
      </c>
      <c r="E517">
        <v>507500</v>
      </c>
      <c r="F517">
        <f t="shared" si="66"/>
        <v>507.5</v>
      </c>
      <c r="H517" s="1">
        <f t="shared" si="67"/>
        <v>-9.8188805566568949</v>
      </c>
      <c r="I517" s="1">
        <f t="shared" si="68"/>
        <v>-7.9341144305883669</v>
      </c>
      <c r="J517" s="1">
        <f t="shared" si="69"/>
        <v>-6.514460852595839</v>
      </c>
      <c r="Q517">
        <v>26250</v>
      </c>
      <c r="R517">
        <f t="shared" si="65"/>
        <v>0.99296600234466592</v>
      </c>
      <c r="S517">
        <f t="shared" si="70"/>
        <v>0.99989387671746377</v>
      </c>
      <c r="T517">
        <f t="shared" si="71"/>
        <v>0.97823649064479523</v>
      </c>
      <c r="U517">
        <f t="shared" si="72"/>
        <v>0.94856816400871147</v>
      </c>
    </row>
    <row r="518" spans="1:21" x14ac:dyDescent="0.2">
      <c r="A518">
        <v>2016</v>
      </c>
      <c r="B518" t="s">
        <v>538</v>
      </c>
      <c r="C518" t="s">
        <v>64</v>
      </c>
      <c r="D518" t="s">
        <v>541</v>
      </c>
      <c r="E518">
        <v>15000000</v>
      </c>
      <c r="F518">
        <f t="shared" si="66"/>
        <v>15000</v>
      </c>
      <c r="H518" s="1">
        <f t="shared" si="67"/>
        <v>-11.216630085679693</v>
      </c>
      <c r="I518" s="1">
        <f t="shared" si="68"/>
        <v>-12.05303413681721</v>
      </c>
      <c r="J518" s="1">
        <f t="shared" si="69"/>
        <v>-12.447413402436247</v>
      </c>
      <c r="Q518">
        <v>26300</v>
      </c>
      <c r="R518">
        <f t="shared" si="65"/>
        <v>0.99296600234466592</v>
      </c>
      <c r="S518">
        <f t="shared" si="70"/>
        <v>0.99989736879767843</v>
      </c>
      <c r="T518">
        <f t="shared" si="71"/>
        <v>0.97831274235781307</v>
      </c>
      <c r="U518">
        <f t="shared" si="72"/>
        <v>0.9486417153103045</v>
      </c>
    </row>
    <row r="519" spans="1:21" x14ac:dyDescent="0.2">
      <c r="A519">
        <v>2016</v>
      </c>
      <c r="B519" t="s">
        <v>538</v>
      </c>
      <c r="C519" t="s">
        <v>64</v>
      </c>
      <c r="D519" t="s">
        <v>542</v>
      </c>
      <c r="E519">
        <v>507500</v>
      </c>
      <c r="F519">
        <f t="shared" si="66"/>
        <v>507.5</v>
      </c>
      <c r="H519" s="1">
        <f t="shared" si="67"/>
        <v>-9.8188805566568949</v>
      </c>
      <c r="I519" s="1">
        <f t="shared" si="68"/>
        <v>-7.9341144305883669</v>
      </c>
      <c r="J519" s="1">
        <f t="shared" si="69"/>
        <v>-6.514460852595839</v>
      </c>
      <c r="Q519">
        <v>26350</v>
      </c>
      <c r="R519">
        <f t="shared" si="65"/>
        <v>0.99296600234466592</v>
      </c>
      <c r="S519">
        <f t="shared" si="70"/>
        <v>0.99990075272358503</v>
      </c>
      <c r="T519">
        <f t="shared" si="71"/>
        <v>0.97838862404970994</v>
      </c>
      <c r="U519">
        <f t="shared" si="72"/>
        <v>0.94871502202885793</v>
      </c>
    </row>
    <row r="520" spans="1:21" x14ac:dyDescent="0.2">
      <c r="A520">
        <v>2016</v>
      </c>
      <c r="B520" t="s">
        <v>538</v>
      </c>
      <c r="C520" t="s">
        <v>64</v>
      </c>
      <c r="D520" t="s">
        <v>543</v>
      </c>
      <c r="E520">
        <v>525300</v>
      </c>
      <c r="F520">
        <f t="shared" si="66"/>
        <v>525.29999999999995</v>
      </c>
      <c r="H520" s="1">
        <f t="shared" si="67"/>
        <v>-9.8168965484129593</v>
      </c>
      <c r="I520" s="1">
        <f t="shared" si="68"/>
        <v>-7.9416490335606236</v>
      </c>
      <c r="J520" s="1">
        <f t="shared" si="69"/>
        <v>-6.5748586490529686</v>
      </c>
      <c r="Q520">
        <v>26400</v>
      </c>
      <c r="R520">
        <f t="shared" si="65"/>
        <v>0.99296600234466592</v>
      </c>
      <c r="S520">
        <f t="shared" si="70"/>
        <v>0.99990403160937569</v>
      </c>
      <c r="T520">
        <f t="shared" si="71"/>
        <v>0.9784641380510547</v>
      </c>
      <c r="U520">
        <f t="shared" si="72"/>
        <v>0.94878808543948689</v>
      </c>
    </row>
    <row r="521" spans="1:21" x14ac:dyDescent="0.2">
      <c r="A521">
        <v>2016</v>
      </c>
      <c r="B521" t="s">
        <v>538</v>
      </c>
      <c r="C521" t="s">
        <v>64</v>
      </c>
      <c r="D521" t="s">
        <v>544</v>
      </c>
      <c r="E521">
        <v>7857142</v>
      </c>
      <c r="F521">
        <f t="shared" si="66"/>
        <v>7857.1419999999998</v>
      </c>
      <c r="H521" s="1">
        <f t="shared" si="67"/>
        <v>-9.773679310872982</v>
      </c>
      <c r="I521" s="1">
        <f t="shared" si="68"/>
        <v>-10.739154366067522</v>
      </c>
      <c r="J521" s="1">
        <f t="shared" si="69"/>
        <v>-11.314495763885667</v>
      </c>
      <c r="Q521">
        <v>26450</v>
      </c>
      <c r="R521">
        <f t="shared" si="65"/>
        <v>0.99296600234466592</v>
      </c>
      <c r="S521">
        <f t="shared" si="70"/>
        <v>0.9999072084874282</v>
      </c>
      <c r="T521">
        <f t="shared" si="71"/>
        <v>0.97853928667421441</v>
      </c>
      <c r="U521">
        <f t="shared" si="72"/>
        <v>0.94886090680826052</v>
      </c>
    </row>
    <row r="522" spans="1:21" x14ac:dyDescent="0.2">
      <c r="A522">
        <v>2016</v>
      </c>
      <c r="B522" t="s">
        <v>538</v>
      </c>
      <c r="C522" t="s">
        <v>64</v>
      </c>
      <c r="D522" t="s">
        <v>545</v>
      </c>
      <c r="E522">
        <v>507500</v>
      </c>
      <c r="F522">
        <f t="shared" si="66"/>
        <v>507.5</v>
      </c>
      <c r="H522" s="1">
        <f t="shared" si="67"/>
        <v>-9.8188805566568949</v>
      </c>
      <c r="I522" s="1">
        <f t="shared" si="68"/>
        <v>-7.9341144305883669</v>
      </c>
      <c r="J522" s="1">
        <f t="shared" si="69"/>
        <v>-6.514460852595839</v>
      </c>
      <c r="Q522">
        <v>26500</v>
      </c>
      <c r="R522">
        <f t="shared" si="65"/>
        <v>0.99296600234466592</v>
      </c>
      <c r="S522">
        <f t="shared" si="70"/>
        <v>0.99991028631020462</v>
      </c>
      <c r="T522">
        <f t="shared" si="71"/>
        <v>0.97861407221352492</v>
      </c>
      <c r="U522">
        <f t="shared" si="72"/>
        <v>0.94893348739228323</v>
      </c>
    </row>
    <row r="523" spans="1:21" x14ac:dyDescent="0.2">
      <c r="A523">
        <v>2016</v>
      </c>
      <c r="B523" t="s">
        <v>538</v>
      </c>
      <c r="C523" t="s">
        <v>64</v>
      </c>
      <c r="D523" t="s">
        <v>546</v>
      </c>
      <c r="E523">
        <v>9468443</v>
      </c>
      <c r="F523">
        <f t="shared" si="66"/>
        <v>9468.4429999999993</v>
      </c>
      <c r="H523" s="1">
        <f t="shared" si="67"/>
        <v>-9.9711611557593134</v>
      </c>
      <c r="I523" s="1">
        <f t="shared" si="68"/>
        <v>-11.092638997207175</v>
      </c>
      <c r="J523" s="1">
        <f t="shared" si="69"/>
        <v>-11.64132425352474</v>
      </c>
      <c r="Q523">
        <v>26550</v>
      </c>
      <c r="R523">
        <f t="shared" si="65"/>
        <v>0.99296600234466592</v>
      </c>
      <c r="S523">
        <f t="shared" si="70"/>
        <v>0.99991326795211466</v>
      </c>
      <c r="T523">
        <f t="shared" si="71"/>
        <v>0.9786884969454589</v>
      </c>
      <c r="U523">
        <f t="shared" si="72"/>
        <v>0.9490058284397741</v>
      </c>
    </row>
    <row r="524" spans="1:21" x14ac:dyDescent="0.2">
      <c r="A524">
        <v>2016</v>
      </c>
      <c r="B524" t="s">
        <v>538</v>
      </c>
      <c r="C524" t="s">
        <v>64</v>
      </c>
      <c r="D524" t="s">
        <v>547</v>
      </c>
      <c r="E524">
        <v>21142857</v>
      </c>
      <c r="F524">
        <f t="shared" si="66"/>
        <v>21142.857</v>
      </c>
      <c r="H524" s="1">
        <f t="shared" si="67"/>
        <v>-13.629806156155695</v>
      </c>
      <c r="I524" s="1">
        <f t="shared" si="68"/>
        <v>-12.851632041476472</v>
      </c>
      <c r="J524" s="1">
        <f t="shared" si="69"/>
        <v>-13.048804909865723</v>
      </c>
      <c r="Q524">
        <v>26600</v>
      </c>
      <c r="R524">
        <f t="shared" si="65"/>
        <v>0.99296600234466592</v>
      </c>
      <c r="S524">
        <f t="shared" si="70"/>
        <v>0.99991615621134222</v>
      </c>
      <c r="T524">
        <f t="shared" si="71"/>
        <v>0.97876256312879351</v>
      </c>
      <c r="U524">
        <f t="shared" si="72"/>
        <v>0.94907793119014738</v>
      </c>
    </row>
    <row r="525" spans="1:21" x14ac:dyDescent="0.2">
      <c r="A525">
        <v>2016</v>
      </c>
      <c r="B525" t="s">
        <v>538</v>
      </c>
      <c r="C525" t="s">
        <v>64</v>
      </c>
      <c r="D525" t="s">
        <v>548</v>
      </c>
      <c r="E525">
        <v>5600000</v>
      </c>
      <c r="F525">
        <f t="shared" si="66"/>
        <v>5600</v>
      </c>
      <c r="H525" s="1">
        <f t="shared" si="67"/>
        <v>-9.6224596868833636</v>
      </c>
      <c r="I525" s="1">
        <f t="shared" si="68"/>
        <v>-10.150367748890398</v>
      </c>
      <c r="J525" s="1">
        <f t="shared" si="69"/>
        <v>-10.72115591519808</v>
      </c>
      <c r="Q525">
        <v>26650</v>
      </c>
      <c r="R525">
        <f t="shared" si="65"/>
        <v>0.99296600234466592</v>
      </c>
      <c r="S525">
        <f t="shared" si="70"/>
        <v>0.99991895381163665</v>
      </c>
      <c r="T525">
        <f t="shared" si="71"/>
        <v>0.97883627300477427</v>
      </c>
      <c r="U525">
        <f t="shared" si="72"/>
        <v>0.94914979687409007</v>
      </c>
    </row>
    <row r="526" spans="1:21" x14ac:dyDescent="0.2">
      <c r="A526">
        <v>2016</v>
      </c>
      <c r="B526" t="s">
        <v>538</v>
      </c>
      <c r="C526" t="s">
        <v>64</v>
      </c>
      <c r="D526" t="s">
        <v>549</v>
      </c>
      <c r="E526">
        <v>13500000</v>
      </c>
      <c r="F526">
        <f t="shared" si="66"/>
        <v>13500</v>
      </c>
      <c r="H526" s="1">
        <f t="shared" si="67"/>
        <v>-10.792033562391561</v>
      </c>
      <c r="I526" s="1">
        <f t="shared" si="68"/>
        <v>-11.821976255878491</v>
      </c>
      <c r="J526" s="1">
        <f t="shared" si="69"/>
        <v>-12.262817435962074</v>
      </c>
      <c r="Q526">
        <v>26700</v>
      </c>
      <c r="R526">
        <f t="shared" si="65"/>
        <v>0.99296600234466592</v>
      </c>
      <c r="S526">
        <f t="shared" si="70"/>
        <v>0.99992166340406907</v>
      </c>
      <c r="T526">
        <f t="shared" si="71"/>
        <v>0.97890962879727961</v>
      </c>
      <c r="U526">
        <f t="shared" si="72"/>
        <v>0.94922142671364018</v>
      </c>
    </row>
    <row r="527" spans="1:21" x14ac:dyDescent="0.2">
      <c r="A527">
        <v>2016</v>
      </c>
      <c r="B527" t="s">
        <v>538</v>
      </c>
      <c r="C527" t="s">
        <v>64</v>
      </c>
      <c r="D527" t="s">
        <v>550</v>
      </c>
      <c r="E527">
        <v>2425000</v>
      </c>
      <c r="F527">
        <f t="shared" si="66"/>
        <v>2425</v>
      </c>
      <c r="H527" s="1">
        <f t="shared" si="67"/>
        <v>-9.6574754322610179</v>
      </c>
      <c r="I527" s="1">
        <f t="shared" si="68"/>
        <v>-8.9881622195354058</v>
      </c>
      <c r="J527" s="1">
        <f t="shared" si="69"/>
        <v>-9.2548111675772091</v>
      </c>
      <c r="Q527">
        <v>26750</v>
      </c>
      <c r="R527">
        <f t="shared" si="65"/>
        <v>0.99296600234466592</v>
      </c>
      <c r="S527">
        <f t="shared" si="70"/>
        <v>0.99992428756875407</v>
      </c>
      <c r="T527">
        <f t="shared" si="71"/>
        <v>0.9789826327129808</v>
      </c>
      <c r="U527">
        <f t="shared" si="72"/>
        <v>0.94929282192226339</v>
      </c>
    </row>
    <row r="528" spans="1:21" x14ac:dyDescent="0.2">
      <c r="A528">
        <v>2016</v>
      </c>
      <c r="B528" t="s">
        <v>538</v>
      </c>
      <c r="C528" t="s">
        <v>64</v>
      </c>
      <c r="D528" t="s">
        <v>551</v>
      </c>
      <c r="E528">
        <v>13000000</v>
      </c>
      <c r="F528">
        <f t="shared" si="66"/>
        <v>13000</v>
      </c>
      <c r="H528" s="1">
        <f t="shared" si="67"/>
        <v>-10.664864901030805</v>
      </c>
      <c r="I528" s="1">
        <f t="shared" si="68"/>
        <v>-11.740818582115528</v>
      </c>
      <c r="J528" s="1">
        <f t="shared" si="69"/>
        <v>-12.19669482565072</v>
      </c>
      <c r="Q528">
        <v>26800</v>
      </c>
      <c r="R528">
        <f t="shared" si="65"/>
        <v>0.99296600234466592</v>
      </c>
      <c r="S528">
        <f t="shared" si="70"/>
        <v>0.99992682881653694</v>
      </c>
      <c r="T528">
        <f t="shared" si="71"/>
        <v>0.97905528694150268</v>
      </c>
      <c r="U528">
        <f t="shared" si="72"/>
        <v>0.94936398370492892</v>
      </c>
    </row>
    <row r="529" spans="1:21" x14ac:dyDescent="0.2">
      <c r="A529">
        <v>2016</v>
      </c>
      <c r="B529" t="s">
        <v>538</v>
      </c>
      <c r="C529" t="s">
        <v>64</v>
      </c>
      <c r="D529" t="s">
        <v>552</v>
      </c>
      <c r="E529">
        <v>574000</v>
      </c>
      <c r="F529">
        <f t="shared" si="66"/>
        <v>574</v>
      </c>
      <c r="H529" s="1">
        <f t="shared" si="67"/>
        <v>-9.8115149079817101</v>
      </c>
      <c r="I529" s="1">
        <f t="shared" si="68"/>
        <v>-7.9642768746345007</v>
      </c>
      <c r="J529" s="1">
        <f t="shared" si="69"/>
        <v>-6.7301943930471833</v>
      </c>
      <c r="Q529">
        <v>26850</v>
      </c>
      <c r="R529">
        <f t="shared" si="65"/>
        <v>0.99296600234466592</v>
      </c>
      <c r="S529">
        <f t="shared" si="70"/>
        <v>0.9999292895906482</v>
      </c>
      <c r="T529">
        <f t="shared" si="71"/>
        <v>0.979127593655581</v>
      </c>
      <c r="U529">
        <f t="shared" si="72"/>
        <v>0.94943491325818508</v>
      </c>
    </row>
    <row r="530" spans="1:21" x14ac:dyDescent="0.2">
      <c r="A530">
        <v>2016</v>
      </c>
      <c r="B530" t="s">
        <v>538</v>
      </c>
      <c r="C530" t="s">
        <v>64</v>
      </c>
      <c r="D530" t="s">
        <v>553</v>
      </c>
      <c r="E530">
        <v>17000000</v>
      </c>
      <c r="F530">
        <f t="shared" si="66"/>
        <v>17000</v>
      </c>
      <c r="H530" s="1">
        <f t="shared" si="67"/>
        <v>-11.883303374877569</v>
      </c>
      <c r="I530" s="1">
        <f t="shared" si="68"/>
        <v>-12.336108620783257</v>
      </c>
      <c r="J530" s="1">
        <f t="shared" si="69"/>
        <v>-12.666704388212885</v>
      </c>
      <c r="Q530">
        <v>26900</v>
      </c>
      <c r="R530">
        <f t="shared" si="65"/>
        <v>0.99296600234466592</v>
      </c>
      <c r="S530">
        <f t="shared" si="70"/>
        <v>0.99993167226832336</v>
      </c>
      <c r="T530">
        <f t="shared" si="71"/>
        <v>0.97919955501121891</v>
      </c>
      <c r="U530">
        <f t="shared" si="72"/>
        <v>0.94950561177023318</v>
      </c>
    </row>
    <row r="531" spans="1:21" x14ac:dyDescent="0.2">
      <c r="A531">
        <v>2016</v>
      </c>
      <c r="B531" t="s">
        <v>538</v>
      </c>
      <c r="C531" t="s">
        <v>64</v>
      </c>
      <c r="D531" t="s">
        <v>554</v>
      </c>
      <c r="E531">
        <v>9000000</v>
      </c>
      <c r="F531">
        <f t="shared" si="66"/>
        <v>9000</v>
      </c>
      <c r="H531" s="1">
        <f t="shared" si="67"/>
        <v>-9.9060588453799916</v>
      </c>
      <c r="I531" s="1">
        <f t="shared" si="68"/>
        <v>-10.994438849629303</v>
      </c>
      <c r="J531" s="1">
        <f t="shared" si="69"/>
        <v>-11.552425852972316</v>
      </c>
      <c r="Q531">
        <v>26950</v>
      </c>
      <c r="R531">
        <f t="shared" si="65"/>
        <v>0.99296600234466592</v>
      </c>
      <c r="S531">
        <f t="shared" si="70"/>
        <v>0.99993397916239213</v>
      </c>
      <c r="T531">
        <f t="shared" si="71"/>
        <v>0.9792711731478414</v>
      </c>
      <c r="U531">
        <f t="shared" si="72"/>
        <v>0.94957608042100172</v>
      </c>
    </row>
    <row r="532" spans="1:21" x14ac:dyDescent="0.2">
      <c r="A532">
        <v>2016</v>
      </c>
      <c r="B532" t="s">
        <v>538</v>
      </c>
      <c r="C532" t="s">
        <v>64</v>
      </c>
      <c r="D532" t="s">
        <v>555</v>
      </c>
      <c r="E532">
        <v>516650</v>
      </c>
      <c r="F532">
        <f t="shared" si="66"/>
        <v>516.65</v>
      </c>
      <c r="H532" s="1">
        <f t="shared" si="67"/>
        <v>-9.8178595504144504</v>
      </c>
      <c r="I532" s="1">
        <f t="shared" si="68"/>
        <v>-7.937931664710943</v>
      </c>
      <c r="J532" s="1">
        <f t="shared" si="69"/>
        <v>-6.5457679926240289</v>
      </c>
      <c r="Q532">
        <v>27000</v>
      </c>
      <c r="R532">
        <f t="shared" ref="R532:R595" si="73">COUNTIF(F:F,"&lt;="&amp;Q532)/COUNT(F:F)</f>
        <v>0.99296600234466592</v>
      </c>
      <c r="S532">
        <f t="shared" si="70"/>
        <v>0.99993621252283371</v>
      </c>
      <c r="T532">
        <f t="shared" si="71"/>
        <v>0.9793424501884479</v>
      </c>
      <c r="U532">
        <f t="shared" si="72"/>
        <v>0.94964632038221874</v>
      </c>
    </row>
    <row r="533" spans="1:21" x14ac:dyDescent="0.2">
      <c r="A533">
        <v>2016</v>
      </c>
      <c r="B533" t="s">
        <v>538</v>
      </c>
      <c r="C533" t="s">
        <v>64</v>
      </c>
      <c r="D533" t="s">
        <v>556</v>
      </c>
      <c r="E533">
        <v>4100000</v>
      </c>
      <c r="F533">
        <f t="shared" si="66"/>
        <v>4100</v>
      </c>
      <c r="H533" s="1">
        <f t="shared" si="67"/>
        <v>-9.6029142321304111</v>
      </c>
      <c r="I533" s="1">
        <f t="shared" si="68"/>
        <v>-9.6686764341243343</v>
      </c>
      <c r="J533" s="1">
        <f t="shared" si="69"/>
        <v>-10.174905162099646</v>
      </c>
      <c r="Q533">
        <v>27050</v>
      </c>
      <c r="R533">
        <f t="shared" si="73"/>
        <v>0.99296600234466592</v>
      </c>
      <c r="S533">
        <f t="shared" si="70"/>
        <v>0.99993837453830114</v>
      </c>
      <c r="T533">
        <f t="shared" si="71"/>
        <v>0.97941338823976387</v>
      </c>
      <c r="U533">
        <f t="shared" si="72"/>
        <v>0.94971633281748391</v>
      </c>
    </row>
    <row r="534" spans="1:21" x14ac:dyDescent="0.2">
      <c r="A534">
        <v>2016</v>
      </c>
      <c r="B534" t="s">
        <v>538</v>
      </c>
      <c r="C534" t="s">
        <v>64</v>
      </c>
      <c r="D534" t="s">
        <v>557</v>
      </c>
      <c r="E534">
        <v>4300000</v>
      </c>
      <c r="F534">
        <f t="shared" si="66"/>
        <v>4300</v>
      </c>
      <c r="H534" s="1">
        <f t="shared" si="67"/>
        <v>-9.6017857793662955</v>
      </c>
      <c r="I534" s="1">
        <f t="shared" si="68"/>
        <v>-9.7385153823503163</v>
      </c>
      <c r="J534" s="1">
        <f t="shared" si="69"/>
        <v>-10.258351467193709</v>
      </c>
      <c r="Q534">
        <v>27100</v>
      </c>
      <c r="R534">
        <f t="shared" si="73"/>
        <v>0.99296600234466592</v>
      </c>
      <c r="S534">
        <f t="shared" si="70"/>
        <v>0.99994046733761399</v>
      </c>
      <c r="T534">
        <f t="shared" si="71"/>
        <v>0.9794839893923899</v>
      </c>
      <c r="U534">
        <f t="shared" si="72"/>
        <v>0.94978611888234032</v>
      </c>
    </row>
    <row r="535" spans="1:21" x14ac:dyDescent="0.2">
      <c r="A535">
        <v>2016</v>
      </c>
      <c r="B535" t="s">
        <v>538</v>
      </c>
      <c r="C535" t="s">
        <v>64</v>
      </c>
      <c r="D535" t="s">
        <v>558</v>
      </c>
      <c r="E535">
        <v>21000000</v>
      </c>
      <c r="F535">
        <f t="shared" si="66"/>
        <v>21000</v>
      </c>
      <c r="H535" s="1">
        <f t="shared" si="67"/>
        <v>-13.56137426692028</v>
      </c>
      <c r="I535" s="1">
        <f t="shared" si="68"/>
        <v>-12.835179611948329</v>
      </c>
      <c r="J535" s="1">
        <f t="shared" si="69"/>
        <v>-13.036926630641528</v>
      </c>
      <c r="Q535">
        <v>27150</v>
      </c>
      <c r="R535">
        <f t="shared" si="73"/>
        <v>0.99296600234466592</v>
      </c>
      <c r="S535">
        <f t="shared" si="70"/>
        <v>0.99994249299122095</v>
      </c>
      <c r="T535">
        <f t="shared" si="71"/>
        <v>0.97955425572095023</v>
      </c>
      <c r="U535">
        <f t="shared" si="72"/>
        <v>0.94985567972434426</v>
      </c>
    </row>
    <row r="536" spans="1:21" x14ac:dyDescent="0.2">
      <c r="A536">
        <v>2016</v>
      </c>
      <c r="B536" t="s">
        <v>538</v>
      </c>
      <c r="C536" t="s">
        <v>64</v>
      </c>
      <c r="D536" t="s">
        <v>559</v>
      </c>
      <c r="E536">
        <v>556000</v>
      </c>
      <c r="F536">
        <f t="shared" si="66"/>
        <v>556</v>
      </c>
      <c r="H536" s="1">
        <f t="shared" si="67"/>
        <v>-9.8134960780506404</v>
      </c>
      <c r="I536" s="1">
        <f t="shared" si="68"/>
        <v>-7.9556065541094112</v>
      </c>
      <c r="J536" s="1">
        <f t="shared" si="69"/>
        <v>-6.6743724288831388</v>
      </c>
      <c r="Q536">
        <v>27200</v>
      </c>
      <c r="R536">
        <f t="shared" si="73"/>
        <v>0.99296600234466592</v>
      </c>
      <c r="S536">
        <f t="shared" si="70"/>
        <v>0.9999444535126315</v>
      </c>
      <c r="T536">
        <f t="shared" si="71"/>
        <v>0.97962418928423867</v>
      </c>
      <c r="U536">
        <f t="shared" si="72"/>
        <v>0.94992501648313543</v>
      </c>
    </row>
    <row r="537" spans="1:21" x14ac:dyDescent="0.2">
      <c r="A537">
        <v>2016</v>
      </c>
      <c r="B537" t="s">
        <v>538</v>
      </c>
      <c r="C537" t="s">
        <v>64</v>
      </c>
      <c r="D537" t="s">
        <v>560</v>
      </c>
      <c r="E537">
        <v>25000000</v>
      </c>
      <c r="F537">
        <f t="shared" si="66"/>
        <v>25000</v>
      </c>
      <c r="H537" s="1">
        <f t="shared" si="67"/>
        <v>-15.699077577158938</v>
      </c>
      <c r="I537" s="1">
        <f t="shared" si="68"/>
        <v>-13.266984957218092</v>
      </c>
      <c r="J537" s="1">
        <f t="shared" si="69"/>
        <v>-13.342400951900178</v>
      </c>
      <c r="Q537">
        <v>27250</v>
      </c>
      <c r="R537">
        <f t="shared" si="73"/>
        <v>0.99296600234466592</v>
      </c>
      <c r="S537">
        <f t="shared" si="70"/>
        <v>0.99994635085981776</v>
      </c>
      <c r="T537">
        <f t="shared" si="71"/>
        <v>0.97969379212536334</v>
      </c>
      <c r="U537">
        <f t="shared" si="72"/>
        <v>0.94999413029050606</v>
      </c>
    </row>
    <row r="538" spans="1:21" x14ac:dyDescent="0.2">
      <c r="A538">
        <v>2016</v>
      </c>
      <c r="B538" t="s">
        <v>538</v>
      </c>
      <c r="C538" t="s">
        <v>64</v>
      </c>
      <c r="D538" t="s">
        <v>561</v>
      </c>
      <c r="E538">
        <v>521300</v>
      </c>
      <c r="F538">
        <f t="shared" si="66"/>
        <v>521.29999999999995</v>
      </c>
      <c r="H538" s="1">
        <f t="shared" si="67"/>
        <v>-9.8173416000962366</v>
      </c>
      <c r="I538" s="1">
        <f t="shared" si="68"/>
        <v>-7.9399172996717908</v>
      </c>
      <c r="J538" s="1">
        <f t="shared" si="69"/>
        <v>-6.5614663329705287</v>
      </c>
      <c r="Q538">
        <v>27300</v>
      </c>
      <c r="R538">
        <f t="shared" si="73"/>
        <v>0.99296600234466592</v>
      </c>
      <c r="S538">
        <f t="shared" si="70"/>
        <v>0.99994818693658738</v>
      </c>
      <c r="T538">
        <f t="shared" si="71"/>
        <v>0.97976306627189058</v>
      </c>
      <c r="U538">
        <f t="shared" si="72"/>
        <v>0.95006302227046902</v>
      </c>
    </row>
    <row r="539" spans="1:21" x14ac:dyDescent="0.2">
      <c r="A539">
        <v>2016</v>
      </c>
      <c r="B539" t="s">
        <v>538</v>
      </c>
      <c r="C539" t="s">
        <v>64</v>
      </c>
      <c r="D539" t="s">
        <v>562</v>
      </c>
      <c r="E539">
        <v>533400</v>
      </c>
      <c r="F539">
        <f t="shared" si="66"/>
        <v>533.4</v>
      </c>
      <c r="H539" s="1">
        <f t="shared" si="67"/>
        <v>-9.8159967265222381</v>
      </c>
      <c r="I539" s="1">
        <f t="shared" si="68"/>
        <v>-7.9452202882205594</v>
      </c>
      <c r="J539" s="1">
        <f t="shared" si="69"/>
        <v>-6.6016685306132281</v>
      </c>
      <c r="Q539">
        <v>27350</v>
      </c>
      <c r="R539">
        <f t="shared" si="73"/>
        <v>0.99413833528722162</v>
      </c>
      <c r="S539">
        <f t="shared" si="70"/>
        <v>0.99994996359392696</v>
      </c>
      <c r="T539">
        <f t="shared" si="71"/>
        <v>0.97983201373598583</v>
      </c>
      <c r="U539">
        <f t="shared" si="72"/>
        <v>0.95013169353932536</v>
      </c>
    </row>
    <row r="540" spans="1:21" x14ac:dyDescent="0.2">
      <c r="A540">
        <v>2016</v>
      </c>
      <c r="B540" t="s">
        <v>538</v>
      </c>
      <c r="C540" t="s">
        <v>64</v>
      </c>
      <c r="D540" t="s">
        <v>563</v>
      </c>
      <c r="E540">
        <v>22000000</v>
      </c>
      <c r="F540">
        <f t="shared" si="66"/>
        <v>22000</v>
      </c>
      <c r="H540" s="1">
        <f t="shared" si="67"/>
        <v>-14.052709555274074</v>
      </c>
      <c r="I540" s="1">
        <f t="shared" si="68"/>
        <v>-12.948621295141324</v>
      </c>
      <c r="J540" s="1">
        <f t="shared" si="69"/>
        <v>-13.118431615624761</v>
      </c>
      <c r="Q540">
        <v>27400</v>
      </c>
      <c r="R540">
        <f t="shared" si="73"/>
        <v>0.99413833528722162</v>
      </c>
      <c r="S540">
        <f t="shared" si="70"/>
        <v>0.9999516826313174</v>
      </c>
      <c r="T540">
        <f t="shared" si="71"/>
        <v>0.97990063651455439</v>
      </c>
      <c r="U540">
        <f t="shared" si="72"/>
        <v>0.95020014520573148</v>
      </c>
    </row>
    <row r="541" spans="1:21" x14ac:dyDescent="0.2">
      <c r="A541">
        <v>2016</v>
      </c>
      <c r="B541" t="s">
        <v>538</v>
      </c>
      <c r="C541" t="s">
        <v>64</v>
      </c>
      <c r="D541" t="s">
        <v>564</v>
      </c>
      <c r="E541">
        <v>23125000</v>
      </c>
      <c r="F541">
        <f t="shared" si="66"/>
        <v>23125</v>
      </c>
      <c r="H541" s="1">
        <f t="shared" si="67"/>
        <v>-14.63979952810177</v>
      </c>
      <c r="I541" s="1">
        <f t="shared" si="68"/>
        <v>-13.071667591116968</v>
      </c>
      <c r="J541" s="1">
        <f t="shared" si="69"/>
        <v>-13.205809117610414</v>
      </c>
      <c r="Q541">
        <v>27450</v>
      </c>
      <c r="R541">
        <f t="shared" si="73"/>
        <v>0.99413833528722162</v>
      </c>
      <c r="S541">
        <f t="shared" si="70"/>
        <v>0.99995334579802131</v>
      </c>
      <c r="T541">
        <f t="shared" si="71"/>
        <v>0.97996893658938</v>
      </c>
      <c r="U541">
        <f t="shared" si="72"/>
        <v>0.95026837837076517</v>
      </c>
    </row>
    <row r="542" spans="1:21" x14ac:dyDescent="0.2">
      <c r="A542">
        <v>2016</v>
      </c>
      <c r="B542" t="s">
        <v>538</v>
      </c>
      <c r="C542" t="s">
        <v>64</v>
      </c>
      <c r="D542" t="s">
        <v>565</v>
      </c>
      <c r="E542">
        <v>508600</v>
      </c>
      <c r="F542">
        <f t="shared" si="66"/>
        <v>508.6</v>
      </c>
      <c r="H542" s="1">
        <f t="shared" si="67"/>
        <v>-9.81875768554813</v>
      </c>
      <c r="I542" s="1">
        <f t="shared" si="68"/>
        <v>-7.9345668351044472</v>
      </c>
      <c r="J542" s="1">
        <f t="shared" si="69"/>
        <v>-6.5182542707549445</v>
      </c>
      <c r="Q542">
        <v>27500</v>
      </c>
      <c r="R542">
        <f t="shared" si="73"/>
        <v>0.99413833528722162</v>
      </c>
      <c r="S542">
        <f t="shared" si="70"/>
        <v>0.99995495479434249</v>
      </c>
      <c r="T542">
        <f t="shared" si="71"/>
        <v>0.98003691592726205</v>
      </c>
      <c r="U542">
        <f t="shared" si="72"/>
        <v>0.95033639412799076</v>
      </c>
    </row>
    <row r="543" spans="1:21" x14ac:dyDescent="0.2">
      <c r="A543">
        <v>2016</v>
      </c>
      <c r="B543" t="s">
        <v>538</v>
      </c>
      <c r="C543" t="s">
        <v>64</v>
      </c>
      <c r="D543" t="s">
        <v>566</v>
      </c>
      <c r="E543">
        <v>509700</v>
      </c>
      <c r="F543">
        <f t="shared" si="66"/>
        <v>509.7</v>
      </c>
      <c r="H543" s="1">
        <f t="shared" si="67"/>
        <v>-9.818634849199066</v>
      </c>
      <c r="I543" s="1">
        <f t="shared" si="68"/>
        <v>-7.9350210441417826</v>
      </c>
      <c r="J543" s="1">
        <f t="shared" si="69"/>
        <v>-6.5220394933661243</v>
      </c>
      <c r="Q543">
        <v>27550</v>
      </c>
      <c r="R543">
        <f t="shared" si="73"/>
        <v>0.99413833528722162</v>
      </c>
      <c r="S543">
        <f t="shared" si="70"/>
        <v>0.99995651127285823</v>
      </c>
      <c r="T543">
        <f t="shared" si="71"/>
        <v>0.98010457648015126</v>
      </c>
      <c r="U543">
        <f t="shared" si="72"/>
        <v>0.95040419356352479</v>
      </c>
    </row>
    <row r="544" spans="1:21" x14ac:dyDescent="0.2">
      <c r="A544">
        <v>2016</v>
      </c>
      <c r="B544" t="s">
        <v>538</v>
      </c>
      <c r="C544" t="s">
        <v>64</v>
      </c>
      <c r="D544" t="s">
        <v>567</v>
      </c>
      <c r="E544">
        <v>511900</v>
      </c>
      <c r="F544">
        <f t="shared" si="66"/>
        <v>511.9</v>
      </c>
      <c r="H544" s="1">
        <f t="shared" si="67"/>
        <v>-9.8183892807800444</v>
      </c>
      <c r="I544" s="1">
        <f t="shared" si="68"/>
        <v>-7.9359348208098837</v>
      </c>
      <c r="J544" s="1">
        <f t="shared" si="69"/>
        <v>-6.5295854930609316</v>
      </c>
      <c r="Q544">
        <v>27600</v>
      </c>
      <c r="R544">
        <f t="shared" si="73"/>
        <v>0.99413833528722162</v>
      </c>
      <c r="S544">
        <f t="shared" si="70"/>
        <v>0.99995801683962582</v>
      </c>
      <c r="T544">
        <f t="shared" si="71"/>
        <v>0.98017192018528421</v>
      </c>
      <c r="U544">
        <f t="shared" si="72"/>
        <v>0.95047177775609915</v>
      </c>
    </row>
    <row r="545" spans="1:21" x14ac:dyDescent="0.2">
      <c r="A545">
        <v>2016</v>
      </c>
      <c r="B545" t="s">
        <v>568</v>
      </c>
      <c r="C545" t="s">
        <v>64</v>
      </c>
      <c r="D545" t="s">
        <v>569</v>
      </c>
      <c r="E545">
        <v>2650000</v>
      </c>
      <c r="F545">
        <f t="shared" si="66"/>
        <v>2650</v>
      </c>
      <c r="H545" s="1">
        <f t="shared" si="67"/>
        <v>-9.6454602196869246</v>
      </c>
      <c r="I545" s="1">
        <f t="shared" si="68"/>
        <v>-9.0916118963064712</v>
      </c>
      <c r="J545" s="1">
        <f t="shared" si="69"/>
        <v>-9.4102664835649339</v>
      </c>
      <c r="Q545">
        <v>27650</v>
      </c>
      <c r="R545">
        <f t="shared" si="73"/>
        <v>0.99413833528722162</v>
      </c>
      <c r="S545">
        <f t="shared" si="70"/>
        <v>0.99995947305536192</v>
      </c>
      <c r="T545">
        <f t="shared" si="71"/>
        <v>0.9802389489653166</v>
      </c>
      <c r="U545">
        <f t="shared" si="72"/>
        <v>0.95053914777712523</v>
      </c>
    </row>
    <row r="546" spans="1:21" x14ac:dyDescent="0.2">
      <c r="A546">
        <v>2016</v>
      </c>
      <c r="B546" t="s">
        <v>568</v>
      </c>
      <c r="C546" t="s">
        <v>64</v>
      </c>
      <c r="D546" t="s">
        <v>570</v>
      </c>
      <c r="E546">
        <v>4250000</v>
      </c>
      <c r="F546">
        <f t="shared" si="66"/>
        <v>4250</v>
      </c>
      <c r="H546" s="1">
        <f t="shared" si="67"/>
        <v>-9.6019601662093095</v>
      </c>
      <c r="I546" s="1">
        <f t="shared" si="68"/>
        <v>-9.7212398986893973</v>
      </c>
      <c r="J546" s="1">
        <f t="shared" si="69"/>
        <v>-10.237859523408826</v>
      </c>
      <c r="Q546">
        <v>27700</v>
      </c>
      <c r="R546">
        <f t="shared" si="73"/>
        <v>0.99413833528722162</v>
      </c>
      <c r="S546">
        <f t="shared" si="70"/>
        <v>0.99996088143659623</v>
      </c>
      <c r="T546">
        <f t="shared" si="71"/>
        <v>0.98030566472845371</v>
      </c>
      <c r="U546">
        <f t="shared" si="72"/>
        <v>0.95060630469075658</v>
      </c>
    </row>
    <row r="547" spans="1:21" x14ac:dyDescent="0.2">
      <c r="A547">
        <v>2016</v>
      </c>
      <c r="B547" t="s">
        <v>568</v>
      </c>
      <c r="C547" t="s">
        <v>64</v>
      </c>
      <c r="D547" t="s">
        <v>571</v>
      </c>
      <c r="E547">
        <v>510000</v>
      </c>
      <c r="F547">
        <f t="shared" si="66"/>
        <v>510</v>
      </c>
      <c r="H547" s="1">
        <f t="shared" si="67"/>
        <v>-9.8186013544092692</v>
      </c>
      <c r="I547" s="1">
        <f t="shared" si="68"/>
        <v>-7.9351452307017665</v>
      </c>
      <c r="J547" s="1">
        <f t="shared" si="69"/>
        <v>-6.523070409089172</v>
      </c>
      <c r="Q547">
        <v>27750</v>
      </c>
      <c r="R547">
        <f t="shared" si="73"/>
        <v>0.99413833528722162</v>
      </c>
      <c r="S547">
        <f t="shared" si="70"/>
        <v>0.99996224345680051</v>
      </c>
      <c r="T547">
        <f t="shared" si="71"/>
        <v>0.98037206936858179</v>
      </c>
      <c r="U547">
        <f t="shared" si="72"/>
        <v>0.95067324955395083</v>
      </c>
    </row>
    <row r="548" spans="1:21" x14ac:dyDescent="0.2">
      <c r="A548">
        <v>2016</v>
      </c>
      <c r="B548" t="s">
        <v>568</v>
      </c>
      <c r="C548" t="s">
        <v>64</v>
      </c>
      <c r="D548" t="s">
        <v>572</v>
      </c>
      <c r="E548">
        <v>4500000</v>
      </c>
      <c r="F548">
        <f t="shared" si="66"/>
        <v>4500</v>
      </c>
      <c r="H548" s="1">
        <f t="shared" si="67"/>
        <v>-9.6018064076476701</v>
      </c>
      <c r="I548" s="1">
        <f t="shared" si="68"/>
        <v>-9.8064385332360615</v>
      </c>
      <c r="J548" s="1">
        <f t="shared" si="69"/>
        <v>-10.338003420570287</v>
      </c>
      <c r="Q548">
        <v>27800</v>
      </c>
      <c r="R548">
        <f t="shared" si="73"/>
        <v>0.99413833528722162</v>
      </c>
      <c r="S548">
        <f t="shared" si="70"/>
        <v>0.99996356054749203</v>
      </c>
      <c r="T548">
        <f t="shared" si="71"/>
        <v>0.98043816476539591</v>
      </c>
      <c r="U548">
        <f t="shared" si="72"/>
        <v>0.95073998341653143</v>
      </c>
    </row>
    <row r="549" spans="1:21" x14ac:dyDescent="0.2">
      <c r="A549">
        <v>2016</v>
      </c>
      <c r="B549" t="s">
        <v>568</v>
      </c>
      <c r="C549" t="s">
        <v>64</v>
      </c>
      <c r="D549" t="s">
        <v>573</v>
      </c>
      <c r="E549">
        <v>510000</v>
      </c>
      <c r="F549">
        <f t="shared" si="66"/>
        <v>510</v>
      </c>
      <c r="H549" s="1">
        <f t="shared" si="67"/>
        <v>-9.8186013544092692</v>
      </c>
      <c r="I549" s="1">
        <f t="shared" si="68"/>
        <v>-7.9351452307017665</v>
      </c>
      <c r="J549" s="1">
        <f t="shared" si="69"/>
        <v>-6.523070409089172</v>
      </c>
      <c r="Q549">
        <v>27850</v>
      </c>
      <c r="R549">
        <f t="shared" si="73"/>
        <v>0.99413833528722162</v>
      </c>
      <c r="S549">
        <f t="shared" si="70"/>
        <v>0.99996483409931269</v>
      </c>
      <c r="T549">
        <f t="shared" si="71"/>
        <v>0.98050395278452795</v>
      </c>
      <c r="U549">
        <f t="shared" si="72"/>
        <v>0.9508065073212485</v>
      </c>
    </row>
    <row r="550" spans="1:21" x14ac:dyDescent="0.2">
      <c r="A550">
        <v>2016</v>
      </c>
      <c r="B550" t="s">
        <v>568</v>
      </c>
      <c r="C550" t="s">
        <v>64</v>
      </c>
      <c r="D550" t="s">
        <v>574</v>
      </c>
      <c r="E550">
        <v>512500</v>
      </c>
      <c r="F550">
        <f t="shared" si="66"/>
        <v>512.5</v>
      </c>
      <c r="H550" s="1">
        <f t="shared" si="67"/>
        <v>-9.8183223317055592</v>
      </c>
      <c r="I550" s="1">
        <f t="shared" si="68"/>
        <v>-7.9361852614651713</v>
      </c>
      <c r="J550" s="1">
        <f t="shared" si="69"/>
        <v>-6.5316378648935594</v>
      </c>
      <c r="Q550">
        <v>27900</v>
      </c>
      <c r="R550">
        <f t="shared" si="73"/>
        <v>0.99413833528722162</v>
      </c>
      <c r="S550">
        <f t="shared" si="70"/>
        <v>0.9999660654630842</v>
      </c>
      <c r="T550">
        <f t="shared" si="71"/>
        <v>0.98056943527767226</v>
      </c>
      <c r="U550">
        <f t="shared" si="72"/>
        <v>0.95087282230383896</v>
      </c>
    </row>
    <row r="551" spans="1:21" x14ac:dyDescent="0.2">
      <c r="A551">
        <v>2016</v>
      </c>
      <c r="B551" t="s">
        <v>568</v>
      </c>
      <c r="C551" t="s">
        <v>64</v>
      </c>
      <c r="D551" t="s">
        <v>575</v>
      </c>
      <c r="E551">
        <v>11666667</v>
      </c>
      <c r="F551">
        <f t="shared" si="66"/>
        <v>11666.666999999999</v>
      </c>
      <c r="H551" s="1">
        <f t="shared" si="67"/>
        <v>-10.360859350076385</v>
      </c>
      <c r="I551" s="1">
        <f t="shared" si="68"/>
        <v>-11.512815282303118</v>
      </c>
      <c r="J551" s="1">
        <f t="shared" si="69"/>
        <v>-12.007100214771992</v>
      </c>
      <c r="Q551">
        <v>27950</v>
      </c>
      <c r="R551">
        <f t="shared" si="73"/>
        <v>0.99413833528722162</v>
      </c>
      <c r="S551">
        <f t="shared" si="70"/>
        <v>0.99996725595083968</v>
      </c>
      <c r="T551">
        <f t="shared" si="71"/>
        <v>0.9806346140827108</v>
      </c>
      <c r="U551">
        <f t="shared" si="72"/>
        <v>0.95093892939308655</v>
      </c>
    </row>
    <row r="552" spans="1:21" x14ac:dyDescent="0.2">
      <c r="A552">
        <v>2016</v>
      </c>
      <c r="B552" t="s">
        <v>568</v>
      </c>
      <c r="C552" t="s">
        <v>64</v>
      </c>
      <c r="D552" t="s">
        <v>576</v>
      </c>
      <c r="E552">
        <v>512500</v>
      </c>
      <c r="F552">
        <f t="shared" si="66"/>
        <v>512.5</v>
      </c>
      <c r="H552" s="1">
        <f t="shared" si="67"/>
        <v>-9.8183223317055592</v>
      </c>
      <c r="I552" s="1">
        <f t="shared" si="68"/>
        <v>-7.9361852614651713</v>
      </c>
      <c r="J552" s="1">
        <f t="shared" si="69"/>
        <v>-6.5316378648935594</v>
      </c>
      <c r="Q552">
        <v>28000</v>
      </c>
      <c r="R552">
        <f t="shared" si="73"/>
        <v>0.99648300117233291</v>
      </c>
      <c r="S552">
        <f t="shared" si="70"/>
        <v>0.99996840683683208</v>
      </c>
      <c r="T552">
        <f t="shared" si="71"/>
        <v>0.98069949102383636</v>
      </c>
      <c r="U552">
        <f t="shared" si="72"/>
        <v>0.95100482961088018</v>
      </c>
    </row>
    <row r="553" spans="1:21" x14ac:dyDescent="0.2">
      <c r="A553">
        <v>2016</v>
      </c>
      <c r="B553" t="s">
        <v>568</v>
      </c>
      <c r="C553" t="s">
        <v>64</v>
      </c>
      <c r="D553" t="s">
        <v>577</v>
      </c>
      <c r="E553">
        <v>4800000</v>
      </c>
      <c r="F553">
        <f t="shared" si="66"/>
        <v>4800</v>
      </c>
      <c r="H553" s="1">
        <f t="shared" si="67"/>
        <v>-9.6039918770300261</v>
      </c>
      <c r="I553" s="1">
        <f t="shared" si="68"/>
        <v>-9.9049757663392501</v>
      </c>
      <c r="J553" s="1">
        <f t="shared" si="69"/>
        <v>-10.451077569930893</v>
      </c>
      <c r="Q553">
        <v>28050</v>
      </c>
      <c r="R553">
        <f t="shared" si="73"/>
        <v>0.99648300117233291</v>
      </c>
      <c r="S553">
        <f t="shared" si="70"/>
        <v>0.99996951935851908</v>
      </c>
      <c r="T553">
        <f t="shared" si="71"/>
        <v>0.98076406791167459</v>
      </c>
      <c r="U553">
        <f t="shared" si="72"/>
        <v>0.95107052397227299</v>
      </c>
    </row>
    <row r="554" spans="1:21" x14ac:dyDescent="0.2">
      <c r="A554">
        <v>2016</v>
      </c>
      <c r="B554" t="s">
        <v>568</v>
      </c>
      <c r="C554" t="s">
        <v>64</v>
      </c>
      <c r="D554" t="s">
        <v>578</v>
      </c>
      <c r="E554">
        <v>11000000</v>
      </c>
      <c r="F554">
        <f t="shared" si="66"/>
        <v>11000</v>
      </c>
      <c r="H554" s="1">
        <f t="shared" si="67"/>
        <v>-10.228007820930905</v>
      </c>
      <c r="I554" s="1">
        <f t="shared" si="68"/>
        <v>-11.391765808711037</v>
      </c>
      <c r="J554" s="1">
        <f t="shared" si="69"/>
        <v>-11.90400918322273</v>
      </c>
      <c r="Q554">
        <v>28100</v>
      </c>
      <c r="R554">
        <f t="shared" si="73"/>
        <v>0.99648300117233291</v>
      </c>
      <c r="S554">
        <f t="shared" si="70"/>
        <v>0.99997059471752703</v>
      </c>
      <c r="T554">
        <f t="shared" si="71"/>
        <v>0.98082834654340512</v>
      </c>
      <c r="U554">
        <f t="shared" si="72"/>
        <v>0.95113601348553967</v>
      </c>
    </row>
    <row r="555" spans="1:21" x14ac:dyDescent="0.2">
      <c r="A555">
        <v>2016</v>
      </c>
      <c r="B555" t="s">
        <v>568</v>
      </c>
      <c r="C555" t="s">
        <v>64</v>
      </c>
      <c r="D555" t="s">
        <v>579</v>
      </c>
      <c r="E555">
        <v>524500</v>
      </c>
      <c r="F555">
        <f t="shared" si="66"/>
        <v>524.5</v>
      </c>
      <c r="H555" s="1">
        <f t="shared" si="67"/>
        <v>-9.8169855219790207</v>
      </c>
      <c r="I555" s="1">
        <f t="shared" si="68"/>
        <v>-7.9413009676320412</v>
      </c>
      <c r="J555" s="1">
        <f t="shared" si="69"/>
        <v>-6.572188362811902</v>
      </c>
      <c r="Q555">
        <v>28150</v>
      </c>
      <c r="R555">
        <f t="shared" si="73"/>
        <v>0.99648300117233291</v>
      </c>
      <c r="S555">
        <f t="shared" si="70"/>
        <v>0.99997163408059142</v>
      </c>
      <c r="T555">
        <f t="shared" si="71"/>
        <v>0.98089232870288134</v>
      </c>
      <c r="U555">
        <f t="shared" si="72"/>
        <v>0.95120129915223417</v>
      </c>
    </row>
    <row r="556" spans="1:21" x14ac:dyDescent="0.2">
      <c r="A556">
        <v>2016</v>
      </c>
      <c r="B556" t="s">
        <v>568</v>
      </c>
      <c r="C556" t="s">
        <v>64</v>
      </c>
      <c r="D556" t="s">
        <v>580</v>
      </c>
      <c r="E556">
        <v>1580000</v>
      </c>
      <c r="F556">
        <f t="shared" si="66"/>
        <v>1580</v>
      </c>
      <c r="H556" s="1">
        <f t="shared" si="67"/>
        <v>-9.715586000935831</v>
      </c>
      <c r="I556" s="1">
        <f t="shared" si="68"/>
        <v>-8.5546247889283453</v>
      </c>
      <c r="J556" s="1">
        <f t="shared" si="69"/>
        <v>-8.5042250096055874</v>
      </c>
      <c r="Q556">
        <v>28200</v>
      </c>
      <c r="R556">
        <f t="shared" si="73"/>
        <v>0.99648300117233291</v>
      </c>
      <c r="S556">
        <f t="shared" si="70"/>
        <v>0.99997263858047658</v>
      </c>
      <c r="T556">
        <f t="shared" si="71"/>
        <v>0.98095601616074846</v>
      </c>
      <c r="U556">
        <f t="shared" si="72"/>
        <v>0.95126638196724589</v>
      </c>
    </row>
    <row r="557" spans="1:21" x14ac:dyDescent="0.2">
      <c r="A557">
        <v>2016</v>
      </c>
      <c r="B557" t="s">
        <v>568</v>
      </c>
      <c r="C557" t="s">
        <v>64</v>
      </c>
      <c r="D557" t="s">
        <v>581</v>
      </c>
      <c r="E557">
        <v>2000000</v>
      </c>
      <c r="F557">
        <f t="shared" si="66"/>
        <v>2000</v>
      </c>
      <c r="H557" s="1">
        <f t="shared" si="67"/>
        <v>-9.6841387542750681</v>
      </c>
      <c r="I557" s="1">
        <f t="shared" si="68"/>
        <v>-8.7796495380882682</v>
      </c>
      <c r="J557" s="1">
        <f t="shared" si="69"/>
        <v>-8.9172202545907648</v>
      </c>
      <c r="Q557">
        <v>28250</v>
      </c>
      <c r="R557">
        <f t="shared" si="73"/>
        <v>0.99648300117233291</v>
      </c>
      <c r="S557">
        <f t="shared" si="70"/>
        <v>0.9999736093168744</v>
      </c>
      <c r="T557">
        <f t="shared" si="71"/>
        <v>0.98101941067456044</v>
      </c>
      <c r="U557">
        <f t="shared" si="72"/>
        <v>0.95133126291885595</v>
      </c>
    </row>
    <row r="558" spans="1:21" x14ac:dyDescent="0.2">
      <c r="A558">
        <v>2016</v>
      </c>
      <c r="B558" t="s">
        <v>568</v>
      </c>
      <c r="C558" t="s">
        <v>64</v>
      </c>
      <c r="D558" t="s">
        <v>582</v>
      </c>
      <c r="E558">
        <v>507500</v>
      </c>
      <c r="F558">
        <f t="shared" si="66"/>
        <v>507.5</v>
      </c>
      <c r="H558" s="1">
        <f t="shared" si="67"/>
        <v>-9.8188805566568949</v>
      </c>
      <c r="I558" s="1">
        <f t="shared" si="68"/>
        <v>-7.9341144305883669</v>
      </c>
      <c r="J558" s="1">
        <f t="shared" si="69"/>
        <v>-6.514460852595839</v>
      </c>
      <c r="Q558">
        <v>28300</v>
      </c>
      <c r="R558">
        <f t="shared" si="73"/>
        <v>0.99648300117233291</v>
      </c>
      <c r="S558">
        <f t="shared" si="70"/>
        <v>0.9999745473572812</v>
      </c>
      <c r="T558">
        <f t="shared" si="71"/>
        <v>0.98108251398889701</v>
      </c>
      <c r="U558">
        <f t="shared" si="72"/>
        <v>0.95139594298879271</v>
      </c>
    </row>
    <row r="559" spans="1:21" x14ac:dyDescent="0.2">
      <c r="A559">
        <v>2016</v>
      </c>
      <c r="B559" t="s">
        <v>568</v>
      </c>
      <c r="C559" t="s">
        <v>64</v>
      </c>
      <c r="D559" t="s">
        <v>583</v>
      </c>
      <c r="E559">
        <v>1925000</v>
      </c>
      <c r="F559">
        <f t="shared" si="66"/>
        <v>1925</v>
      </c>
      <c r="H559" s="1">
        <f t="shared" si="67"/>
        <v>-9.6893826781352672</v>
      </c>
      <c r="I559" s="1">
        <f t="shared" si="68"/>
        <v>-8.7409157701898295</v>
      </c>
      <c r="J559" s="1">
        <f t="shared" si="69"/>
        <v>-8.8502551142219268</v>
      </c>
      <c r="Q559">
        <v>28350</v>
      </c>
      <c r="R559">
        <f t="shared" si="73"/>
        <v>0.99648300117233291</v>
      </c>
      <c r="S559">
        <f t="shared" si="70"/>
        <v>0.99997545373785568</v>
      </c>
      <c r="T559">
        <f t="shared" si="71"/>
        <v>0.98114532783547681</v>
      </c>
      <c r="U559">
        <f t="shared" si="72"/>
        <v>0.95146042315228674</v>
      </c>
    </row>
    <row r="560" spans="1:21" x14ac:dyDescent="0.2">
      <c r="A560">
        <v>2016</v>
      </c>
      <c r="B560" t="s">
        <v>568</v>
      </c>
      <c r="C560" t="s">
        <v>64</v>
      </c>
      <c r="D560" t="s">
        <v>584</v>
      </c>
      <c r="E560">
        <v>512500</v>
      </c>
      <c r="F560">
        <f t="shared" si="66"/>
        <v>512.5</v>
      </c>
      <c r="H560" s="1">
        <f t="shared" si="67"/>
        <v>-9.8183223317055592</v>
      </c>
      <c r="I560" s="1">
        <f t="shared" si="68"/>
        <v>-7.9361852614651713</v>
      </c>
      <c r="J560" s="1">
        <f t="shared" si="69"/>
        <v>-6.5316378648935594</v>
      </c>
      <c r="Q560">
        <v>28400</v>
      </c>
      <c r="R560">
        <f t="shared" si="73"/>
        <v>0.99648300117233291</v>
      </c>
      <c r="S560">
        <f t="shared" si="70"/>
        <v>0.9999763294642553</v>
      </c>
      <c r="T560">
        <f t="shared" si="71"/>
        <v>0.98120785393327248</v>
      </c>
      <c r="U560">
        <f t="shared" si="72"/>
        <v>0.95152470437812497</v>
      </c>
    </row>
    <row r="561" spans="1:21" x14ac:dyDescent="0.2">
      <c r="A561">
        <v>2016</v>
      </c>
      <c r="B561" t="s">
        <v>568</v>
      </c>
      <c r="C561" t="s">
        <v>64</v>
      </c>
      <c r="D561" t="s">
        <v>585</v>
      </c>
      <c r="E561">
        <v>527500</v>
      </c>
      <c r="F561">
        <f t="shared" si="66"/>
        <v>527.5</v>
      </c>
      <c r="H561" s="1">
        <f t="shared" si="67"/>
        <v>-9.816651965905475</v>
      </c>
      <c r="I561" s="1">
        <f t="shared" si="68"/>
        <v>-7.9426105842426349</v>
      </c>
      <c r="J561" s="1">
        <f t="shared" si="69"/>
        <v>-6.5821810204362929</v>
      </c>
      <c r="Q561">
        <v>28450</v>
      </c>
      <c r="R561">
        <f t="shared" si="73"/>
        <v>0.99648300117233291</v>
      </c>
      <c r="S561">
        <f t="shared" si="70"/>
        <v>0.99997717551245435</v>
      </c>
      <c r="T561">
        <f t="shared" si="71"/>
        <v>0.98127009398862197</v>
      </c>
      <c r="U561">
        <f t="shared" si="72"/>
        <v>0.95158878762870469</v>
      </c>
    </row>
    <row r="562" spans="1:21" x14ac:dyDescent="0.2">
      <c r="A562">
        <v>2016</v>
      </c>
      <c r="B562" t="s">
        <v>568</v>
      </c>
      <c r="C562" t="s">
        <v>64</v>
      </c>
      <c r="D562" t="s">
        <v>586</v>
      </c>
      <c r="E562">
        <v>523400</v>
      </c>
      <c r="F562">
        <f t="shared" si="66"/>
        <v>523.4</v>
      </c>
      <c r="H562" s="1">
        <f t="shared" si="67"/>
        <v>-9.8171078906520979</v>
      </c>
      <c r="I562" s="1">
        <f t="shared" si="68"/>
        <v>-7.9408237737177387</v>
      </c>
      <c r="J562" s="1">
        <f t="shared" si="69"/>
        <v>-6.5685100613504428</v>
      </c>
      <c r="Q562">
        <v>28500</v>
      </c>
      <c r="R562">
        <f t="shared" si="73"/>
        <v>0.99648300117233291</v>
      </c>
      <c r="S562">
        <f t="shared" si="70"/>
        <v>0.99997799282954192</v>
      </c>
      <c r="T562">
        <f t="shared" si="71"/>
        <v>0.98133204969534049</v>
      </c>
      <c r="U562">
        <f t="shared" si="72"/>
        <v>0.95165267386008701</v>
      </c>
    </row>
    <row r="563" spans="1:21" x14ac:dyDescent="0.2">
      <c r="A563">
        <v>2016</v>
      </c>
      <c r="B563" t="s">
        <v>568</v>
      </c>
      <c r="C563" t="s">
        <v>64</v>
      </c>
      <c r="D563" t="s">
        <v>587</v>
      </c>
      <c r="E563">
        <v>6000000</v>
      </c>
      <c r="F563">
        <f t="shared" si="66"/>
        <v>6000</v>
      </c>
      <c r="H563" s="1">
        <f t="shared" si="67"/>
        <v>-9.6385880780829716</v>
      </c>
      <c r="I563" s="1">
        <f t="shared" si="68"/>
        <v>-10.264780179473615</v>
      </c>
      <c r="J563" s="1">
        <f t="shared" si="69"/>
        <v>-10.842034269982554</v>
      </c>
      <c r="Q563">
        <v>28550</v>
      </c>
      <c r="R563">
        <f t="shared" si="73"/>
        <v>0.99648300117233291</v>
      </c>
      <c r="S563">
        <f t="shared" si="70"/>
        <v>0.99997878233450121</v>
      </c>
      <c r="T563">
        <f t="shared" si="71"/>
        <v>0.98139372273482994</v>
      </c>
      <c r="U563">
        <f t="shared" si="72"/>
        <v>0.95171636402204907</v>
      </c>
    </row>
    <row r="564" spans="1:21" x14ac:dyDescent="0.2">
      <c r="A564">
        <v>2016</v>
      </c>
      <c r="B564" t="s">
        <v>568</v>
      </c>
      <c r="C564" t="s">
        <v>64</v>
      </c>
      <c r="D564" t="s">
        <v>588</v>
      </c>
      <c r="E564">
        <v>7500000</v>
      </c>
      <c r="F564">
        <f t="shared" si="66"/>
        <v>7500</v>
      </c>
      <c r="H564" s="1">
        <f t="shared" si="67"/>
        <v>-9.7400055573270787</v>
      </c>
      <c r="I564" s="1">
        <f t="shared" si="68"/>
        <v>-10.654229497341907</v>
      </c>
      <c r="J564" s="1">
        <f t="shared" si="69"/>
        <v>-11.232990970034217</v>
      </c>
      <c r="Q564">
        <v>28600</v>
      </c>
      <c r="R564">
        <f t="shared" si="73"/>
        <v>0.99648300117233291</v>
      </c>
      <c r="S564">
        <f t="shared" si="70"/>
        <v>0.99997954491897045</v>
      </c>
      <c r="T564">
        <f t="shared" si="71"/>
        <v>0.98145511477618841</v>
      </c>
      <c r="U564">
        <f t="shared" si="72"/>
        <v>0.95177985905813678</v>
      </c>
    </row>
    <row r="565" spans="1:21" x14ac:dyDescent="0.2">
      <c r="A565">
        <v>2016</v>
      </c>
      <c r="B565" t="s">
        <v>568</v>
      </c>
      <c r="C565" t="s">
        <v>64</v>
      </c>
      <c r="D565" t="s">
        <v>589</v>
      </c>
      <c r="E565">
        <v>6666667</v>
      </c>
      <c r="F565">
        <f t="shared" si="66"/>
        <v>6666.6670000000004</v>
      </c>
      <c r="H565" s="1">
        <f t="shared" si="67"/>
        <v>-9.6756828055592532</v>
      </c>
      <c r="I565" s="1">
        <f t="shared" si="68"/>
        <v>-10.444970371692905</v>
      </c>
      <c r="J565" s="1">
        <f t="shared" si="69"/>
        <v>-11.026630324058784</v>
      </c>
      <c r="Q565">
        <v>28650</v>
      </c>
      <c r="R565">
        <f t="shared" si="73"/>
        <v>0.99648300117233291</v>
      </c>
      <c r="S565">
        <f t="shared" si="70"/>
        <v>0.99998028144798556</v>
      </c>
      <c r="T565">
        <f t="shared" si="71"/>
        <v>0.98151622747631762</v>
      </c>
      <c r="U565">
        <f t="shared" si="72"/>
        <v>0.95184315990571611</v>
      </c>
    </row>
    <row r="566" spans="1:21" x14ac:dyDescent="0.2">
      <c r="A566">
        <v>2016</v>
      </c>
      <c r="B566" t="s">
        <v>568</v>
      </c>
      <c r="C566" t="s">
        <v>64</v>
      </c>
      <c r="D566" t="s">
        <v>590</v>
      </c>
      <c r="E566">
        <v>850000</v>
      </c>
      <c r="F566">
        <f t="shared" si="66"/>
        <v>850</v>
      </c>
      <c r="H566" s="1">
        <f t="shared" si="67"/>
        <v>-9.7823024798292177</v>
      </c>
      <c r="I566" s="1">
        <f t="shared" si="68"/>
        <v>-8.1207248014475315</v>
      </c>
      <c r="J566" s="1">
        <f t="shared" si="69"/>
        <v>-7.4180579585531046</v>
      </c>
      <c r="Q566">
        <v>28700</v>
      </c>
      <c r="R566">
        <f t="shared" si="73"/>
        <v>0.99648300117233291</v>
      </c>
      <c r="S566">
        <f t="shared" si="70"/>
        <v>0.99998099276070485</v>
      </c>
      <c r="T566">
        <f t="shared" si="71"/>
        <v>0.98157706248003018</v>
      </c>
      <c r="U566">
        <f t="shared" si="72"/>
        <v>0.95190626749602492</v>
      </c>
    </row>
    <row r="567" spans="1:21" x14ac:dyDescent="0.2">
      <c r="A567">
        <v>2016</v>
      </c>
      <c r="B567" t="s">
        <v>568</v>
      </c>
      <c r="C567" t="s">
        <v>64</v>
      </c>
      <c r="D567" t="s">
        <v>591</v>
      </c>
      <c r="E567">
        <v>512500</v>
      </c>
      <c r="F567">
        <f t="shared" si="66"/>
        <v>512.5</v>
      </c>
      <c r="H567" s="1">
        <f t="shared" si="67"/>
        <v>-9.8183223317055592</v>
      </c>
      <c r="I567" s="1">
        <f t="shared" si="68"/>
        <v>-7.9361852614651713</v>
      </c>
      <c r="J567" s="1">
        <f t="shared" si="69"/>
        <v>-6.5316378648935594</v>
      </c>
      <c r="Q567">
        <v>28750</v>
      </c>
      <c r="R567">
        <f t="shared" si="73"/>
        <v>0.99648300117233291</v>
      </c>
      <c r="S567">
        <f t="shared" si="70"/>
        <v>0.9999816796711164</v>
      </c>
      <c r="T567">
        <f t="shared" si="71"/>
        <v>0.98163762142015432</v>
      </c>
      <c r="U567">
        <f t="shared" si="72"/>
        <v>0.95196918275422271</v>
      </c>
    </row>
    <row r="568" spans="1:21" x14ac:dyDescent="0.2">
      <c r="A568">
        <v>2016</v>
      </c>
      <c r="B568" t="s">
        <v>568</v>
      </c>
      <c r="C568" t="s">
        <v>64</v>
      </c>
      <c r="D568" t="s">
        <v>592</v>
      </c>
      <c r="E568">
        <v>6575000</v>
      </c>
      <c r="F568">
        <f t="shared" si="66"/>
        <v>6575</v>
      </c>
      <c r="H568" s="1">
        <f t="shared" si="67"/>
        <v>-9.6698251849465056</v>
      </c>
      <c r="I568" s="1">
        <f t="shared" si="68"/>
        <v>-10.420914353521821</v>
      </c>
      <c r="J568" s="1">
        <f t="shared" si="69"/>
        <v>-11.002372512986147</v>
      </c>
      <c r="Q568">
        <v>28800</v>
      </c>
      <c r="R568">
        <f t="shared" si="73"/>
        <v>0.99648300117233291</v>
      </c>
      <c r="S568">
        <f t="shared" si="70"/>
        <v>0.99998234296872845</v>
      </c>
      <c r="T568">
        <f t="shared" si="71"/>
        <v>0.98169790591763939</v>
      </c>
      <c r="U568">
        <f t="shared" si="72"/>
        <v>0.95203190659944126</v>
      </c>
    </row>
    <row r="569" spans="1:21" x14ac:dyDescent="0.2">
      <c r="A569">
        <v>2016</v>
      </c>
      <c r="B569" t="s">
        <v>568</v>
      </c>
      <c r="C569" t="s">
        <v>64</v>
      </c>
      <c r="D569" t="s">
        <v>593</v>
      </c>
      <c r="E569">
        <v>1050000</v>
      </c>
      <c r="F569">
        <f t="shared" si="66"/>
        <v>1050</v>
      </c>
      <c r="H569" s="1">
        <f t="shared" si="67"/>
        <v>-9.7625014600758924</v>
      </c>
      <c r="I569" s="1">
        <f t="shared" si="68"/>
        <v>-8.2429162506887721</v>
      </c>
      <c r="J569" s="1">
        <f t="shared" si="69"/>
        <v>-7.7882802009817507</v>
      </c>
      <c r="Q569">
        <v>28850</v>
      </c>
      <c r="R569">
        <f t="shared" si="73"/>
        <v>0.99648300117233291</v>
      </c>
      <c r="S569">
        <f t="shared" si="70"/>
        <v>0.99998298341924263</v>
      </c>
      <c r="T569">
        <f t="shared" si="71"/>
        <v>0.98175791758165887</v>
      </c>
      <c r="U569">
        <f t="shared" si="72"/>
        <v>0.95209443994483456</v>
      </c>
    </row>
    <row r="570" spans="1:21" x14ac:dyDescent="0.2">
      <c r="A570">
        <v>2016</v>
      </c>
      <c r="B570" t="s">
        <v>568</v>
      </c>
      <c r="C570" t="s">
        <v>64</v>
      </c>
      <c r="D570" t="s">
        <v>594</v>
      </c>
      <c r="E570">
        <v>2950000</v>
      </c>
      <c r="F570">
        <f t="shared" si="66"/>
        <v>2950</v>
      </c>
      <c r="H570" s="1">
        <f t="shared" si="67"/>
        <v>-9.631702189563109</v>
      </c>
      <c r="I570" s="1">
        <f t="shared" si="68"/>
        <v>-9.2229078079160267</v>
      </c>
      <c r="J570" s="1">
        <f t="shared" si="69"/>
        <v>-9.5981650734878539</v>
      </c>
      <c r="Q570">
        <v>28900</v>
      </c>
      <c r="R570">
        <f t="shared" si="73"/>
        <v>0.99648300117233291</v>
      </c>
      <c r="S570">
        <f t="shared" si="70"/>
        <v>0.9999836017652115</v>
      </c>
      <c r="T570">
        <f t="shared" si="71"/>
        <v>0.98181765800971299</v>
      </c>
      <c r="U570">
        <f t="shared" si="72"/>
        <v>0.95215678369762746</v>
      </c>
    </row>
    <row r="571" spans="1:21" x14ac:dyDescent="0.2">
      <c r="A571">
        <v>2016</v>
      </c>
      <c r="B571" t="s">
        <v>568</v>
      </c>
      <c r="C571" t="s">
        <v>64</v>
      </c>
      <c r="D571" t="s">
        <v>595</v>
      </c>
      <c r="E571">
        <v>512500</v>
      </c>
      <c r="F571">
        <f t="shared" si="66"/>
        <v>512.5</v>
      </c>
      <c r="H571" s="1">
        <f t="shared" si="67"/>
        <v>-9.8183223317055592</v>
      </c>
      <c r="I571" s="1">
        <f t="shared" si="68"/>
        <v>-7.9361852614651713</v>
      </c>
      <c r="J571" s="1">
        <f t="shared" si="69"/>
        <v>-6.5316378648935594</v>
      </c>
      <c r="Q571">
        <v>28950</v>
      </c>
      <c r="R571">
        <f t="shared" si="73"/>
        <v>0.99648300117233291</v>
      </c>
      <c r="S571">
        <f t="shared" si="70"/>
        <v>0.99998419872667876</v>
      </c>
      <c r="T571">
        <f t="shared" si="71"/>
        <v>0.98187712878772992</v>
      </c>
      <c r="U571">
        <f t="shared" si="72"/>
        <v>0.95221893875916441</v>
      </c>
    </row>
    <row r="572" spans="1:21" x14ac:dyDescent="0.2">
      <c r="A572">
        <v>2016</v>
      </c>
      <c r="B572" t="s">
        <v>568</v>
      </c>
      <c r="C572" t="s">
        <v>64</v>
      </c>
      <c r="D572" t="s">
        <v>596</v>
      </c>
      <c r="E572">
        <v>1500000</v>
      </c>
      <c r="F572">
        <f t="shared" si="66"/>
        <v>1500</v>
      </c>
      <c r="H572" s="1">
        <f t="shared" si="67"/>
        <v>-9.7221504932034826</v>
      </c>
      <c r="I572" s="1">
        <f t="shared" si="68"/>
        <v>-8.5094727984330465</v>
      </c>
      <c r="J572" s="1">
        <f t="shared" si="69"/>
        <v>-8.4131894051784961</v>
      </c>
      <c r="Q572">
        <v>29000</v>
      </c>
      <c r="R572">
        <f t="shared" si="73"/>
        <v>0.99648300117233291</v>
      </c>
      <c r="S572">
        <f t="shared" si="70"/>
        <v>0.99998477500180527</v>
      </c>
      <c r="T572">
        <f t="shared" si="71"/>
        <v>0.98193633149016624</v>
      </c>
      <c r="U572">
        <f t="shared" si="72"/>
        <v>0.95228090602495807</v>
      </c>
    </row>
    <row r="573" spans="1:21" x14ac:dyDescent="0.2">
      <c r="A573">
        <v>2016</v>
      </c>
      <c r="B573" t="s">
        <v>568</v>
      </c>
      <c r="C573" t="s">
        <v>64</v>
      </c>
      <c r="D573" t="s">
        <v>597</v>
      </c>
      <c r="E573">
        <v>3150000</v>
      </c>
      <c r="F573">
        <f t="shared" si="66"/>
        <v>3150</v>
      </c>
      <c r="H573" s="1">
        <f t="shared" si="67"/>
        <v>-9.6239665207874268</v>
      </c>
      <c r="I573" s="1">
        <f t="shared" si="68"/>
        <v>-9.3065907451495811</v>
      </c>
      <c r="J573" s="1">
        <f t="shared" si="69"/>
        <v>-9.7130942163735394</v>
      </c>
      <c r="Q573">
        <v>29050</v>
      </c>
      <c r="R573">
        <f t="shared" si="73"/>
        <v>0.99648300117233291</v>
      </c>
      <c r="S573">
        <f t="shared" si="70"/>
        <v>0.99998533126747813</v>
      </c>
      <c r="T573">
        <f t="shared" si="71"/>
        <v>0.98199526768010637</v>
      </c>
      <c r="U573">
        <f t="shared" si="72"/>
        <v>0.95234268638473663</v>
      </c>
    </row>
    <row r="574" spans="1:21" x14ac:dyDescent="0.2">
      <c r="A574">
        <v>2016</v>
      </c>
      <c r="B574" t="s">
        <v>568</v>
      </c>
      <c r="C574" t="s">
        <v>64</v>
      </c>
      <c r="D574" t="s">
        <v>598</v>
      </c>
      <c r="E574">
        <v>527500</v>
      </c>
      <c r="F574">
        <f t="shared" si="66"/>
        <v>527.5</v>
      </c>
      <c r="H574" s="1">
        <f t="shared" si="67"/>
        <v>-9.816651965905475</v>
      </c>
      <c r="I574" s="1">
        <f t="shared" si="68"/>
        <v>-7.9426105842426349</v>
      </c>
      <c r="J574" s="1">
        <f t="shared" si="69"/>
        <v>-6.5821810204362929</v>
      </c>
      <c r="Q574">
        <v>29100</v>
      </c>
      <c r="R574">
        <f t="shared" si="73"/>
        <v>0.99648300117233291</v>
      </c>
      <c r="S574">
        <f t="shared" si="70"/>
        <v>0.99998586817990587</v>
      </c>
      <c r="T574">
        <f t="shared" si="71"/>
        <v>0.98205393890936088</v>
      </c>
      <c r="U574">
        <f t="shared" si="72"/>
        <v>0.95240428072249084</v>
      </c>
    </row>
    <row r="575" spans="1:21" x14ac:dyDescent="0.2">
      <c r="A575">
        <v>2016</v>
      </c>
      <c r="B575" t="s">
        <v>599</v>
      </c>
      <c r="C575" t="s">
        <v>6</v>
      </c>
      <c r="D575" t="s">
        <v>600</v>
      </c>
      <c r="E575">
        <v>515500</v>
      </c>
      <c r="F575">
        <f t="shared" si="66"/>
        <v>515.5</v>
      </c>
      <c r="H575" s="1">
        <f t="shared" si="67"/>
        <v>-9.8179877414590724</v>
      </c>
      <c r="I575" s="1">
        <f t="shared" si="68"/>
        <v>-7.9374452590166804</v>
      </c>
      <c r="J575" s="1">
        <f t="shared" si="69"/>
        <v>-6.5418638154450779</v>
      </c>
      <c r="Q575">
        <v>29150</v>
      </c>
      <c r="R575">
        <f t="shared" si="73"/>
        <v>0.99648300117233291</v>
      </c>
      <c r="S575">
        <f t="shared" si="70"/>
        <v>0.99998638637519754</v>
      </c>
      <c r="T575">
        <f t="shared" si="71"/>
        <v>0.98211234671856384</v>
      </c>
      <c r="U575">
        <f t="shared" si="72"/>
        <v>0.9524656899165217</v>
      </c>
    </row>
    <row r="576" spans="1:21" x14ac:dyDescent="0.2">
      <c r="A576">
        <v>2016</v>
      </c>
      <c r="B576" t="s">
        <v>599</v>
      </c>
      <c r="C576" t="s">
        <v>6</v>
      </c>
      <c r="D576" t="s">
        <v>601</v>
      </c>
      <c r="E576">
        <v>530000</v>
      </c>
      <c r="F576">
        <f t="shared" si="66"/>
        <v>530</v>
      </c>
      <c r="H576" s="1">
        <f t="shared" si="67"/>
        <v>-9.8163742000091574</v>
      </c>
      <c r="I576" s="1">
        <f t="shared" si="68"/>
        <v>-7.9437109366848055</v>
      </c>
      <c r="J576" s="1">
        <f t="shared" si="69"/>
        <v>-6.5904649187092144</v>
      </c>
      <c r="Q576">
        <v>29200</v>
      </c>
      <c r="R576">
        <f t="shared" si="73"/>
        <v>0.99648300117233291</v>
      </c>
      <c r="S576">
        <f t="shared" si="70"/>
        <v>0.99998688646992884</v>
      </c>
      <c r="T576">
        <f t="shared" si="71"/>
        <v>0.98217049263726919</v>
      </c>
      <c r="U576">
        <f t="shared" si="72"/>
        <v>0.95252691483948548</v>
      </c>
    </row>
    <row r="577" spans="1:21" x14ac:dyDescent="0.2">
      <c r="A577">
        <v>2016</v>
      </c>
      <c r="B577" t="s">
        <v>599</v>
      </c>
      <c r="C577" t="s">
        <v>6</v>
      </c>
      <c r="D577" t="s">
        <v>602</v>
      </c>
      <c r="E577">
        <v>1450000</v>
      </c>
      <c r="F577">
        <f t="shared" si="66"/>
        <v>1450</v>
      </c>
      <c r="H577" s="1">
        <f t="shared" si="67"/>
        <v>-9.7263466637057121</v>
      </c>
      <c r="I577" s="1">
        <f t="shared" si="68"/>
        <v>-8.4808795168621049</v>
      </c>
      <c r="J577" s="1">
        <f t="shared" si="69"/>
        <v>-8.353792489194614</v>
      </c>
      <c r="Q577">
        <v>29250</v>
      </c>
      <c r="R577">
        <f t="shared" si="73"/>
        <v>0.99648300117233291</v>
      </c>
      <c r="S577">
        <f t="shared" si="70"/>
        <v>0.99998736906169272</v>
      </c>
      <c r="T577">
        <f t="shared" si="71"/>
        <v>0.98222837818404607</v>
      </c>
      <c r="U577">
        <f t="shared" si="72"/>
        <v>0.95258795635844096</v>
      </c>
    </row>
    <row r="578" spans="1:21" x14ac:dyDescent="0.2">
      <c r="A578">
        <v>2016</v>
      </c>
      <c r="B578" t="s">
        <v>599</v>
      </c>
      <c r="C578" t="s">
        <v>6</v>
      </c>
      <c r="D578" t="s">
        <v>603</v>
      </c>
      <c r="E578">
        <v>2000000</v>
      </c>
      <c r="F578">
        <f t="shared" si="66"/>
        <v>2000</v>
      </c>
      <c r="H578" s="1">
        <f t="shared" si="67"/>
        <v>-9.6841387542750681</v>
      </c>
      <c r="I578" s="1">
        <f t="shared" si="68"/>
        <v>-8.7796495380882682</v>
      </c>
      <c r="J578" s="1">
        <f t="shared" si="69"/>
        <v>-8.9172202545907648</v>
      </c>
      <c r="Q578">
        <v>29300</v>
      </c>
      <c r="R578">
        <f t="shared" si="73"/>
        <v>0.99648300117233291</v>
      </c>
      <c r="S578">
        <f t="shared" si="70"/>
        <v>0.99998783472963659</v>
      </c>
      <c r="T578">
        <f t="shared" si="71"/>
        <v>0.98228600486657336</v>
      </c>
      <c r="U578">
        <f t="shared" si="72"/>
        <v>0.95264881533489354</v>
      </c>
    </row>
    <row r="579" spans="1:21" x14ac:dyDescent="0.2">
      <c r="A579">
        <v>2016</v>
      </c>
      <c r="B579" t="s">
        <v>599</v>
      </c>
      <c r="C579" t="s">
        <v>6</v>
      </c>
      <c r="D579" t="s">
        <v>604</v>
      </c>
      <c r="E579">
        <v>925000</v>
      </c>
      <c r="F579">
        <f t="shared" ref="F579:F642" si="74">E579/1000</f>
        <v>925</v>
      </c>
      <c r="H579" s="1">
        <f t="shared" ref="H579:H642" si="75">LN(_xlfn.NORM.DIST(F579,$N$1,$N$2,FALSE))</f>
        <v>-9.7747424394867028</v>
      </c>
      <c r="I579" s="1">
        <f t="shared" ref="I579:I642" si="76">LN(_xlfn.LOGNORM.DIST(F579,$N$5,$N$6,FALSE))</f>
        <v>-8.1664304123788387</v>
      </c>
      <c r="J579" s="1">
        <f t="shared" ref="J579:J642" si="77">LN($N$10)+$N$10*LN($N$9)-($N$10+1)*LN(F579)</f>
        <v>-7.5662059878989734</v>
      </c>
      <c r="Q579">
        <v>29350</v>
      </c>
      <c r="R579">
        <f t="shared" si="73"/>
        <v>0.99648300117233291</v>
      </c>
      <c r="S579">
        <f t="shared" ref="S579:S642" si="78">_xlfn.NORM.DIST(Q579,$N$1,$N$2,TRUE)</f>
        <v>0.99998828403498641</v>
      </c>
      <c r="T579">
        <f t="shared" ref="T579:T642" si="79">_xlfn.LOGNORM.DIST(Q579,$N$5,$N$6,TRUE)</f>
        <v>0.98234337418173323</v>
      </c>
      <c r="U579">
        <f t="shared" ref="U579:U642" si="80">1-($N$9/Q579)^$N$10</f>
        <v>0.95270949262484128</v>
      </c>
    </row>
    <row r="580" spans="1:21" x14ac:dyDescent="0.2">
      <c r="A580">
        <v>2016</v>
      </c>
      <c r="B580" t="s">
        <v>599</v>
      </c>
      <c r="C580" t="s">
        <v>6</v>
      </c>
      <c r="D580" t="s">
        <v>605</v>
      </c>
      <c r="E580">
        <v>516000</v>
      </c>
      <c r="F580">
        <f t="shared" si="74"/>
        <v>516</v>
      </c>
      <c r="H580" s="1">
        <f t="shared" si="75"/>
        <v>-9.8179320015541389</v>
      </c>
      <c r="I580" s="1">
        <f t="shared" si="76"/>
        <v>-7.9376565096410729</v>
      </c>
      <c r="J580" s="1">
        <f t="shared" si="77"/>
        <v>-6.5435623528740567</v>
      </c>
      <c r="Q580">
        <v>29400</v>
      </c>
      <c r="R580">
        <f t="shared" si="73"/>
        <v>0.99648300117233291</v>
      </c>
      <c r="S580">
        <f t="shared" si="78"/>
        <v>0.99998871752155638</v>
      </c>
      <c r="T580">
        <f t="shared" si="79"/>
        <v>0.98240048761570331</v>
      </c>
      <c r="U580">
        <f t="shared" si="80"/>
        <v>0.95276998907881849</v>
      </c>
    </row>
    <row r="581" spans="1:21" x14ac:dyDescent="0.2">
      <c r="A581">
        <v>2016</v>
      </c>
      <c r="B581" t="s">
        <v>599</v>
      </c>
      <c r="C581" t="s">
        <v>6</v>
      </c>
      <c r="D581" t="s">
        <v>606</v>
      </c>
      <c r="E581">
        <v>517500</v>
      </c>
      <c r="F581">
        <f t="shared" si="74"/>
        <v>517.5</v>
      </c>
      <c r="H581" s="1">
        <f t="shared" si="75"/>
        <v>-9.8177648249298777</v>
      </c>
      <c r="I581" s="1">
        <f t="shared" si="76"/>
        <v>-7.9382923814649882</v>
      </c>
      <c r="J581" s="1">
        <f t="shared" si="77"/>
        <v>-6.5486481074487948</v>
      </c>
      <c r="Q581">
        <v>29450</v>
      </c>
      <c r="R581">
        <f t="shared" si="73"/>
        <v>0.99648300117233291</v>
      </c>
      <c r="S581">
        <f t="shared" si="78"/>
        <v>0.9999891357162467</v>
      </c>
      <c r="T581">
        <f t="shared" si="79"/>
        <v>0.98245734664404882</v>
      </c>
      <c r="U581">
        <f t="shared" si="80"/>
        <v>0.9528303055419407</v>
      </c>
    </row>
    <row r="582" spans="1:21" x14ac:dyDescent="0.2">
      <c r="A582">
        <v>2016</v>
      </c>
      <c r="B582" t="s">
        <v>599</v>
      </c>
      <c r="C582" t="s">
        <v>6</v>
      </c>
      <c r="D582" t="s">
        <v>607</v>
      </c>
      <c r="E582">
        <v>2000000</v>
      </c>
      <c r="F582">
        <f t="shared" si="74"/>
        <v>2000</v>
      </c>
      <c r="H582" s="1">
        <f t="shared" si="75"/>
        <v>-9.6841387542750681</v>
      </c>
      <c r="I582" s="1">
        <f t="shared" si="76"/>
        <v>-8.7796495380882682</v>
      </c>
      <c r="J582" s="1">
        <f t="shared" si="77"/>
        <v>-8.9172202545907648</v>
      </c>
      <c r="Q582">
        <v>29500</v>
      </c>
      <c r="R582">
        <f t="shared" si="73"/>
        <v>0.99648300117233291</v>
      </c>
      <c r="S582">
        <f t="shared" si="78"/>
        <v>0.99998953912952804</v>
      </c>
      <c r="T582">
        <f t="shared" si="79"/>
        <v>0.98251395273181341</v>
      </c>
      <c r="U582">
        <f t="shared" si="80"/>
        <v>0.95289044285394753</v>
      </c>
    </row>
    <row r="583" spans="1:21" x14ac:dyDescent="0.2">
      <c r="A583">
        <v>2016</v>
      </c>
      <c r="B583" t="s">
        <v>599</v>
      </c>
      <c r="C583" t="s">
        <v>6</v>
      </c>
      <c r="D583" t="s">
        <v>608</v>
      </c>
      <c r="E583">
        <v>507500</v>
      </c>
      <c r="F583">
        <f t="shared" si="74"/>
        <v>507.5</v>
      </c>
      <c r="H583" s="1">
        <f t="shared" si="75"/>
        <v>-9.8188805566568949</v>
      </c>
      <c r="I583" s="1">
        <f t="shared" si="76"/>
        <v>-7.9341144305883669</v>
      </c>
      <c r="J583" s="1">
        <f t="shared" si="77"/>
        <v>-6.514460852595839</v>
      </c>
      <c r="Q583">
        <v>29550</v>
      </c>
      <c r="R583">
        <f t="shared" si="73"/>
        <v>0.99648300117233291</v>
      </c>
      <c r="S583">
        <f t="shared" si="78"/>
        <v>0.99998992825591348</v>
      </c>
      <c r="T583">
        <f t="shared" si="79"/>
        <v>0.98257030733360795</v>
      </c>
      <c r="U583">
        <f t="shared" si="80"/>
        <v>0.95295040184924651</v>
      </c>
    </row>
    <row r="584" spans="1:21" x14ac:dyDescent="0.2">
      <c r="A584">
        <v>2016</v>
      </c>
      <c r="B584" t="s">
        <v>599</v>
      </c>
      <c r="C584" t="s">
        <v>6</v>
      </c>
      <c r="D584" t="s">
        <v>609</v>
      </c>
      <c r="E584">
        <v>1400000</v>
      </c>
      <c r="F584">
        <f t="shared" si="74"/>
        <v>1400</v>
      </c>
      <c r="H584" s="1">
        <f t="shared" si="75"/>
        <v>-9.7306146517732834</v>
      </c>
      <c r="I584" s="1">
        <f t="shared" si="76"/>
        <v>-8.452003461127223</v>
      </c>
      <c r="J584" s="1">
        <f t="shared" si="77"/>
        <v>-8.2923110503940194</v>
      </c>
      <c r="Q584">
        <v>29600</v>
      </c>
      <c r="R584">
        <f t="shared" si="73"/>
        <v>0.99648300117233291</v>
      </c>
      <c r="S584">
        <f t="shared" si="78"/>
        <v>0.99999030357441887</v>
      </c>
      <c r="T584">
        <f t="shared" si="79"/>
        <v>0.98262641189370048</v>
      </c>
      <c r="U584">
        <f t="shared" si="80"/>
        <v>0.95301018335695575</v>
      </c>
    </row>
    <row r="585" spans="1:21" x14ac:dyDescent="0.2">
      <c r="A585">
        <v>2016</v>
      </c>
      <c r="B585" t="s">
        <v>599</v>
      </c>
      <c r="C585" t="s">
        <v>6</v>
      </c>
      <c r="D585" t="s">
        <v>610</v>
      </c>
      <c r="E585">
        <v>13000000</v>
      </c>
      <c r="F585">
        <f t="shared" si="74"/>
        <v>13000</v>
      </c>
      <c r="H585" s="1">
        <f t="shared" si="75"/>
        <v>-10.664864901030805</v>
      </c>
      <c r="I585" s="1">
        <f t="shared" si="76"/>
        <v>-11.740818582115528</v>
      </c>
      <c r="J585" s="1">
        <f t="shared" si="77"/>
        <v>-12.19669482565072</v>
      </c>
      <c r="Q585">
        <v>29650</v>
      </c>
      <c r="R585">
        <f t="shared" si="73"/>
        <v>0.99648300117233291</v>
      </c>
      <c r="S585">
        <f t="shared" si="78"/>
        <v>0.99999066554901028</v>
      </c>
      <c r="T585">
        <f t="shared" si="79"/>
        <v>0.98268226784610413</v>
      </c>
      <c r="U585">
        <f t="shared" si="80"/>
        <v>0.9530697882009459</v>
      </c>
    </row>
    <row r="586" spans="1:21" x14ac:dyDescent="0.2">
      <c r="A586">
        <v>2016</v>
      </c>
      <c r="B586" t="s">
        <v>599</v>
      </c>
      <c r="C586" t="s">
        <v>6</v>
      </c>
      <c r="D586" t="s">
        <v>611</v>
      </c>
      <c r="E586">
        <v>7000000</v>
      </c>
      <c r="F586">
        <f t="shared" si="74"/>
        <v>7000</v>
      </c>
      <c r="H586" s="1">
        <f t="shared" si="75"/>
        <v>-9.6990179743780658</v>
      </c>
      <c r="I586" s="1">
        <f t="shared" si="76"/>
        <v>-10.530651275990795</v>
      </c>
      <c r="J586" s="1">
        <f t="shared" si="77"/>
        <v>-11.112112615249741</v>
      </c>
      <c r="Q586">
        <v>29700</v>
      </c>
      <c r="R586">
        <f t="shared" si="73"/>
        <v>0.99648300117233291</v>
      </c>
      <c r="S586">
        <f t="shared" si="78"/>
        <v>0.99999101462904072</v>
      </c>
      <c r="T586">
        <f t="shared" si="79"/>
        <v>0.98273787661466361</v>
      </c>
      <c r="U586">
        <f t="shared" si="80"/>
        <v>0.95312921719988275</v>
      </c>
    </row>
    <row r="587" spans="1:21" x14ac:dyDescent="0.2">
      <c r="A587">
        <v>2016</v>
      </c>
      <c r="B587" t="s">
        <v>599</v>
      </c>
      <c r="C587" t="s">
        <v>6</v>
      </c>
      <c r="D587" t="s">
        <v>612</v>
      </c>
      <c r="E587">
        <v>525000</v>
      </c>
      <c r="F587">
        <f t="shared" si="74"/>
        <v>525</v>
      </c>
      <c r="H587" s="1">
        <f t="shared" si="75"/>
        <v>-9.8169299113457047</v>
      </c>
      <c r="I587" s="1">
        <f t="shared" si="76"/>
        <v>-7.9415184089617217</v>
      </c>
      <c r="J587" s="1">
        <f t="shared" si="77"/>
        <v>-6.573857768579721</v>
      </c>
      <c r="Q587">
        <v>29750</v>
      </c>
      <c r="R587">
        <f t="shared" si="73"/>
        <v>0.99648300117233291</v>
      </c>
      <c r="S587">
        <f t="shared" si="78"/>
        <v>0.99999135124967486</v>
      </c>
      <c r="T587">
        <f t="shared" si="79"/>
        <v>0.98279323961314202</v>
      </c>
      <c r="U587">
        <f t="shared" si="80"/>
        <v>0.95318847116726857</v>
      </c>
    </row>
    <row r="588" spans="1:21" x14ac:dyDescent="0.2">
      <c r="A588">
        <v>2016</v>
      </c>
      <c r="B588" t="s">
        <v>599</v>
      </c>
      <c r="C588" t="s">
        <v>6</v>
      </c>
      <c r="D588" t="s">
        <v>613</v>
      </c>
      <c r="E588">
        <v>3900000</v>
      </c>
      <c r="F588">
        <f t="shared" si="74"/>
        <v>3900</v>
      </c>
      <c r="H588" s="1">
        <f t="shared" si="75"/>
        <v>-9.605191765940015</v>
      </c>
      <c r="I588" s="1">
        <f t="shared" si="76"/>
        <v>-9.5967976770330061</v>
      </c>
      <c r="J588" s="1">
        <f t="shared" si="77"/>
        <v>-10.08728484378476</v>
      </c>
      <c r="Q588">
        <v>29800</v>
      </c>
      <c r="R588">
        <f t="shared" si="73"/>
        <v>0.99648300117233291</v>
      </c>
      <c r="S588">
        <f t="shared" si="78"/>
        <v>0.99999167583230342</v>
      </c>
      <c r="T588">
        <f t="shared" si="79"/>
        <v>0.98284835824530636</v>
      </c>
      <c r="U588">
        <f t="shared" si="80"/>
        <v>0.95324755091148305</v>
      </c>
    </row>
    <row r="589" spans="1:21" x14ac:dyDescent="0.2">
      <c r="A589">
        <v>2016</v>
      </c>
      <c r="B589" t="s">
        <v>599</v>
      </c>
      <c r="C589" t="s">
        <v>6</v>
      </c>
      <c r="D589" t="s">
        <v>614</v>
      </c>
      <c r="E589">
        <v>528000</v>
      </c>
      <c r="F589">
        <f t="shared" si="74"/>
        <v>528</v>
      </c>
      <c r="H589" s="1">
        <f t="shared" si="75"/>
        <v>-9.816596398362698</v>
      </c>
      <c r="I589" s="1">
        <f t="shared" si="76"/>
        <v>-7.9428300050623832</v>
      </c>
      <c r="J589" s="1">
        <f t="shared" si="77"/>
        <v>-6.5838409364493895</v>
      </c>
      <c r="Q589">
        <v>29850</v>
      </c>
      <c r="R589">
        <f t="shared" si="73"/>
        <v>0.99648300117233291</v>
      </c>
      <c r="S589">
        <f t="shared" si="78"/>
        <v>0.99999198878494522</v>
      </c>
      <c r="T589">
        <f t="shared" si="79"/>
        <v>0.98290323390501178</v>
      </c>
      <c r="U589">
        <f t="shared" si="80"/>
        <v>0.95330645723582452</v>
      </c>
    </row>
    <row r="590" spans="1:21" x14ac:dyDescent="0.2">
      <c r="A590">
        <v>2016</v>
      </c>
      <c r="B590" t="s">
        <v>599</v>
      </c>
      <c r="C590" t="s">
        <v>6</v>
      </c>
      <c r="D590" t="s">
        <v>615</v>
      </c>
      <c r="E590">
        <v>514000</v>
      </c>
      <c r="F590">
        <f t="shared" si="74"/>
        <v>514</v>
      </c>
      <c r="H590" s="1">
        <f t="shared" si="75"/>
        <v>-9.8181550042644119</v>
      </c>
      <c r="I590" s="1">
        <f t="shared" si="76"/>
        <v>-7.9368136443187893</v>
      </c>
      <c r="J590" s="1">
        <f t="shared" si="77"/>
        <v>-6.5367583007469445</v>
      </c>
      <c r="Q590">
        <v>29900</v>
      </c>
      <c r="R590">
        <f t="shared" si="73"/>
        <v>0.99648300117233291</v>
      </c>
      <c r="S590">
        <f t="shared" si="78"/>
        <v>0.99999229050264038</v>
      </c>
      <c r="T590">
        <f t="shared" si="79"/>
        <v>0.98295786797628548</v>
      </c>
      <c r="U590">
        <f t="shared" si="80"/>
        <v>0.95336519093854988</v>
      </c>
    </row>
    <row r="591" spans="1:21" x14ac:dyDescent="0.2">
      <c r="A591">
        <v>2016</v>
      </c>
      <c r="B591" t="s">
        <v>599</v>
      </c>
      <c r="C591" t="s">
        <v>6</v>
      </c>
      <c r="D591" t="s">
        <v>616</v>
      </c>
      <c r="E591">
        <v>512500</v>
      </c>
      <c r="F591">
        <f t="shared" si="74"/>
        <v>512.5</v>
      </c>
      <c r="H591" s="1">
        <f t="shared" si="75"/>
        <v>-9.8183223317055592</v>
      </c>
      <c r="I591" s="1">
        <f t="shared" si="76"/>
        <v>-7.9361852614651713</v>
      </c>
      <c r="J591" s="1">
        <f t="shared" si="77"/>
        <v>-6.5316378648935594</v>
      </c>
      <c r="Q591">
        <v>29950</v>
      </c>
      <c r="R591">
        <f t="shared" si="73"/>
        <v>0.99648300117233291</v>
      </c>
      <c r="S591">
        <f t="shared" si="78"/>
        <v>0.99999258136783176</v>
      </c>
      <c r="T591">
        <f t="shared" si="79"/>
        <v>0.98301226183340973</v>
      </c>
      <c r="U591">
        <f t="shared" si="80"/>
        <v>0.95342375281291514</v>
      </c>
    </row>
    <row r="592" spans="1:21" x14ac:dyDescent="0.2">
      <c r="A592">
        <v>2016</v>
      </c>
      <c r="B592" t="s">
        <v>599</v>
      </c>
      <c r="C592" t="s">
        <v>6</v>
      </c>
      <c r="D592" t="s">
        <v>617</v>
      </c>
      <c r="E592">
        <v>507500</v>
      </c>
      <c r="F592">
        <f t="shared" si="74"/>
        <v>507.5</v>
      </c>
      <c r="H592" s="1">
        <f t="shared" si="75"/>
        <v>-9.8188805566568949</v>
      </c>
      <c r="I592" s="1">
        <f t="shared" si="76"/>
        <v>-7.9341144305883669</v>
      </c>
      <c r="J592" s="1">
        <f t="shared" si="77"/>
        <v>-6.514460852595839</v>
      </c>
      <c r="Q592">
        <v>30000</v>
      </c>
      <c r="R592">
        <f t="shared" si="73"/>
        <v>0.9976553341148886</v>
      </c>
      <c r="S592">
        <f t="shared" si="78"/>
        <v>0.99999286175073665</v>
      </c>
      <c r="T592">
        <f t="shared" si="79"/>
        <v>0.98306641684100382</v>
      </c>
      <c r="U592">
        <f t="shared" si="80"/>
        <v>0.95348214364721451</v>
      </c>
    </row>
    <row r="593" spans="1:21" x14ac:dyDescent="0.2">
      <c r="A593">
        <v>2016</v>
      </c>
      <c r="B593" t="s">
        <v>599</v>
      </c>
      <c r="C593" t="s">
        <v>6</v>
      </c>
      <c r="D593" t="s">
        <v>618</v>
      </c>
      <c r="E593">
        <v>512500</v>
      </c>
      <c r="F593">
        <f t="shared" si="74"/>
        <v>512.5</v>
      </c>
      <c r="H593" s="1">
        <f t="shared" si="75"/>
        <v>-9.8183223317055592</v>
      </c>
      <c r="I593" s="1">
        <f t="shared" si="76"/>
        <v>-7.9361852614651713</v>
      </c>
      <c r="J593" s="1">
        <f t="shared" si="77"/>
        <v>-6.5316378648935594</v>
      </c>
      <c r="Q593">
        <v>30050</v>
      </c>
      <c r="R593">
        <f t="shared" si="73"/>
        <v>0.9976553341148886</v>
      </c>
      <c r="S593">
        <f t="shared" si="78"/>
        <v>0.99999313200970896</v>
      </c>
      <c r="T593">
        <f t="shared" si="79"/>
        <v>0.9831203343541054</v>
      </c>
      <c r="U593">
        <f t="shared" si="80"/>
        <v>0.95354036422481991</v>
      </c>
    </row>
    <row r="594" spans="1:21" x14ac:dyDescent="0.2">
      <c r="A594">
        <v>2016</v>
      </c>
      <c r="B594" t="s">
        <v>599</v>
      </c>
      <c r="C594" t="s">
        <v>6</v>
      </c>
      <c r="D594" t="s">
        <v>619</v>
      </c>
      <c r="E594">
        <v>8000000</v>
      </c>
      <c r="F594">
        <f t="shared" si="74"/>
        <v>8000</v>
      </c>
      <c r="H594" s="1">
        <f t="shared" si="75"/>
        <v>-9.7881748968104052</v>
      </c>
      <c r="I594" s="1">
        <f t="shared" si="76"/>
        <v>-10.772394595410413</v>
      </c>
      <c r="J594" s="1">
        <f t="shared" si="77"/>
        <v>-11.346065119394824</v>
      </c>
      <c r="Q594">
        <v>30100</v>
      </c>
      <c r="R594">
        <f t="shared" si="73"/>
        <v>0.9976553341148886</v>
      </c>
      <c r="S594">
        <f t="shared" si="78"/>
        <v>0.99999339249159114</v>
      </c>
      <c r="T594">
        <f t="shared" si="79"/>
        <v>0.98317401571825103</v>
      </c>
      <c r="U594">
        <f t="shared" si="80"/>
        <v>0.95359841532421985</v>
      </c>
    </row>
    <row r="595" spans="1:21" x14ac:dyDescent="0.2">
      <c r="A595">
        <v>2016</v>
      </c>
      <c r="B595" t="s">
        <v>599</v>
      </c>
      <c r="C595" t="s">
        <v>6</v>
      </c>
      <c r="D595" t="s">
        <v>620</v>
      </c>
      <c r="E595">
        <v>515000</v>
      </c>
      <c r="F595">
        <f t="shared" si="74"/>
        <v>515</v>
      </c>
      <c r="H595" s="1">
        <f t="shared" si="75"/>
        <v>-9.8180434885457615</v>
      </c>
      <c r="I595" s="1">
        <f t="shared" si="76"/>
        <v>-7.9372343637640892</v>
      </c>
      <c r="J595" s="1">
        <f t="shared" si="77"/>
        <v>-6.5401636297505021</v>
      </c>
      <c r="Q595">
        <v>30150</v>
      </c>
      <c r="R595">
        <f t="shared" si="73"/>
        <v>0.9976553341148886</v>
      </c>
      <c r="S595">
        <f t="shared" si="78"/>
        <v>0.99999364353205678</v>
      </c>
      <c r="T595">
        <f t="shared" si="79"/>
        <v>0.98322746226955593</v>
      </c>
      <c r="U595">
        <f t="shared" si="80"/>
        <v>0.9536562977190578</v>
      </c>
    </row>
    <row r="596" spans="1:21" x14ac:dyDescent="0.2">
      <c r="A596">
        <v>2016</v>
      </c>
      <c r="B596" t="s">
        <v>599</v>
      </c>
      <c r="C596" t="s">
        <v>6</v>
      </c>
      <c r="D596" t="s">
        <v>621</v>
      </c>
      <c r="E596">
        <v>517500</v>
      </c>
      <c r="F596">
        <f t="shared" si="74"/>
        <v>517.5</v>
      </c>
      <c r="H596" s="1">
        <f t="shared" si="75"/>
        <v>-9.8177648249298777</v>
      </c>
      <c r="I596" s="1">
        <f t="shared" si="76"/>
        <v>-7.9382923814649882</v>
      </c>
      <c r="J596" s="1">
        <f t="shared" si="77"/>
        <v>-6.5486481074487948</v>
      </c>
      <c r="Q596">
        <v>30200</v>
      </c>
      <c r="R596">
        <f t="shared" ref="R596:R652" si="81">COUNTIF(F:F,"&lt;="&amp;Q596)/COUNT(F:F)</f>
        <v>0.9976553341148886</v>
      </c>
      <c r="S596">
        <f t="shared" si="78"/>
        <v>0.99999388545594425</v>
      </c>
      <c r="T596">
        <f t="shared" si="79"/>
        <v>0.9832806753347928</v>
      </c>
      <c r="U596">
        <f t="shared" si="80"/>
        <v>0.95371401217817031</v>
      </c>
    </row>
    <row r="597" spans="1:21" x14ac:dyDescent="0.2">
      <c r="A597">
        <v>2016</v>
      </c>
      <c r="B597" t="s">
        <v>599</v>
      </c>
      <c r="C597" t="s">
        <v>6</v>
      </c>
      <c r="D597" t="s">
        <v>622</v>
      </c>
      <c r="E597">
        <v>518000</v>
      </c>
      <c r="F597">
        <f t="shared" si="74"/>
        <v>518</v>
      </c>
      <c r="H597" s="1">
        <f t="shared" si="75"/>
        <v>-9.8177091137519703</v>
      </c>
      <c r="I597" s="1">
        <f t="shared" si="76"/>
        <v>-7.9385050413195311</v>
      </c>
      <c r="J597" s="1">
        <f t="shared" si="77"/>
        <v>-6.5503400836505676</v>
      </c>
      <c r="Q597">
        <v>30250</v>
      </c>
      <c r="R597">
        <f t="shared" si="81"/>
        <v>0.9976553341148886</v>
      </c>
      <c r="S597">
        <f t="shared" si="78"/>
        <v>0.99999411857758091</v>
      </c>
      <c r="T597">
        <f t="shared" si="79"/>
        <v>0.98333365623147007</v>
      </c>
      <c r="U597">
        <f t="shared" si="80"/>
        <v>0.95377155946562509</v>
      </c>
    </row>
    <row r="598" spans="1:21" x14ac:dyDescent="0.2">
      <c r="A598">
        <v>2016</v>
      </c>
      <c r="B598" t="s">
        <v>599</v>
      </c>
      <c r="C598" t="s">
        <v>6</v>
      </c>
      <c r="D598" t="s">
        <v>623</v>
      </c>
      <c r="E598">
        <v>527000</v>
      </c>
      <c r="F598">
        <f t="shared" si="74"/>
        <v>527</v>
      </c>
      <c r="H598" s="1">
        <f t="shared" si="75"/>
        <v>-9.8167075406300075</v>
      </c>
      <c r="I598" s="1">
        <f t="shared" si="76"/>
        <v>-7.9423914905010049</v>
      </c>
      <c r="J598" s="1">
        <f t="shared" si="77"/>
        <v>-6.5805195302968205</v>
      </c>
      <c r="Q598">
        <v>30300</v>
      </c>
      <c r="R598">
        <f t="shared" si="81"/>
        <v>0.9976553341148886</v>
      </c>
      <c r="S598">
        <f t="shared" si="78"/>
        <v>0.99999434320109881</v>
      </c>
      <c r="T598">
        <f t="shared" si="79"/>
        <v>0.98338640626790907</v>
      </c>
      <c r="U598">
        <f t="shared" si="80"/>
        <v>0.95382894034075794</v>
      </c>
    </row>
    <row r="599" spans="1:21" x14ac:dyDescent="0.2">
      <c r="A599">
        <v>2016</v>
      </c>
      <c r="B599" t="s">
        <v>599</v>
      </c>
      <c r="C599" t="s">
        <v>6</v>
      </c>
      <c r="D599" t="s">
        <v>624</v>
      </c>
      <c r="E599">
        <v>8500000</v>
      </c>
      <c r="F599">
        <f t="shared" si="74"/>
        <v>8500</v>
      </c>
      <c r="H599" s="1">
        <f t="shared" si="75"/>
        <v>-9.8435259928280434</v>
      </c>
      <c r="I599" s="1">
        <f t="shared" si="76"/>
        <v>-10.885652438398408</v>
      </c>
      <c r="J599" s="1">
        <f t="shared" si="77"/>
        <v>-11.452281955810854</v>
      </c>
      <c r="Q599">
        <v>30350</v>
      </c>
      <c r="R599">
        <f t="shared" si="81"/>
        <v>0.9976553341148886</v>
      </c>
      <c r="S599">
        <f t="shared" si="78"/>
        <v>0.99999455962074157</v>
      </c>
      <c r="T599">
        <f t="shared" si="79"/>
        <v>0.98343892674332123</v>
      </c>
      <c r="U599">
        <f t="shared" si="80"/>
        <v>0.95388615555820999</v>
      </c>
    </row>
    <row r="600" spans="1:21" x14ac:dyDescent="0.2">
      <c r="A600">
        <v>2016</v>
      </c>
      <c r="B600" t="s">
        <v>599</v>
      </c>
      <c r="C600" t="s">
        <v>6</v>
      </c>
      <c r="D600" t="s">
        <v>625</v>
      </c>
      <c r="E600">
        <v>518000</v>
      </c>
      <c r="F600">
        <f t="shared" si="74"/>
        <v>518</v>
      </c>
      <c r="H600" s="1">
        <f t="shared" si="75"/>
        <v>-9.8177091137519703</v>
      </c>
      <c r="I600" s="1">
        <f t="shared" si="76"/>
        <v>-7.9385050413195311</v>
      </c>
      <c r="J600" s="1">
        <f t="shared" si="77"/>
        <v>-6.5503400836505676</v>
      </c>
      <c r="Q600">
        <v>30400</v>
      </c>
      <c r="R600">
        <f t="shared" si="81"/>
        <v>0.9976553341148886</v>
      </c>
      <c r="S600">
        <f t="shared" si="78"/>
        <v>0.99999476812116317</v>
      </c>
      <c r="T600">
        <f t="shared" si="79"/>
        <v>0.98349121894788327</v>
      </c>
      <c r="U600">
        <f t="shared" si="80"/>
        <v>0.95394320586796466</v>
      </c>
    </row>
    <row r="601" spans="1:21" x14ac:dyDescent="0.2">
      <c r="A601">
        <v>2016</v>
      </c>
      <c r="B601" t="s">
        <v>599</v>
      </c>
      <c r="C601" t="s">
        <v>6</v>
      </c>
      <c r="D601" t="s">
        <v>626</v>
      </c>
      <c r="E601">
        <v>1500000</v>
      </c>
      <c r="F601">
        <f t="shared" si="74"/>
        <v>1500</v>
      </c>
      <c r="H601" s="1">
        <f t="shared" si="75"/>
        <v>-9.7221504932034826</v>
      </c>
      <c r="I601" s="1">
        <f t="shared" si="76"/>
        <v>-8.5094727984330465</v>
      </c>
      <c r="J601" s="1">
        <f t="shared" si="77"/>
        <v>-8.4131894051784961</v>
      </c>
      <c r="Q601">
        <v>30450</v>
      </c>
      <c r="R601">
        <f t="shared" si="81"/>
        <v>0.9976553341148886</v>
      </c>
      <c r="S601">
        <f t="shared" si="78"/>
        <v>0.999994968977718</v>
      </c>
      <c r="T601">
        <f t="shared" si="79"/>
        <v>0.98354328416281267</v>
      </c>
      <c r="U601">
        <f t="shared" si="80"/>
        <v>0.95400009201538349</v>
      </c>
    </row>
    <row r="602" spans="1:21" x14ac:dyDescent="0.2">
      <c r="A602">
        <v>2016</v>
      </c>
      <c r="B602" t="s">
        <v>599</v>
      </c>
      <c r="C602" t="s">
        <v>6</v>
      </c>
      <c r="D602" t="s">
        <v>627</v>
      </c>
      <c r="E602">
        <v>507500</v>
      </c>
      <c r="F602">
        <f t="shared" si="74"/>
        <v>507.5</v>
      </c>
      <c r="H602" s="1">
        <f t="shared" si="75"/>
        <v>-9.8188805566568949</v>
      </c>
      <c r="I602" s="1">
        <f t="shared" si="76"/>
        <v>-7.9341144305883669</v>
      </c>
      <c r="J602" s="1">
        <f t="shared" si="77"/>
        <v>-6.514460852595839</v>
      </c>
      <c r="Q602">
        <v>30500</v>
      </c>
      <c r="R602">
        <f t="shared" si="81"/>
        <v>0.9976553341148886</v>
      </c>
      <c r="S602">
        <f t="shared" si="78"/>
        <v>0.99999516245674347</v>
      </c>
      <c r="T602">
        <f t="shared" si="79"/>
        <v>0.98359512366044222</v>
      </c>
      <c r="U602">
        <f t="shared" si="80"/>
        <v>0.95405681474124293</v>
      </c>
    </row>
    <row r="603" spans="1:21" x14ac:dyDescent="0.2">
      <c r="A603">
        <v>2016</v>
      </c>
      <c r="B603" t="s">
        <v>599</v>
      </c>
      <c r="C603" t="s">
        <v>6</v>
      </c>
      <c r="D603" t="s">
        <v>628</v>
      </c>
      <c r="E603">
        <v>516000</v>
      </c>
      <c r="F603">
        <f t="shared" si="74"/>
        <v>516</v>
      </c>
      <c r="H603" s="1">
        <f t="shared" si="75"/>
        <v>-9.8179320015541389</v>
      </c>
      <c r="I603" s="1">
        <f t="shared" si="76"/>
        <v>-7.9376565096410729</v>
      </c>
      <c r="J603" s="1">
        <f t="shared" si="77"/>
        <v>-6.5435623528740567</v>
      </c>
      <c r="Q603">
        <v>30550</v>
      </c>
      <c r="R603">
        <f t="shared" si="81"/>
        <v>0.9976553341148886</v>
      </c>
      <c r="S603">
        <f t="shared" si="78"/>
        <v>0.99999534881583452</v>
      </c>
      <c r="T603">
        <f t="shared" si="79"/>
        <v>0.98364673870429375</v>
      </c>
      <c r="U603">
        <f t="shared" si="80"/>
        <v>0.95411337478176894</v>
      </c>
    </row>
    <row r="604" spans="1:21" x14ac:dyDescent="0.2">
      <c r="A604">
        <v>2016</v>
      </c>
      <c r="B604" t="s">
        <v>629</v>
      </c>
      <c r="C604" t="s">
        <v>6</v>
      </c>
      <c r="D604" t="s">
        <v>630</v>
      </c>
      <c r="E604">
        <v>532500</v>
      </c>
      <c r="F604">
        <f t="shared" si="74"/>
        <v>532.5</v>
      </c>
      <c r="H604" s="1">
        <f t="shared" si="75"/>
        <v>-9.8160966136567538</v>
      </c>
      <c r="I604" s="1">
        <f t="shared" si="76"/>
        <v>-7.9448193266918734</v>
      </c>
      <c r="J604" s="1">
        <f t="shared" si="77"/>
        <v>-6.5987098337872165</v>
      </c>
      <c r="Q604">
        <v>30600</v>
      </c>
      <c r="R604">
        <f t="shared" si="81"/>
        <v>0.9976553341148886</v>
      </c>
      <c r="S604">
        <f t="shared" si="78"/>
        <v>0.99999552830411043</v>
      </c>
      <c r="T604">
        <f t="shared" si="79"/>
        <v>0.98369813054915078</v>
      </c>
      <c r="U604">
        <f t="shared" si="80"/>
        <v>0.95416977286867344</v>
      </c>
    </row>
    <row r="605" spans="1:21" x14ac:dyDescent="0.2">
      <c r="A605">
        <v>2016</v>
      </c>
      <c r="B605" t="s">
        <v>629</v>
      </c>
      <c r="C605" t="s">
        <v>6</v>
      </c>
      <c r="D605" t="s">
        <v>631</v>
      </c>
      <c r="E605">
        <v>3500000</v>
      </c>
      <c r="F605">
        <f t="shared" si="74"/>
        <v>3500</v>
      </c>
      <c r="H605" s="1">
        <f t="shared" si="75"/>
        <v>-9.6131940766956951</v>
      </c>
      <c r="I605" s="1">
        <f t="shared" si="76"/>
        <v>-9.4463618258300226</v>
      </c>
      <c r="J605" s="1">
        <f t="shared" si="77"/>
        <v>-9.8976901828477111</v>
      </c>
      <c r="Q605">
        <v>30650</v>
      </c>
      <c r="R605">
        <f t="shared" si="81"/>
        <v>0.9976553341148886</v>
      </c>
      <c r="S605">
        <f t="shared" si="78"/>
        <v>0.99999570116247449</v>
      </c>
      <c r="T605">
        <f t="shared" si="79"/>
        <v>0.98374930044113096</v>
      </c>
      <c r="U605">
        <f t="shared" si="80"/>
        <v>0.95422600972918836</v>
      </c>
    </row>
    <row r="606" spans="1:21" x14ac:dyDescent="0.2">
      <c r="A606">
        <v>2016</v>
      </c>
      <c r="B606" t="s">
        <v>629</v>
      </c>
      <c r="C606" t="s">
        <v>6</v>
      </c>
      <c r="D606" t="s">
        <v>632</v>
      </c>
      <c r="E606">
        <v>548000</v>
      </c>
      <c r="F606">
        <f t="shared" si="74"/>
        <v>548</v>
      </c>
      <c r="H606" s="1">
        <f t="shared" si="75"/>
        <v>-9.8143795856919951</v>
      </c>
      <c r="I606" s="1">
        <f t="shared" si="76"/>
        <v>-7.9518625760924868</v>
      </c>
      <c r="J606" s="1">
        <f t="shared" si="77"/>
        <v>-6.6489800826761112</v>
      </c>
      <c r="Q606">
        <v>30700</v>
      </c>
      <c r="R606">
        <f t="shared" si="81"/>
        <v>0.9976553341148886</v>
      </c>
      <c r="S606">
        <f t="shared" si="78"/>
        <v>0.99999586762386616</v>
      </c>
      <c r="T606">
        <f t="shared" si="79"/>
        <v>0.98380024961775803</v>
      </c>
      <c r="U606">
        <f t="shared" si="80"/>
        <v>0.95428208608610099</v>
      </c>
    </row>
    <row r="607" spans="1:21" x14ac:dyDescent="0.2">
      <c r="A607">
        <v>2016</v>
      </c>
      <c r="B607" t="s">
        <v>629</v>
      </c>
      <c r="C607" t="s">
        <v>6</v>
      </c>
      <c r="D607" t="s">
        <v>633</v>
      </c>
      <c r="E607">
        <v>510000</v>
      </c>
      <c r="F607">
        <f t="shared" si="74"/>
        <v>510</v>
      </c>
      <c r="H607" s="1">
        <f t="shared" si="75"/>
        <v>-9.8186013544092692</v>
      </c>
      <c r="I607" s="1">
        <f t="shared" si="76"/>
        <v>-7.9351452307017665</v>
      </c>
      <c r="J607" s="1">
        <f t="shared" si="77"/>
        <v>-6.523070409089172</v>
      </c>
      <c r="Q607">
        <v>30750</v>
      </c>
      <c r="R607">
        <f t="shared" si="81"/>
        <v>0.9976553341148886</v>
      </c>
      <c r="S607">
        <f t="shared" si="78"/>
        <v>0.9999960279135065</v>
      </c>
      <c r="T607">
        <f t="shared" si="79"/>
        <v>0.98385097930803189</v>
      </c>
      <c r="U607">
        <f t="shared" si="80"/>
        <v>0.95433800265778823</v>
      </c>
    </row>
    <row r="608" spans="1:21" x14ac:dyDescent="0.2">
      <c r="A608">
        <v>2016</v>
      </c>
      <c r="B608" t="s">
        <v>629</v>
      </c>
      <c r="C608" t="s">
        <v>6</v>
      </c>
      <c r="D608" t="s">
        <v>634</v>
      </c>
      <c r="E608">
        <v>3900000</v>
      </c>
      <c r="F608">
        <f t="shared" si="74"/>
        <v>3900</v>
      </c>
      <c r="H608" s="1">
        <f t="shared" si="75"/>
        <v>-9.605191765940015</v>
      </c>
      <c r="I608" s="1">
        <f t="shared" si="76"/>
        <v>-9.5967976770330061</v>
      </c>
      <c r="J608" s="1">
        <f t="shared" si="77"/>
        <v>-10.08728484378476</v>
      </c>
      <c r="Q608">
        <v>30800</v>
      </c>
      <c r="R608">
        <f t="shared" si="81"/>
        <v>0.9976553341148886</v>
      </c>
      <c r="S608">
        <f t="shared" si="78"/>
        <v>0.999996182249136</v>
      </c>
      <c r="T608">
        <f t="shared" si="79"/>
        <v>0.98390149073249988</v>
      </c>
      <c r="U608">
        <f t="shared" si="80"/>
        <v>0.95439376015825006</v>
      </c>
    </row>
    <row r="609" spans="1:21" x14ac:dyDescent="0.2">
      <c r="A609">
        <v>2016</v>
      </c>
      <c r="B609" t="s">
        <v>629</v>
      </c>
      <c r="C609" t="s">
        <v>6</v>
      </c>
      <c r="D609" t="s">
        <v>635</v>
      </c>
      <c r="E609">
        <v>550000</v>
      </c>
      <c r="F609">
        <f t="shared" si="74"/>
        <v>550</v>
      </c>
      <c r="H609" s="1">
        <f t="shared" si="75"/>
        <v>-9.8141585364194999</v>
      </c>
      <c r="I609" s="1">
        <f t="shared" si="76"/>
        <v>-7.9527919035894605</v>
      </c>
      <c r="J609" s="1">
        <f t="shared" si="77"/>
        <v>-6.6553627535629509</v>
      </c>
      <c r="Q609">
        <v>30850</v>
      </c>
      <c r="R609">
        <f t="shared" si="81"/>
        <v>0.9976553341148886</v>
      </c>
      <c r="S609">
        <f t="shared" si="78"/>
        <v>0.99999633084124651</v>
      </c>
      <c r="T609">
        <f t="shared" si="79"/>
        <v>0.98395178510332515</v>
      </c>
      <c r="U609">
        <f t="shared" si="80"/>
        <v>0.95444935929714414</v>
      </c>
    </row>
    <row r="610" spans="1:21" x14ac:dyDescent="0.2">
      <c r="A610">
        <v>2016</v>
      </c>
      <c r="B610" t="s">
        <v>629</v>
      </c>
      <c r="C610" t="s">
        <v>6</v>
      </c>
      <c r="D610" t="s">
        <v>636</v>
      </c>
      <c r="E610">
        <v>3000000</v>
      </c>
      <c r="F610">
        <f t="shared" si="74"/>
        <v>3000</v>
      </c>
      <c r="H610" s="1">
        <f t="shared" si="75"/>
        <v>-9.6296605460211744</v>
      </c>
      <c r="I610" s="1">
        <f t="shared" si="76"/>
        <v>-9.2441046676154155</v>
      </c>
      <c r="J610" s="1">
        <f t="shared" si="77"/>
        <v>-9.627611837580524</v>
      </c>
      <c r="Q610">
        <v>30900</v>
      </c>
      <c r="R610">
        <f t="shared" si="81"/>
        <v>0.9976553341148886</v>
      </c>
      <c r="S610">
        <f t="shared" si="78"/>
        <v>0.99999647389330615</v>
      </c>
      <c r="T610">
        <f t="shared" si="79"/>
        <v>0.98400186362435671</v>
      </c>
      <c r="U610">
        <f t="shared" si="80"/>
        <v>0.95450480077981836</v>
      </c>
    </row>
    <row r="611" spans="1:21" x14ac:dyDescent="0.2">
      <c r="A611">
        <v>2016</v>
      </c>
      <c r="B611" t="s">
        <v>629</v>
      </c>
      <c r="C611" t="s">
        <v>6</v>
      </c>
      <c r="D611" t="s">
        <v>637</v>
      </c>
      <c r="E611">
        <v>5250000</v>
      </c>
      <c r="F611">
        <f t="shared" si="74"/>
        <v>5250</v>
      </c>
      <c r="H611" s="1">
        <f t="shared" si="75"/>
        <v>-9.6121177667642215</v>
      </c>
      <c r="I611" s="1">
        <f t="shared" si="76"/>
        <v>-10.04590745988086</v>
      </c>
      <c r="J611" s="1">
        <f t="shared" si="77"/>
        <v>-10.60808176583747</v>
      </c>
      <c r="Q611">
        <v>30950</v>
      </c>
      <c r="R611">
        <f t="shared" si="81"/>
        <v>0.9976553341148886</v>
      </c>
      <c r="S611">
        <f t="shared" si="78"/>
        <v>0.99999661160197773</v>
      </c>
      <c r="T611">
        <f t="shared" si="79"/>
        <v>0.98405172749119652</v>
      </c>
      <c r="U611">
        <f t="shared" si="80"/>
        <v>0.9545600853073446</v>
      </c>
    </row>
    <row r="612" spans="1:21" x14ac:dyDescent="0.2">
      <c r="A612">
        <v>2016</v>
      </c>
      <c r="B612" t="s">
        <v>629</v>
      </c>
      <c r="C612" t="s">
        <v>6</v>
      </c>
      <c r="D612" t="s">
        <v>638</v>
      </c>
      <c r="E612">
        <v>2175000</v>
      </c>
      <c r="F612">
        <f t="shared" si="74"/>
        <v>2175</v>
      </c>
      <c r="H612" s="1">
        <f t="shared" si="75"/>
        <v>-9.6725313356313549</v>
      </c>
      <c r="I612" s="1">
        <f t="shared" si="76"/>
        <v>-8.8677047886073428</v>
      </c>
      <c r="J612" s="1">
        <f t="shared" si="77"/>
        <v>-9.0641840721843749</v>
      </c>
      <c r="Q612">
        <v>31000</v>
      </c>
      <c r="R612">
        <f t="shared" si="81"/>
        <v>0.9976553341148886</v>
      </c>
      <c r="S612">
        <f t="shared" si="78"/>
        <v>0.99999674415733142</v>
      </c>
      <c r="T612">
        <f t="shared" si="79"/>
        <v>0.98410137789126817</v>
      </c>
      <c r="U612">
        <f t="shared" si="80"/>
        <v>0.95461521357655099</v>
      </c>
    </row>
    <row r="613" spans="1:21" x14ac:dyDescent="0.2">
      <c r="A613">
        <v>2016</v>
      </c>
      <c r="B613" t="s">
        <v>629</v>
      </c>
      <c r="C613" t="s">
        <v>6</v>
      </c>
      <c r="D613" t="s">
        <v>639</v>
      </c>
      <c r="E613">
        <v>4000000</v>
      </c>
      <c r="F613">
        <f t="shared" si="74"/>
        <v>4000</v>
      </c>
      <c r="H613" s="1">
        <f t="shared" si="75"/>
        <v>-9.6039093639045259</v>
      </c>
      <c r="I613" s="1">
        <f t="shared" si="76"/>
        <v>-9.6330002454114236</v>
      </c>
      <c r="J613" s="1">
        <f t="shared" si="77"/>
        <v>-10.131642686992794</v>
      </c>
      <c r="Q613">
        <v>31050</v>
      </c>
      <c r="R613">
        <f t="shared" si="81"/>
        <v>0.9976553341148886</v>
      </c>
      <c r="S613">
        <f t="shared" si="78"/>
        <v>0.99999687174305096</v>
      </c>
      <c r="T613">
        <f t="shared" si="79"/>
        <v>0.98415081600388254</v>
      </c>
      <c r="U613">
        <f t="shared" si="80"/>
        <v>0.95467018628005484</v>
      </c>
    </row>
    <row r="614" spans="1:21" x14ac:dyDescent="0.2">
      <c r="A614">
        <v>2016</v>
      </c>
      <c r="B614" t="s">
        <v>629</v>
      </c>
      <c r="C614" t="s">
        <v>6</v>
      </c>
      <c r="D614" t="s">
        <v>640</v>
      </c>
      <c r="E614">
        <v>1000000</v>
      </c>
      <c r="F614">
        <f t="shared" si="74"/>
        <v>1000</v>
      </c>
      <c r="H614" s="1">
        <f t="shared" si="75"/>
        <v>-9.7673439886662088</v>
      </c>
      <c r="I614" s="1">
        <f t="shared" si="76"/>
        <v>-8.2123424734409447</v>
      </c>
      <c r="J614" s="1">
        <f t="shared" si="77"/>
        <v>-7.7027978221887352</v>
      </c>
      <c r="Q614">
        <v>31100</v>
      </c>
      <c r="R614">
        <f t="shared" si="81"/>
        <v>0.9976553341148886</v>
      </c>
      <c r="S614">
        <f t="shared" si="78"/>
        <v>0.99999699453663393</v>
      </c>
      <c r="T614">
        <f t="shared" si="79"/>
        <v>0.98420004300030528</v>
      </c>
      <c r="U614">
        <f t="shared" si="80"/>
        <v>0.95472500410629446</v>
      </c>
    </row>
    <row r="615" spans="1:21" x14ac:dyDescent="0.2">
      <c r="A615">
        <v>2016</v>
      </c>
      <c r="B615" t="s">
        <v>629</v>
      </c>
      <c r="C615" t="s">
        <v>6</v>
      </c>
      <c r="D615" t="s">
        <v>641</v>
      </c>
      <c r="E615">
        <v>2500000</v>
      </c>
      <c r="F615">
        <f t="shared" si="74"/>
        <v>2500</v>
      </c>
      <c r="H615" s="1">
        <f t="shared" si="75"/>
        <v>-9.6533087718809654</v>
      </c>
      <c r="I615" s="1">
        <f t="shared" si="76"/>
        <v>-9.0231468154639209</v>
      </c>
      <c r="J615" s="1">
        <f t="shared" si="77"/>
        <v>-9.3081769546424269</v>
      </c>
      <c r="Q615">
        <v>31150</v>
      </c>
      <c r="R615">
        <f t="shared" si="81"/>
        <v>0.9976553341148886</v>
      </c>
      <c r="S615">
        <f t="shared" si="78"/>
        <v>0.99999711270958658</v>
      </c>
      <c r="T615">
        <f t="shared" si="79"/>
        <v>0.98424906004382173</v>
      </c>
      <c r="U615">
        <f t="shared" si="80"/>
        <v>0.95477966773956136</v>
      </c>
    </row>
    <row r="616" spans="1:21" x14ac:dyDescent="0.2">
      <c r="A616">
        <v>2016</v>
      </c>
      <c r="B616" t="s">
        <v>629</v>
      </c>
      <c r="C616" t="s">
        <v>6</v>
      </c>
      <c r="D616" t="s">
        <v>642</v>
      </c>
      <c r="E616">
        <v>13666667</v>
      </c>
      <c r="F616">
        <f t="shared" si="74"/>
        <v>13666.666999999999</v>
      </c>
      <c r="H616" s="1">
        <f t="shared" si="75"/>
        <v>-10.836019150843965</v>
      </c>
      <c r="I616" s="1">
        <f t="shared" si="76"/>
        <v>-11.848544866391046</v>
      </c>
      <c r="J616" s="1">
        <f t="shared" si="77"/>
        <v>-12.284315186698322</v>
      </c>
      <c r="Q616">
        <v>31200</v>
      </c>
      <c r="R616">
        <f t="shared" si="81"/>
        <v>0.9976553341148886</v>
      </c>
      <c r="S616">
        <f t="shared" si="78"/>
        <v>0.99999722642761235</v>
      </c>
      <c r="T616">
        <f t="shared" si="79"/>
        <v>0.98429786828980215</v>
      </c>
      <c r="U616">
        <f t="shared" si="80"/>
        <v>0.95483417786003144</v>
      </c>
    </row>
    <row r="617" spans="1:21" x14ac:dyDescent="0.2">
      <c r="A617">
        <v>2016</v>
      </c>
      <c r="B617" t="s">
        <v>629</v>
      </c>
      <c r="C617" t="s">
        <v>6</v>
      </c>
      <c r="D617" t="s">
        <v>643</v>
      </c>
      <c r="E617">
        <v>520000</v>
      </c>
      <c r="F617">
        <f t="shared" si="74"/>
        <v>520</v>
      </c>
      <c r="H617" s="1">
        <f t="shared" si="75"/>
        <v>-9.8174863408579061</v>
      </c>
      <c r="I617" s="1">
        <f t="shared" si="76"/>
        <v>-7.9393591613481815</v>
      </c>
      <c r="J617" s="1">
        <f t="shared" si="77"/>
        <v>-6.5570916959392793</v>
      </c>
      <c r="Q617">
        <v>31250</v>
      </c>
      <c r="R617">
        <f t="shared" si="81"/>
        <v>0.9976553341148886</v>
      </c>
      <c r="S617">
        <f t="shared" si="78"/>
        <v>0.9999973358507962</v>
      </c>
      <c r="T617">
        <f t="shared" si="79"/>
        <v>0.98434646888576582</v>
      </c>
      <c r="U617">
        <f t="shared" si="80"/>
        <v>0.95488853514379668</v>
      </c>
    </row>
    <row r="618" spans="1:21" x14ac:dyDescent="0.2">
      <c r="A618">
        <v>2016</v>
      </c>
      <c r="B618" t="s">
        <v>629</v>
      </c>
      <c r="C618" t="s">
        <v>6</v>
      </c>
      <c r="D618" t="s">
        <v>644</v>
      </c>
      <c r="E618">
        <v>3025000</v>
      </c>
      <c r="F618">
        <f t="shared" si="74"/>
        <v>3025</v>
      </c>
      <c r="H618" s="1">
        <f t="shared" si="75"/>
        <v>-9.6286666558372094</v>
      </c>
      <c r="I618" s="1">
        <f t="shared" si="76"/>
        <v>-9.2546330021001175</v>
      </c>
      <c r="J618" s="1">
        <f t="shared" si="77"/>
        <v>-9.6421516821949194</v>
      </c>
      <c r="Q618">
        <v>31300</v>
      </c>
      <c r="R618">
        <f t="shared" si="81"/>
        <v>0.9976553341148886</v>
      </c>
      <c r="S618">
        <f t="shared" si="78"/>
        <v>0.99999744113378175</v>
      </c>
      <c r="T618">
        <f t="shared" si="79"/>
        <v>0.98439486297144541</v>
      </c>
      <c r="U618">
        <f t="shared" si="80"/>
        <v>0.95494274026289583</v>
      </c>
    </row>
    <row r="619" spans="1:21" x14ac:dyDescent="0.2">
      <c r="A619">
        <v>2016</v>
      </c>
      <c r="B619" t="s">
        <v>629</v>
      </c>
      <c r="C619" t="s">
        <v>6</v>
      </c>
      <c r="D619" t="s">
        <v>645</v>
      </c>
      <c r="E619">
        <v>1000000</v>
      </c>
      <c r="F619">
        <f t="shared" si="74"/>
        <v>1000</v>
      </c>
      <c r="H619" s="1">
        <f t="shared" si="75"/>
        <v>-9.7673439886662088</v>
      </c>
      <c r="I619" s="1">
        <f t="shared" si="76"/>
        <v>-8.2123424734409447</v>
      </c>
      <c r="J619" s="1">
        <f t="shared" si="77"/>
        <v>-7.7027978221887352</v>
      </c>
      <c r="Q619">
        <v>31350</v>
      </c>
      <c r="R619">
        <f t="shared" si="81"/>
        <v>0.9976553341148886</v>
      </c>
      <c r="S619">
        <f t="shared" si="78"/>
        <v>0.99999754242594541</v>
      </c>
      <c r="T619">
        <f t="shared" si="79"/>
        <v>0.98444305167884982</v>
      </c>
      <c r="U619">
        <f t="shared" si="80"/>
        <v>0.95499679388534553</v>
      </c>
    </row>
    <row r="620" spans="1:21" x14ac:dyDescent="0.2">
      <c r="A620">
        <v>2016</v>
      </c>
      <c r="B620" t="s">
        <v>629</v>
      </c>
      <c r="C620" t="s">
        <v>6</v>
      </c>
      <c r="D620" t="s">
        <v>646</v>
      </c>
      <c r="E620">
        <v>3333333</v>
      </c>
      <c r="F620">
        <f t="shared" si="74"/>
        <v>3333.3330000000001</v>
      </c>
      <c r="H620" s="1">
        <f t="shared" si="75"/>
        <v>-9.6178849370356065</v>
      </c>
      <c r="I620" s="1">
        <f t="shared" si="76"/>
        <v>-9.3808151213168554</v>
      </c>
      <c r="J620" s="1">
        <f t="shared" si="77"/>
        <v>-9.8122076288505653</v>
      </c>
      <c r="Q620">
        <v>31400</v>
      </c>
      <c r="R620">
        <f t="shared" si="81"/>
        <v>0.9976553341148886</v>
      </c>
      <c r="S620">
        <f t="shared" si="78"/>
        <v>0.99999763987156332</v>
      </c>
      <c r="T620">
        <f t="shared" si="79"/>
        <v>0.98449103613232658</v>
      </c>
      <c r="U620">
        <f t="shared" si="80"/>
        <v>0.95505069667517017</v>
      </c>
    </row>
    <row r="621" spans="1:21" x14ac:dyDescent="0.2">
      <c r="A621">
        <v>2016</v>
      </c>
      <c r="B621" t="s">
        <v>629</v>
      </c>
      <c r="C621" t="s">
        <v>6</v>
      </c>
      <c r="D621" t="s">
        <v>647</v>
      </c>
      <c r="E621">
        <v>13208333</v>
      </c>
      <c r="F621">
        <f t="shared" si="74"/>
        <v>13208.333000000001</v>
      </c>
      <c r="H621" s="1">
        <f t="shared" si="75"/>
        <v>-10.716978975972179</v>
      </c>
      <c r="I621" s="1">
        <f t="shared" si="76"/>
        <v>-11.774903844281145</v>
      </c>
      <c r="J621" s="1">
        <f t="shared" si="77"/>
        <v>-12.224549759577922</v>
      </c>
      <c r="Q621">
        <v>31450</v>
      </c>
      <c r="R621">
        <f t="shared" si="81"/>
        <v>0.9976553341148886</v>
      </c>
      <c r="S621">
        <f t="shared" si="78"/>
        <v>0.99999773360997479</v>
      </c>
      <c r="T621">
        <f t="shared" si="79"/>
        <v>0.98453881744862426</v>
      </c>
      <c r="U621">
        <f t="shared" si="80"/>
        <v>0.95510444929243266</v>
      </c>
    </row>
    <row r="622" spans="1:21" x14ac:dyDescent="0.2">
      <c r="A622">
        <v>2016</v>
      </c>
      <c r="B622" t="s">
        <v>629</v>
      </c>
      <c r="C622" t="s">
        <v>6</v>
      </c>
      <c r="D622" t="s">
        <v>648</v>
      </c>
      <c r="E622">
        <v>9650000</v>
      </c>
      <c r="F622">
        <f t="shared" si="74"/>
        <v>9650</v>
      </c>
      <c r="H622" s="1">
        <f t="shared" si="75"/>
        <v>-9.9980882797163222</v>
      </c>
      <c r="I622" s="1">
        <f t="shared" si="76"/>
        <v>-11.129792467887745</v>
      </c>
      <c r="J622" s="1">
        <f t="shared" si="77"/>
        <v>-11.674601535635965</v>
      </c>
      <c r="Q622">
        <v>31500</v>
      </c>
      <c r="R622">
        <f t="shared" si="81"/>
        <v>0.9976553341148886</v>
      </c>
      <c r="S622">
        <f t="shared" si="78"/>
        <v>0.99999782377574076</v>
      </c>
      <c r="T622">
        <f t="shared" si="79"/>
        <v>0.98458639673695336</v>
      </c>
      <c r="U622">
        <f t="shared" si="80"/>
        <v>0.95515805239326401</v>
      </c>
    </row>
    <row r="623" spans="1:21" x14ac:dyDescent="0.2">
      <c r="A623">
        <v>2016</v>
      </c>
      <c r="B623" t="s">
        <v>629</v>
      </c>
      <c r="C623" t="s">
        <v>6</v>
      </c>
      <c r="D623" t="s">
        <v>649</v>
      </c>
      <c r="E623">
        <v>2075000</v>
      </c>
      <c r="F623">
        <f t="shared" si="74"/>
        <v>2075</v>
      </c>
      <c r="H623" s="1">
        <f t="shared" si="75"/>
        <v>-9.6790564199368898</v>
      </c>
      <c r="I623" s="1">
        <f t="shared" si="76"/>
        <v>-8.817779492513365</v>
      </c>
      <c r="J623" s="1">
        <f t="shared" si="77"/>
        <v>-8.9817198530021081</v>
      </c>
      <c r="Q623">
        <v>31550</v>
      </c>
      <c r="R623">
        <f t="shared" si="81"/>
        <v>0.9976553341148886</v>
      </c>
      <c r="S623">
        <f t="shared" si="78"/>
        <v>0.9999979104987966</v>
      </c>
      <c r="T623">
        <f t="shared" si="79"/>
        <v>0.98463377509904781</v>
      </c>
      <c r="U623">
        <f t="shared" si="80"/>
        <v>0.95521150662989296</v>
      </c>
    </row>
    <row r="624" spans="1:21" x14ac:dyDescent="0.2">
      <c r="A624">
        <v>2016</v>
      </c>
      <c r="B624" t="s">
        <v>629</v>
      </c>
      <c r="C624" t="s">
        <v>6</v>
      </c>
      <c r="D624" t="s">
        <v>650</v>
      </c>
      <c r="E624">
        <v>8000000</v>
      </c>
      <c r="F624">
        <f t="shared" si="74"/>
        <v>8000</v>
      </c>
      <c r="H624" s="1">
        <f t="shared" si="75"/>
        <v>-9.7881748968104052</v>
      </c>
      <c r="I624" s="1">
        <f t="shared" si="76"/>
        <v>-10.772394595410413</v>
      </c>
      <c r="J624" s="1">
        <f t="shared" si="77"/>
        <v>-11.346065119394824</v>
      </c>
      <c r="Q624">
        <v>31600</v>
      </c>
      <c r="R624">
        <f t="shared" si="81"/>
        <v>0.9976553341148886</v>
      </c>
      <c r="S624">
        <f t="shared" si="78"/>
        <v>0.99999799390460176</v>
      </c>
      <c r="T624">
        <f t="shared" si="79"/>
        <v>0.98468095362922448</v>
      </c>
      <c r="U624">
        <f t="shared" si="80"/>
        <v>0.9552648126506752</v>
      </c>
    </row>
    <row r="625" spans="1:21" x14ac:dyDescent="0.2">
      <c r="A625">
        <v>2016</v>
      </c>
      <c r="B625" t="s">
        <v>629</v>
      </c>
      <c r="C625" t="s">
        <v>6</v>
      </c>
      <c r="D625" t="s">
        <v>651</v>
      </c>
      <c r="E625">
        <v>3000000</v>
      </c>
      <c r="F625">
        <f t="shared" si="74"/>
        <v>3000</v>
      </c>
      <c r="H625" s="1">
        <f t="shared" si="75"/>
        <v>-9.6296605460211744</v>
      </c>
      <c r="I625" s="1">
        <f t="shared" si="76"/>
        <v>-9.2441046676154155</v>
      </c>
      <c r="J625" s="1">
        <f t="shared" si="77"/>
        <v>-9.627611837580524</v>
      </c>
      <c r="Q625">
        <v>31650</v>
      </c>
      <c r="R625">
        <f t="shared" si="81"/>
        <v>0.9976553341148886</v>
      </c>
      <c r="S625">
        <f t="shared" si="78"/>
        <v>0.9999980741142841</v>
      </c>
      <c r="T625">
        <f t="shared" si="79"/>
        <v>0.98472793341444365</v>
      </c>
      <c r="U625">
        <f t="shared" si="80"/>
        <v>0.95531797110012295</v>
      </c>
    </row>
    <row r="626" spans="1:21" x14ac:dyDescent="0.2">
      <c r="A626">
        <v>2016</v>
      </c>
      <c r="B626" t="s">
        <v>629</v>
      </c>
      <c r="C626" t="s">
        <v>6</v>
      </c>
      <c r="D626" t="s">
        <v>652</v>
      </c>
      <c r="E626">
        <v>9000000</v>
      </c>
      <c r="F626">
        <f t="shared" si="74"/>
        <v>9000</v>
      </c>
      <c r="H626" s="1">
        <f t="shared" si="75"/>
        <v>-9.9060588453799916</v>
      </c>
      <c r="I626" s="1">
        <f t="shared" si="76"/>
        <v>-10.994438849629303</v>
      </c>
      <c r="J626" s="1">
        <f t="shared" si="77"/>
        <v>-11.552425852972316</v>
      </c>
      <c r="Q626">
        <v>31700</v>
      </c>
      <c r="R626">
        <f t="shared" si="81"/>
        <v>0.9976553341148886</v>
      </c>
      <c r="S626">
        <f t="shared" si="78"/>
        <v>0.99999815124477986</v>
      </c>
      <c r="T626">
        <f t="shared" si="79"/>
        <v>0.98477471553436724</v>
      </c>
      <c r="U626">
        <f t="shared" si="80"/>
        <v>0.95537098261893294</v>
      </c>
    </row>
    <row r="627" spans="1:21" x14ac:dyDescent="0.2">
      <c r="A627">
        <v>2016</v>
      </c>
      <c r="B627" t="s">
        <v>629</v>
      </c>
      <c r="C627" t="s">
        <v>6</v>
      </c>
      <c r="D627" t="s">
        <v>653</v>
      </c>
      <c r="E627">
        <v>535000</v>
      </c>
      <c r="F627">
        <f t="shared" si="74"/>
        <v>535</v>
      </c>
      <c r="H627" s="1">
        <f t="shared" si="75"/>
        <v>-9.8158192068482624</v>
      </c>
      <c r="I627" s="1">
        <f t="shared" si="76"/>
        <v>-7.9459356172144089</v>
      </c>
      <c r="J627" s="1">
        <f t="shared" si="77"/>
        <v>-6.6069161308544651</v>
      </c>
      <c r="Q627">
        <v>31750</v>
      </c>
      <c r="R627">
        <f t="shared" si="81"/>
        <v>0.9976553341148886</v>
      </c>
      <c r="S627">
        <f t="shared" si="78"/>
        <v>0.99999822540897043</v>
      </c>
      <c r="T627">
        <f t="shared" si="79"/>
        <v>0.9848213010614183</v>
      </c>
      <c r="U627">
        <f t="shared" si="80"/>
        <v>0.95542384784401602</v>
      </c>
    </row>
    <row r="628" spans="1:21" x14ac:dyDescent="0.2">
      <c r="A628">
        <v>2016</v>
      </c>
      <c r="B628" t="s">
        <v>629</v>
      </c>
      <c r="C628" t="s">
        <v>6</v>
      </c>
      <c r="D628" t="s">
        <v>654</v>
      </c>
      <c r="E628">
        <v>2500000</v>
      </c>
      <c r="F628">
        <f t="shared" si="74"/>
        <v>2500</v>
      </c>
      <c r="H628" s="1">
        <f t="shared" si="75"/>
        <v>-9.6533087718809654</v>
      </c>
      <c r="I628" s="1">
        <f t="shared" si="76"/>
        <v>-9.0231468154639209</v>
      </c>
      <c r="J628" s="1">
        <f t="shared" si="77"/>
        <v>-9.3081769546424269</v>
      </c>
      <c r="Q628">
        <v>31800</v>
      </c>
      <c r="R628">
        <f t="shared" si="81"/>
        <v>0.9988276670574443</v>
      </c>
      <c r="S628">
        <f t="shared" si="78"/>
        <v>0.9999982967158132</v>
      </c>
      <c r="T628">
        <f t="shared" si="79"/>
        <v>0.98486769106083827</v>
      </c>
      <c r="U628">
        <f t="shared" si="80"/>
        <v>0.95547656740852449</v>
      </c>
    </row>
    <row r="629" spans="1:21" x14ac:dyDescent="0.2">
      <c r="A629">
        <v>2016</v>
      </c>
      <c r="B629" t="s">
        <v>629</v>
      </c>
      <c r="C629" t="s">
        <v>6</v>
      </c>
      <c r="D629" t="s">
        <v>655</v>
      </c>
      <c r="E629">
        <v>1350000</v>
      </c>
      <c r="F629">
        <f t="shared" si="74"/>
        <v>1350</v>
      </c>
      <c r="H629" s="1">
        <f t="shared" si="75"/>
        <v>-9.7349544574061984</v>
      </c>
      <c r="I629" s="1">
        <f t="shared" si="76"/>
        <v>-8.422850751707843</v>
      </c>
      <c r="J629" s="1">
        <f t="shared" si="77"/>
        <v>-8.2285934387043262</v>
      </c>
      <c r="Q629">
        <v>31850</v>
      </c>
      <c r="R629">
        <f t="shared" si="81"/>
        <v>0.9988276670574443</v>
      </c>
      <c r="S629">
        <f t="shared" si="78"/>
        <v>0.99999836527047081</v>
      </c>
      <c r="T629">
        <f t="shared" si="79"/>
        <v>0.98491388659074497</v>
      </c>
      <c r="U629">
        <f t="shared" si="80"/>
        <v>0.95552914194188066</v>
      </c>
    </row>
    <row r="630" spans="1:21" x14ac:dyDescent="0.2">
      <c r="A630">
        <v>2016</v>
      </c>
      <c r="B630" t="s">
        <v>629</v>
      </c>
      <c r="C630" t="s">
        <v>6</v>
      </c>
      <c r="D630" t="s">
        <v>656</v>
      </c>
      <c r="E630">
        <v>2000000</v>
      </c>
      <c r="F630">
        <f t="shared" si="74"/>
        <v>2000</v>
      </c>
      <c r="H630" s="1">
        <f t="shared" si="75"/>
        <v>-9.6841387542750681</v>
      </c>
      <c r="I630" s="1">
        <f t="shared" si="76"/>
        <v>-8.7796495380882682</v>
      </c>
      <c r="J630" s="1">
        <f t="shared" si="77"/>
        <v>-8.9172202545907648</v>
      </c>
      <c r="Q630">
        <v>31900</v>
      </c>
      <c r="R630">
        <f t="shared" si="81"/>
        <v>0.9988276670574443</v>
      </c>
      <c r="S630">
        <f t="shared" si="78"/>
        <v>0.99999843117443432</v>
      </c>
      <c r="T630">
        <f t="shared" si="79"/>
        <v>0.9849598887021892</v>
      </c>
      <c r="U630">
        <f t="shared" si="80"/>
        <v>0.95558157206980454</v>
      </c>
    </row>
    <row r="631" spans="1:21" x14ac:dyDescent="0.2">
      <c r="A631">
        <v>2016</v>
      </c>
      <c r="B631" t="s">
        <v>629</v>
      </c>
      <c r="C631" t="s">
        <v>6</v>
      </c>
      <c r="D631" t="s">
        <v>657</v>
      </c>
      <c r="E631">
        <v>3450000</v>
      </c>
      <c r="F631">
        <f t="shared" si="74"/>
        <v>3450</v>
      </c>
      <c r="H631" s="1">
        <f t="shared" si="75"/>
        <v>-9.6145175445841993</v>
      </c>
      <c r="I631" s="1">
        <f t="shared" si="76"/>
        <v>-9.4268840957755362</v>
      </c>
      <c r="J631" s="1">
        <f t="shared" si="77"/>
        <v>-9.8724805217167848</v>
      </c>
      <c r="Q631">
        <v>31950</v>
      </c>
      <c r="R631">
        <f t="shared" si="81"/>
        <v>0.9988276670574443</v>
      </c>
      <c r="S631">
        <f t="shared" si="78"/>
        <v>0.99999849452564404</v>
      </c>
      <c r="T631">
        <f t="shared" si="79"/>
        <v>0.98500569843921171</v>
      </c>
      <c r="U631">
        <f t="shared" si="80"/>
        <v>0.95563385841434145</v>
      </c>
    </row>
    <row r="632" spans="1:21" x14ac:dyDescent="0.2">
      <c r="A632">
        <v>2016</v>
      </c>
      <c r="B632" t="s">
        <v>658</v>
      </c>
      <c r="C632" t="s">
        <v>6</v>
      </c>
      <c r="D632" t="s">
        <v>659</v>
      </c>
      <c r="E632">
        <v>520000</v>
      </c>
      <c r="F632">
        <f t="shared" si="74"/>
        <v>520</v>
      </c>
      <c r="H632" s="1">
        <f t="shared" si="75"/>
        <v>-9.8174863408579061</v>
      </c>
      <c r="I632" s="1">
        <f t="shared" si="76"/>
        <v>-7.9393591613481815</v>
      </c>
      <c r="J632" s="1">
        <f t="shared" si="77"/>
        <v>-6.5570916959392793</v>
      </c>
      <c r="Q632">
        <v>32000</v>
      </c>
      <c r="R632">
        <f t="shared" si="81"/>
        <v>0.9988276670574443</v>
      </c>
      <c r="S632">
        <f t="shared" si="78"/>
        <v>0.99999855541860616</v>
      </c>
      <c r="T632">
        <f t="shared" si="79"/>
        <v>0.98505131683889813</v>
      </c>
      <c r="U632">
        <f t="shared" si="80"/>
        <v>0.95568600159388895</v>
      </c>
    </row>
    <row r="633" spans="1:21" x14ac:dyDescent="0.2">
      <c r="A633">
        <v>2016</v>
      </c>
      <c r="B633" t="s">
        <v>658</v>
      </c>
      <c r="C633" t="s">
        <v>6</v>
      </c>
      <c r="D633" t="s">
        <v>660</v>
      </c>
      <c r="E633">
        <v>511200</v>
      </c>
      <c r="F633">
        <f t="shared" si="74"/>
        <v>511.2</v>
      </c>
      <c r="H633" s="1">
        <f t="shared" si="75"/>
        <v>-9.8184674011044084</v>
      </c>
      <c r="I633" s="1">
        <f t="shared" si="76"/>
        <v>-7.9356433033499867</v>
      </c>
      <c r="J633" s="1">
        <f t="shared" si="77"/>
        <v>-6.5271880166736516</v>
      </c>
      <c r="Q633">
        <v>32050</v>
      </c>
      <c r="R633">
        <f t="shared" si="81"/>
        <v>0.9988276670574443</v>
      </c>
      <c r="S633">
        <f t="shared" si="78"/>
        <v>0.99999861394450595</v>
      </c>
      <c r="T633">
        <f t="shared" si="79"/>
        <v>0.98509674493143518</v>
      </c>
      <c r="U633">
        <f t="shared" si="80"/>
        <v>0.95573800222322447</v>
      </c>
    </row>
    <row r="634" spans="1:21" x14ac:dyDescent="0.2">
      <c r="A634">
        <v>2016</v>
      </c>
      <c r="B634" t="s">
        <v>658</v>
      </c>
      <c r="C634" t="s">
        <v>6</v>
      </c>
      <c r="D634" t="s">
        <v>661</v>
      </c>
      <c r="E634">
        <v>507500</v>
      </c>
      <c r="F634">
        <f t="shared" si="74"/>
        <v>507.5</v>
      </c>
      <c r="H634" s="1">
        <f t="shared" si="75"/>
        <v>-9.8188805566568949</v>
      </c>
      <c r="I634" s="1">
        <f t="shared" si="76"/>
        <v>-7.9341144305883669</v>
      </c>
      <c r="J634" s="1">
        <f t="shared" si="77"/>
        <v>-6.514460852595839</v>
      </c>
      <c r="Q634">
        <v>32100</v>
      </c>
      <c r="R634">
        <f t="shared" si="81"/>
        <v>0.9988276670574443</v>
      </c>
      <c r="S634">
        <f t="shared" si="78"/>
        <v>0.99999867019131738</v>
      </c>
      <c r="T634">
        <f t="shared" si="79"/>
        <v>0.98514198374016537</v>
      </c>
      <c r="U634">
        <f t="shared" si="80"/>
        <v>0.95578986091353157</v>
      </c>
    </row>
    <row r="635" spans="1:21" x14ac:dyDescent="0.2">
      <c r="A635">
        <v>2016</v>
      </c>
      <c r="B635" t="s">
        <v>658</v>
      </c>
      <c r="C635" t="s">
        <v>6</v>
      </c>
      <c r="D635" t="s">
        <v>662</v>
      </c>
      <c r="E635">
        <v>520000</v>
      </c>
      <c r="F635">
        <f t="shared" si="74"/>
        <v>520</v>
      </c>
      <c r="H635" s="1">
        <f t="shared" si="75"/>
        <v>-9.8174863408579061</v>
      </c>
      <c r="I635" s="1">
        <f t="shared" si="76"/>
        <v>-7.9393591613481815</v>
      </c>
      <c r="J635" s="1">
        <f t="shared" si="77"/>
        <v>-6.5570916959392793</v>
      </c>
      <c r="Q635">
        <v>32150</v>
      </c>
      <c r="R635">
        <f t="shared" si="81"/>
        <v>0.9988276670574443</v>
      </c>
      <c r="S635">
        <f t="shared" si="78"/>
        <v>0.99999872424390968</v>
      </c>
      <c r="T635">
        <f t="shared" si="79"/>
        <v>0.98518703428164112</v>
      </c>
      <c r="U635">
        <f t="shared" si="80"/>
        <v>0.95584157827242699</v>
      </c>
    </row>
    <row r="636" spans="1:21" x14ac:dyDescent="0.2">
      <c r="A636">
        <v>2016</v>
      </c>
      <c r="B636" t="s">
        <v>658</v>
      </c>
      <c r="C636" t="s">
        <v>6</v>
      </c>
      <c r="D636" t="s">
        <v>663</v>
      </c>
      <c r="E636">
        <v>7150000</v>
      </c>
      <c r="F636">
        <f t="shared" si="74"/>
        <v>7150</v>
      </c>
      <c r="H636" s="1">
        <f t="shared" si="75"/>
        <v>-9.7105601648266671</v>
      </c>
      <c r="I636" s="1">
        <f t="shared" si="76"/>
        <v>-10.568326483394959</v>
      </c>
      <c r="J636" s="1">
        <f t="shared" si="77"/>
        <v>-11.149259757024938</v>
      </c>
      <c r="Q636">
        <v>32200</v>
      </c>
      <c r="R636">
        <f t="shared" si="81"/>
        <v>0.9988276670574443</v>
      </c>
      <c r="S636">
        <f t="shared" si="78"/>
        <v>0.99999877618415023</v>
      </c>
      <c r="T636">
        <f t="shared" si="79"/>
        <v>0.98523189756567853</v>
      </c>
      <c r="U636">
        <f t="shared" si="80"/>
        <v>0.95589315490398641</v>
      </c>
    </row>
    <row r="637" spans="1:21" x14ac:dyDescent="0.2">
      <c r="A637">
        <v>2016</v>
      </c>
      <c r="B637" t="s">
        <v>658</v>
      </c>
      <c r="C637" t="s">
        <v>6</v>
      </c>
      <c r="D637" t="s">
        <v>664</v>
      </c>
      <c r="E637">
        <v>509600</v>
      </c>
      <c r="F637">
        <f t="shared" si="74"/>
        <v>509.6</v>
      </c>
      <c r="H637" s="1">
        <f t="shared" si="75"/>
        <v>-9.818646014703539</v>
      </c>
      <c r="I637" s="1">
        <f t="shared" si="76"/>
        <v>-7.9349796782070765</v>
      </c>
      <c r="J637" s="1">
        <f t="shared" si="77"/>
        <v>-6.5216957199478198</v>
      </c>
      <c r="Q637">
        <v>32250</v>
      </c>
      <c r="R637">
        <f t="shared" si="81"/>
        <v>0.9988276670574443</v>
      </c>
      <c r="S637">
        <f t="shared" si="78"/>
        <v>0.99999882609100443</v>
      </c>
      <c r="T637">
        <f t="shared" si="79"/>
        <v>0.98527657459541118</v>
      </c>
      <c r="U637">
        <f t="shared" si="80"/>
        <v>0.95594459140877108</v>
      </c>
    </row>
    <row r="638" spans="1:21" x14ac:dyDescent="0.2">
      <c r="A638">
        <v>2016</v>
      </c>
      <c r="B638" t="s">
        <v>658</v>
      </c>
      <c r="C638" t="s">
        <v>6</v>
      </c>
      <c r="D638" t="s">
        <v>665</v>
      </c>
      <c r="E638">
        <v>508800</v>
      </c>
      <c r="F638">
        <f t="shared" si="74"/>
        <v>508.8</v>
      </c>
      <c r="H638" s="1">
        <f t="shared" si="75"/>
        <v>-9.8187353490810487</v>
      </c>
      <c r="I638" s="1">
        <f t="shared" si="76"/>
        <v>-7.9346492847502414</v>
      </c>
      <c r="J638" s="1">
        <f t="shared" si="77"/>
        <v>-6.5189431015956512</v>
      </c>
      <c r="Q638">
        <v>32300</v>
      </c>
      <c r="R638">
        <f t="shared" si="81"/>
        <v>0.9988276670574443</v>
      </c>
      <c r="S638">
        <f t="shared" si="78"/>
        <v>0.99999887404063281</v>
      </c>
      <c r="T638">
        <f t="shared" si="79"/>
        <v>0.9853210663673424</v>
      </c>
      <c r="U638">
        <f t="shared" si="80"/>
        <v>0.95599588838385341</v>
      </c>
    </row>
    <row r="639" spans="1:21" x14ac:dyDescent="0.2">
      <c r="A639">
        <v>2016</v>
      </c>
      <c r="B639" t="s">
        <v>658</v>
      </c>
      <c r="C639" t="s">
        <v>6</v>
      </c>
      <c r="D639" t="s">
        <v>666</v>
      </c>
      <c r="E639">
        <v>6225000</v>
      </c>
      <c r="F639">
        <f t="shared" si="74"/>
        <v>6225</v>
      </c>
      <c r="H639" s="1">
        <f t="shared" si="75"/>
        <v>-9.6496801671580261</v>
      </c>
      <c r="I639" s="1">
        <f t="shared" si="76"/>
        <v>-10.32698913803868</v>
      </c>
      <c r="J639" s="1">
        <f t="shared" si="77"/>
        <v>-10.906533868393899</v>
      </c>
      <c r="Q639">
        <v>32350</v>
      </c>
      <c r="R639">
        <f t="shared" si="81"/>
        <v>0.9988276670574443</v>
      </c>
      <c r="S639">
        <f t="shared" si="78"/>
        <v>0.99999892010648461</v>
      </c>
      <c r="T639">
        <f t="shared" si="79"/>
        <v>0.98536537387139811</v>
      </c>
      <c r="U639">
        <f t="shared" si="80"/>
        <v>0.95604704642284244</v>
      </c>
    </row>
    <row r="640" spans="1:21" x14ac:dyDescent="0.2">
      <c r="A640">
        <v>2016</v>
      </c>
      <c r="B640" t="s">
        <v>658</v>
      </c>
      <c r="C640" t="s">
        <v>6</v>
      </c>
      <c r="D640" t="s">
        <v>667</v>
      </c>
      <c r="E640">
        <v>21500000</v>
      </c>
      <c r="F640">
        <f t="shared" si="74"/>
        <v>21500</v>
      </c>
      <c r="H640" s="1">
        <f t="shared" si="75"/>
        <v>-13.80345103283002</v>
      </c>
      <c r="I640" s="1">
        <f t="shared" si="76"/>
        <v>-12.892399025615855</v>
      </c>
      <c r="J640" s="1">
        <f t="shared" si="77"/>
        <v>-13.078153032049428</v>
      </c>
      <c r="Q640">
        <v>32400</v>
      </c>
      <c r="R640">
        <f t="shared" si="81"/>
        <v>0.9988276670574443</v>
      </c>
      <c r="S640">
        <f t="shared" si="78"/>
        <v>0.99999896435938862</v>
      </c>
      <c r="T640">
        <f t="shared" si="79"/>
        <v>0.98540949809097855</v>
      </c>
      <c r="U640">
        <f t="shared" si="80"/>
        <v>0.95609806611590986</v>
      </c>
    </row>
    <row r="641" spans="1:21" x14ac:dyDescent="0.2">
      <c r="A641">
        <v>2016</v>
      </c>
      <c r="B641" t="s">
        <v>658</v>
      </c>
      <c r="C641" t="s">
        <v>6</v>
      </c>
      <c r="D641" t="s">
        <v>668</v>
      </c>
      <c r="E641">
        <v>526400</v>
      </c>
      <c r="F641">
        <f t="shared" si="74"/>
        <v>526.4</v>
      </c>
      <c r="H641" s="1">
        <f t="shared" si="75"/>
        <v>-9.8167742397793667</v>
      </c>
      <c r="I641" s="1">
        <f t="shared" si="76"/>
        <v>-7.9421290113443117</v>
      </c>
      <c r="J641" s="1">
        <f t="shared" si="77"/>
        <v>-6.5785236600744099</v>
      </c>
      <c r="Q641">
        <v>32450</v>
      </c>
      <c r="R641">
        <f t="shared" si="81"/>
        <v>0.9988276670574443</v>
      </c>
      <c r="S641">
        <f t="shared" si="78"/>
        <v>0.99999900686764154</v>
      </c>
      <c r="T641">
        <f t="shared" si="79"/>
        <v>0.98545344000300961</v>
      </c>
      <c r="U641">
        <f t="shared" si="80"/>
        <v>0.95614894804981432</v>
      </c>
    </row>
    <row r="642" spans="1:21" x14ac:dyDescent="0.2">
      <c r="A642">
        <v>2016</v>
      </c>
      <c r="B642" t="s">
        <v>658</v>
      </c>
      <c r="C642" t="s">
        <v>6</v>
      </c>
      <c r="D642" t="s">
        <v>669</v>
      </c>
      <c r="E642">
        <v>523900</v>
      </c>
      <c r="F642">
        <f t="shared" si="74"/>
        <v>523.9</v>
      </c>
      <c r="H642" s="1">
        <f t="shared" si="75"/>
        <v>-9.8170522642189191</v>
      </c>
      <c r="I642" s="1">
        <f t="shared" si="76"/>
        <v>-7.9410404789073583</v>
      </c>
      <c r="J642" s="1">
        <f t="shared" si="77"/>
        <v>-6.5701829739388931</v>
      </c>
      <c r="Q642">
        <v>32500</v>
      </c>
      <c r="R642">
        <f t="shared" si="81"/>
        <v>0.9988276670574443</v>
      </c>
      <c r="S642">
        <f t="shared" si="78"/>
        <v>0.99999904769709314</v>
      </c>
      <c r="T642">
        <f t="shared" si="79"/>
        <v>0.98549720057799373</v>
      </c>
      <c r="U642">
        <f t="shared" si="80"/>
        <v>0.95619969280792716</v>
      </c>
    </row>
    <row r="643" spans="1:21" x14ac:dyDescent="0.2">
      <c r="A643">
        <v>2016</v>
      </c>
      <c r="B643" t="s">
        <v>658</v>
      </c>
      <c r="C643" t="s">
        <v>6</v>
      </c>
      <c r="D643" t="s">
        <v>670</v>
      </c>
      <c r="E643">
        <v>2925000</v>
      </c>
      <c r="F643">
        <f t="shared" ref="F643:F706" si="82">E643/1000</f>
        <v>2925</v>
      </c>
      <c r="H643" s="1">
        <f t="shared" ref="H643:H706" si="83">LN(_xlfn.NORM.DIST(F643,$N$1,$N$2,FALSE))</f>
        <v>-9.6327499429210803</v>
      </c>
      <c r="I643" s="1">
        <f t="shared" ref="I643:I706" si="84">LN(_xlfn.LOGNORM.DIST(F643,$N$5,$N$6,FALSE))</f>
        <v>-9.2122384088007756</v>
      </c>
      <c r="J643" s="1">
        <f t="shared" ref="J643:J706" si="85">LN($N$10)+$N$10*LN($N$9)-($N$10+1)*LN(F643)</f>
        <v>-9.5832539943724928</v>
      </c>
      <c r="Q643">
        <v>32550</v>
      </c>
      <c r="R643">
        <f t="shared" si="81"/>
        <v>0.9988276670574443</v>
      </c>
      <c r="S643">
        <f t="shared" ref="S643:S652" si="86">_xlfn.NORM.DIST(Q643,$N$1,$N$2,TRUE)</f>
        <v>0.99999908691122885</v>
      </c>
      <c r="T643">
        <f t="shared" ref="T643:T652" si="87">_xlfn.LOGNORM.DIST(Q643,$N$5,$N$6,TRUE)</f>
        <v>0.98554078078006047</v>
      </c>
      <c r="U643">
        <f t="shared" ref="U643:U652" si="88">1-($N$9/Q643)^$N$10</f>
        <v>0.95625030097025654</v>
      </c>
    </row>
    <row r="644" spans="1:21" x14ac:dyDescent="0.2">
      <c r="A644">
        <v>2016</v>
      </c>
      <c r="B644" t="s">
        <v>658</v>
      </c>
      <c r="C644" t="s">
        <v>6</v>
      </c>
      <c r="D644" t="s">
        <v>671</v>
      </c>
      <c r="E644">
        <v>507500</v>
      </c>
      <c r="F644">
        <f t="shared" si="82"/>
        <v>507.5</v>
      </c>
      <c r="H644" s="1">
        <f t="shared" si="83"/>
        <v>-9.8188805566568949</v>
      </c>
      <c r="I644" s="1">
        <f t="shared" si="84"/>
        <v>-7.9341144305883669</v>
      </c>
      <c r="J644" s="1">
        <f t="shared" si="85"/>
        <v>-6.514460852595839</v>
      </c>
      <c r="Q644">
        <v>32600</v>
      </c>
      <c r="R644">
        <f t="shared" si="81"/>
        <v>0.9988276670574443</v>
      </c>
      <c r="S644">
        <f t="shared" si="86"/>
        <v>0.99999912457124984</v>
      </c>
      <c r="T644">
        <f t="shared" si="87"/>
        <v>0.98558418156701644</v>
      </c>
      <c r="U644">
        <f t="shared" si="88"/>
        <v>0.95630077311347261</v>
      </c>
    </row>
    <row r="645" spans="1:21" x14ac:dyDescent="0.2">
      <c r="A645">
        <v>2016</v>
      </c>
      <c r="B645" t="s">
        <v>658</v>
      </c>
      <c r="C645" t="s">
        <v>6</v>
      </c>
      <c r="D645" t="s">
        <v>672</v>
      </c>
      <c r="E645">
        <v>1350000</v>
      </c>
      <c r="F645">
        <f t="shared" si="82"/>
        <v>1350</v>
      </c>
      <c r="H645" s="1">
        <f t="shared" si="83"/>
        <v>-9.7349544574061984</v>
      </c>
      <c r="I645" s="1">
        <f t="shared" si="84"/>
        <v>-8.422850751707843</v>
      </c>
      <c r="J645" s="1">
        <f t="shared" si="85"/>
        <v>-8.2285934387043262</v>
      </c>
      <c r="Q645">
        <v>32650</v>
      </c>
      <c r="R645">
        <f t="shared" si="81"/>
        <v>0.9988276670574443</v>
      </c>
      <c r="S645">
        <f t="shared" si="86"/>
        <v>0.99999916073615081</v>
      </c>
      <c r="T645">
        <f t="shared" si="87"/>
        <v>0.98562740389039505</v>
      </c>
      <c r="U645">
        <f t="shared" si="88"/>
        <v>0.95635110981093097</v>
      </c>
    </row>
    <row r="646" spans="1:21" x14ac:dyDescent="0.2">
      <c r="A646">
        <v>2016</v>
      </c>
      <c r="B646" t="s">
        <v>658</v>
      </c>
      <c r="C646" t="s">
        <v>6</v>
      </c>
      <c r="D646" t="s">
        <v>673</v>
      </c>
      <c r="E646">
        <v>521200</v>
      </c>
      <c r="F646">
        <f t="shared" si="82"/>
        <v>521.20000000000005</v>
      </c>
      <c r="H646" s="1">
        <f t="shared" si="83"/>
        <v>-9.8173527322773584</v>
      </c>
      <c r="I646" s="1">
        <f t="shared" si="84"/>
        <v>-7.9398742837584448</v>
      </c>
      <c r="J646" s="1">
        <f t="shared" si="85"/>
        <v>-6.5611302099535251</v>
      </c>
      <c r="Q646">
        <v>32700</v>
      </c>
      <c r="R646">
        <f t="shared" si="81"/>
        <v>0.9988276670574443</v>
      </c>
      <c r="S646">
        <f t="shared" si="86"/>
        <v>0.99999919546279448</v>
      </c>
      <c r="T646">
        <f t="shared" si="87"/>
        <v>0.98567044869550524</v>
      </c>
      <c r="U646">
        <f t="shared" si="88"/>
        <v>0.9564013116326977</v>
      </c>
    </row>
    <row r="647" spans="1:21" x14ac:dyDescent="0.2">
      <c r="A647">
        <v>2016</v>
      </c>
      <c r="B647" t="s">
        <v>658</v>
      </c>
      <c r="C647" t="s">
        <v>6</v>
      </c>
      <c r="D647" t="s">
        <v>674</v>
      </c>
      <c r="E647">
        <v>3000000</v>
      </c>
      <c r="F647">
        <f t="shared" si="82"/>
        <v>3000</v>
      </c>
      <c r="H647" s="1">
        <f t="shared" si="83"/>
        <v>-9.6296605460211744</v>
      </c>
      <c r="I647" s="1">
        <f t="shared" si="84"/>
        <v>-9.2441046676154155</v>
      </c>
      <c r="J647" s="1">
        <f t="shared" si="85"/>
        <v>-9.627611837580524</v>
      </c>
      <c r="Q647">
        <v>32750</v>
      </c>
      <c r="R647">
        <f t="shared" si="81"/>
        <v>0.9988276670574443</v>
      </c>
      <c r="S647">
        <f t="shared" si="86"/>
        <v>0.99999922880598491</v>
      </c>
      <c r="T647">
        <f t="shared" si="87"/>
        <v>0.98571331692148045</v>
      </c>
      <c r="U647">
        <f t="shared" si="88"/>
        <v>0.95645137914557232</v>
      </c>
    </row>
    <row r="648" spans="1:21" x14ac:dyDescent="0.2">
      <c r="A648">
        <v>2016</v>
      </c>
      <c r="B648" t="s">
        <v>658</v>
      </c>
      <c r="C648" t="s">
        <v>6</v>
      </c>
      <c r="D648" t="s">
        <v>675</v>
      </c>
      <c r="E648">
        <v>510200</v>
      </c>
      <c r="F648">
        <f t="shared" si="82"/>
        <v>510.2</v>
      </c>
      <c r="H648" s="1">
        <f t="shared" si="83"/>
        <v>-9.8185790259857573</v>
      </c>
      <c r="I648" s="1">
        <f t="shared" si="84"/>
        <v>-7.935228095602076</v>
      </c>
      <c r="J648" s="1">
        <f t="shared" si="85"/>
        <v>-6.5237573493923353</v>
      </c>
      <c r="Q648">
        <v>32800</v>
      </c>
      <c r="R648">
        <f t="shared" si="81"/>
        <v>0.9988276670574443</v>
      </c>
      <c r="S648">
        <f t="shared" si="86"/>
        <v>0.99999926081853752</v>
      </c>
      <c r="T648">
        <f t="shared" si="87"/>
        <v>0.98575600950132658</v>
      </c>
      <c r="U648">
        <f t="shared" si="88"/>
        <v>0.95650131291311202</v>
      </c>
    </row>
    <row r="649" spans="1:21" x14ac:dyDescent="0.2">
      <c r="A649">
        <v>2016</v>
      </c>
      <c r="B649" t="s">
        <v>658</v>
      </c>
      <c r="C649" t="s">
        <v>6</v>
      </c>
      <c r="D649" t="s">
        <v>676</v>
      </c>
      <c r="E649">
        <v>1600000</v>
      </c>
      <c r="F649">
        <f t="shared" si="82"/>
        <v>1600</v>
      </c>
      <c r="H649" s="1">
        <f t="shared" si="83"/>
        <v>-9.7139736048950542</v>
      </c>
      <c r="I649" s="1">
        <f t="shared" si="84"/>
        <v>-8.5657971654465399</v>
      </c>
      <c r="J649" s="1">
        <f t="shared" si="85"/>
        <v>-8.5262635545391028</v>
      </c>
      <c r="Q649">
        <v>32850</v>
      </c>
      <c r="R649">
        <f t="shared" si="81"/>
        <v>0.9988276670574443</v>
      </c>
      <c r="S649">
        <f t="shared" si="86"/>
        <v>0.99999929155134715</v>
      </c>
      <c r="T649">
        <f t="shared" si="87"/>
        <v>0.98579852736197005</v>
      </c>
      <c r="U649">
        <f t="shared" si="88"/>
        <v>0.95655111349565514</v>
      </c>
    </row>
    <row r="650" spans="1:21" x14ac:dyDescent="0.2">
      <c r="A650">
        <v>2016</v>
      </c>
      <c r="B650" t="s">
        <v>658</v>
      </c>
      <c r="C650" t="s">
        <v>6</v>
      </c>
      <c r="D650" t="s">
        <v>677</v>
      </c>
      <c r="E650">
        <v>800000</v>
      </c>
      <c r="F650">
        <f t="shared" si="82"/>
        <v>800</v>
      </c>
      <c r="H650" s="1">
        <f t="shared" si="83"/>
        <v>-9.7874322786809067</v>
      </c>
      <c r="I650" s="1">
        <f t="shared" si="84"/>
        <v>-8.0905755857404884</v>
      </c>
      <c r="J650" s="1">
        <f t="shared" si="85"/>
        <v>-7.3118411221370732</v>
      </c>
      <c r="Q650">
        <v>32900</v>
      </c>
      <c r="R650">
        <f t="shared" si="81"/>
        <v>0.9988276670574443</v>
      </c>
      <c r="S650">
        <f t="shared" si="86"/>
        <v>0.99999932105345446</v>
      </c>
      <c r="T650">
        <f t="shared" si="87"/>
        <v>0.98584087142430454</v>
      </c>
      <c r="U650">
        <f t="shared" si="88"/>
        <v>0.95660078145034411</v>
      </c>
    </row>
    <row r="651" spans="1:21" x14ac:dyDescent="0.2">
      <c r="A651">
        <v>2016</v>
      </c>
      <c r="B651" t="s">
        <v>658</v>
      </c>
      <c r="C651" t="s">
        <v>6</v>
      </c>
      <c r="D651" t="s">
        <v>678</v>
      </c>
      <c r="E651">
        <v>9625000</v>
      </c>
      <c r="F651">
        <f t="shared" si="82"/>
        <v>9625</v>
      </c>
      <c r="H651" s="1">
        <f t="shared" si="83"/>
        <v>-9.9943242561963039</v>
      </c>
      <c r="I651" s="1">
        <f t="shared" si="84"/>
        <v>-11.124705555963901</v>
      </c>
      <c r="J651" s="1">
        <f t="shared" si="85"/>
        <v>-11.67005667907765</v>
      </c>
      <c r="Q651">
        <v>32950</v>
      </c>
      <c r="R651">
        <f t="shared" si="81"/>
        <v>0.9988276670574443</v>
      </c>
      <c r="S651">
        <f t="shared" si="86"/>
        <v>0.99999934937210944</v>
      </c>
      <c r="T651">
        <f t="shared" si="87"/>
        <v>0.98588304260323878</v>
      </c>
      <c r="U651">
        <f t="shared" si="88"/>
        <v>0.95665031733114869</v>
      </c>
    </row>
    <row r="652" spans="1:21" x14ac:dyDescent="0.2">
      <c r="A652">
        <v>2016</v>
      </c>
      <c r="B652" t="s">
        <v>658</v>
      </c>
      <c r="C652" t="s">
        <v>6</v>
      </c>
      <c r="D652" t="s">
        <v>679</v>
      </c>
      <c r="E652">
        <v>21000000</v>
      </c>
      <c r="F652">
        <f t="shared" si="82"/>
        <v>21000</v>
      </c>
      <c r="H652" s="1">
        <f t="shared" si="83"/>
        <v>-13.56137426692028</v>
      </c>
      <c r="I652" s="1">
        <f t="shared" si="84"/>
        <v>-12.835179611948329</v>
      </c>
      <c r="J652" s="1">
        <f t="shared" si="85"/>
        <v>-13.036926630641528</v>
      </c>
      <c r="Q652">
        <v>33000</v>
      </c>
      <c r="R652">
        <f t="shared" si="81"/>
        <v>1</v>
      </c>
      <c r="S652">
        <f t="shared" si="86"/>
        <v>0.999999376552833</v>
      </c>
      <c r="T652">
        <f t="shared" si="87"/>
        <v>0.98592504180774199</v>
      </c>
      <c r="U652">
        <f t="shared" si="88"/>
        <v>0.95669972168888884</v>
      </c>
    </row>
    <row r="653" spans="1:21" x14ac:dyDescent="0.2">
      <c r="A653">
        <v>2016</v>
      </c>
      <c r="B653" t="s">
        <v>658</v>
      </c>
      <c r="C653" t="s">
        <v>6</v>
      </c>
      <c r="D653" t="s">
        <v>680</v>
      </c>
      <c r="E653">
        <v>525500</v>
      </c>
      <c r="F653">
        <f t="shared" si="82"/>
        <v>525.5</v>
      </c>
      <c r="H653" s="1">
        <f t="shared" si="83"/>
        <v>-9.8168743078941461</v>
      </c>
      <c r="I653" s="1">
        <f t="shared" si="84"/>
        <v>-7.9417361830573503</v>
      </c>
      <c r="J653" s="1">
        <f t="shared" si="85"/>
        <v>-6.5755255851937857</v>
      </c>
    </row>
    <row r="654" spans="1:21" x14ac:dyDescent="0.2">
      <c r="A654">
        <v>2016</v>
      </c>
      <c r="B654" t="s">
        <v>658</v>
      </c>
      <c r="C654" t="s">
        <v>6</v>
      </c>
      <c r="D654" t="s">
        <v>681</v>
      </c>
      <c r="E654">
        <v>517700</v>
      </c>
      <c r="F654">
        <f t="shared" si="82"/>
        <v>517.70000000000005</v>
      </c>
      <c r="H654" s="1">
        <f t="shared" si="83"/>
        <v>-9.8177425395969031</v>
      </c>
      <c r="I654" s="1">
        <f t="shared" si="84"/>
        <v>-7.9383774034173955</v>
      </c>
      <c r="J654" s="1">
        <f t="shared" si="85"/>
        <v>-6.5493250940185685</v>
      </c>
    </row>
    <row r="655" spans="1:21" x14ac:dyDescent="0.2">
      <c r="A655">
        <v>2016</v>
      </c>
      <c r="B655" t="s">
        <v>658</v>
      </c>
      <c r="C655" t="s">
        <v>6</v>
      </c>
      <c r="D655" t="s">
        <v>682</v>
      </c>
      <c r="E655">
        <v>1600000</v>
      </c>
      <c r="F655">
        <f t="shared" si="82"/>
        <v>1600</v>
      </c>
      <c r="H655" s="1">
        <f t="shared" si="83"/>
        <v>-9.7139736048950542</v>
      </c>
      <c r="I655" s="1">
        <f t="shared" si="84"/>
        <v>-8.5657971654465399</v>
      </c>
      <c r="J655" s="1">
        <f t="shared" si="85"/>
        <v>-8.5262635545391028</v>
      </c>
    </row>
    <row r="656" spans="1:21" x14ac:dyDescent="0.2">
      <c r="A656">
        <v>2016</v>
      </c>
      <c r="B656" t="s">
        <v>658</v>
      </c>
      <c r="C656" t="s">
        <v>6</v>
      </c>
      <c r="D656" t="s">
        <v>683</v>
      </c>
      <c r="E656">
        <v>15450000</v>
      </c>
      <c r="F656">
        <f t="shared" si="82"/>
        <v>15450</v>
      </c>
      <c r="H656" s="1">
        <f t="shared" si="83"/>
        <v>-11.356613025383851</v>
      </c>
      <c r="I656" s="1">
        <f t="shared" si="84"/>
        <v>-12.119044395470798</v>
      </c>
      <c r="J656" s="1">
        <f t="shared" si="85"/>
        <v>-12.499201642400042</v>
      </c>
    </row>
    <row r="657" spans="1:10" x14ac:dyDescent="0.2">
      <c r="A657">
        <v>2016</v>
      </c>
      <c r="B657" t="s">
        <v>658</v>
      </c>
      <c r="C657" t="s">
        <v>6</v>
      </c>
      <c r="D657" t="s">
        <v>684</v>
      </c>
      <c r="E657">
        <v>1490314</v>
      </c>
      <c r="F657">
        <f t="shared" si="82"/>
        <v>1490.3140000000001</v>
      </c>
      <c r="H657" s="1">
        <f t="shared" si="83"/>
        <v>-9.7229577666684257</v>
      </c>
      <c r="I657" s="1">
        <f t="shared" si="84"/>
        <v>-8.5039560028299395</v>
      </c>
      <c r="J657" s="1">
        <f t="shared" si="85"/>
        <v>-8.4018392054235189</v>
      </c>
    </row>
    <row r="658" spans="1:10" x14ac:dyDescent="0.2">
      <c r="A658">
        <v>2016</v>
      </c>
      <c r="B658" t="s">
        <v>658</v>
      </c>
      <c r="C658" t="s">
        <v>6</v>
      </c>
      <c r="D658" t="s">
        <v>685</v>
      </c>
      <c r="E658">
        <v>1000000</v>
      </c>
      <c r="F658">
        <f t="shared" si="82"/>
        <v>1000</v>
      </c>
      <c r="H658" s="1">
        <f t="shared" si="83"/>
        <v>-9.7673439886662088</v>
      </c>
      <c r="I658" s="1">
        <f t="shared" si="84"/>
        <v>-8.2123424734409447</v>
      </c>
      <c r="J658" s="1">
        <f t="shared" si="85"/>
        <v>-7.7027978221887352</v>
      </c>
    </row>
    <row r="659" spans="1:10" x14ac:dyDescent="0.2">
      <c r="A659">
        <v>2016</v>
      </c>
      <c r="B659" t="s">
        <v>686</v>
      </c>
      <c r="C659" t="s">
        <v>64</v>
      </c>
      <c r="D659" t="s">
        <v>687</v>
      </c>
      <c r="E659">
        <v>5500000</v>
      </c>
      <c r="F659">
        <f t="shared" si="82"/>
        <v>5500</v>
      </c>
      <c r="H659" s="1">
        <f t="shared" si="83"/>
        <v>-9.6191457647368939</v>
      </c>
      <c r="I659" s="1">
        <f t="shared" si="84"/>
        <v>-10.120953964956582</v>
      </c>
      <c r="J659" s="1">
        <f t="shared" si="85"/>
        <v>-10.689586750820702</v>
      </c>
    </row>
    <row r="660" spans="1:10" x14ac:dyDescent="0.2">
      <c r="A660">
        <v>2016</v>
      </c>
      <c r="B660" t="s">
        <v>686</v>
      </c>
      <c r="C660" t="s">
        <v>64</v>
      </c>
      <c r="D660" t="s">
        <v>688</v>
      </c>
      <c r="E660">
        <v>7500000</v>
      </c>
      <c r="F660">
        <f t="shared" si="82"/>
        <v>7500</v>
      </c>
      <c r="H660" s="1">
        <f t="shared" si="83"/>
        <v>-9.7400055573270787</v>
      </c>
      <c r="I660" s="1">
        <f t="shared" si="84"/>
        <v>-10.654229497341907</v>
      </c>
      <c r="J660" s="1">
        <f t="shared" si="85"/>
        <v>-11.232990970034217</v>
      </c>
    </row>
    <row r="661" spans="1:10" x14ac:dyDescent="0.2">
      <c r="A661">
        <v>2016</v>
      </c>
      <c r="B661" t="s">
        <v>686</v>
      </c>
      <c r="C661" t="s">
        <v>64</v>
      </c>
      <c r="D661" t="s">
        <v>689</v>
      </c>
      <c r="E661">
        <v>24000000</v>
      </c>
      <c r="F661">
        <f t="shared" si="82"/>
        <v>24000</v>
      </c>
      <c r="H661" s="1">
        <f t="shared" si="83"/>
        <v>-15.121561210393404</v>
      </c>
      <c r="I661" s="1">
        <f t="shared" si="84"/>
        <v>-13.164262131217511</v>
      </c>
      <c r="J661" s="1">
        <f t="shared" si="85"/>
        <v>-13.270879134786611</v>
      </c>
    </row>
    <row r="662" spans="1:10" x14ac:dyDescent="0.2">
      <c r="A662">
        <v>2016</v>
      </c>
      <c r="B662" t="s">
        <v>686</v>
      </c>
      <c r="C662" t="s">
        <v>64</v>
      </c>
      <c r="D662" t="s">
        <v>690</v>
      </c>
      <c r="E662">
        <v>4000000</v>
      </c>
      <c r="F662">
        <f t="shared" si="82"/>
        <v>4000</v>
      </c>
      <c r="H662" s="1">
        <f t="shared" si="83"/>
        <v>-9.6039093639045259</v>
      </c>
      <c r="I662" s="1">
        <f t="shared" si="84"/>
        <v>-9.6330002454114236</v>
      </c>
      <c r="J662" s="1">
        <f t="shared" si="85"/>
        <v>-10.131642686992794</v>
      </c>
    </row>
    <row r="663" spans="1:10" x14ac:dyDescent="0.2">
      <c r="A663">
        <v>2016</v>
      </c>
      <c r="B663" t="s">
        <v>686</v>
      </c>
      <c r="C663" t="s">
        <v>64</v>
      </c>
      <c r="D663" t="s">
        <v>691</v>
      </c>
      <c r="E663">
        <v>516500</v>
      </c>
      <c r="F663">
        <f t="shared" si="82"/>
        <v>516.5</v>
      </c>
      <c r="H663" s="1">
        <f t="shared" si="83"/>
        <v>-9.8178762688309611</v>
      </c>
      <c r="I663" s="1">
        <f t="shared" si="84"/>
        <v>-7.9378681144069514</v>
      </c>
      <c r="J663" s="1">
        <f t="shared" si="85"/>
        <v>-6.5452592452302092</v>
      </c>
    </row>
    <row r="664" spans="1:10" x14ac:dyDescent="0.2">
      <c r="A664">
        <v>2016</v>
      </c>
      <c r="B664" t="s">
        <v>686</v>
      </c>
      <c r="C664" t="s">
        <v>64</v>
      </c>
      <c r="D664" t="s">
        <v>692</v>
      </c>
      <c r="E664">
        <v>1100000</v>
      </c>
      <c r="F664">
        <f t="shared" si="82"/>
        <v>1100</v>
      </c>
      <c r="H664" s="1">
        <f t="shared" si="83"/>
        <v>-9.7577307490509195</v>
      </c>
      <c r="I664" s="1">
        <f t="shared" si="84"/>
        <v>-8.2733873343751423</v>
      </c>
      <c r="J664" s="1">
        <f t="shared" si="85"/>
        <v>-7.8697851859649806</v>
      </c>
    </row>
    <row r="665" spans="1:10" x14ac:dyDescent="0.2">
      <c r="A665">
        <v>2016</v>
      </c>
      <c r="B665" t="s">
        <v>686</v>
      </c>
      <c r="C665" t="s">
        <v>64</v>
      </c>
      <c r="D665" t="s">
        <v>693</v>
      </c>
      <c r="E665">
        <v>14250000</v>
      </c>
      <c r="F665">
        <f t="shared" si="82"/>
        <v>14250</v>
      </c>
      <c r="H665" s="1">
        <f t="shared" si="83"/>
        <v>-10.996252347934526</v>
      </c>
      <c r="I665" s="1">
        <f t="shared" si="84"/>
        <v>-11.939721282032881</v>
      </c>
      <c r="J665" s="1">
        <f t="shared" si="85"/>
        <v>-12.35754543632013</v>
      </c>
    </row>
    <row r="666" spans="1:10" x14ac:dyDescent="0.2">
      <c r="A666">
        <v>2016</v>
      </c>
      <c r="B666" t="s">
        <v>686</v>
      </c>
      <c r="C666" t="s">
        <v>64</v>
      </c>
      <c r="D666" t="s">
        <v>694</v>
      </c>
      <c r="E666">
        <v>1600000</v>
      </c>
      <c r="F666">
        <f t="shared" si="82"/>
        <v>1600</v>
      </c>
      <c r="H666" s="1">
        <f t="shared" si="83"/>
        <v>-9.7139736048950542</v>
      </c>
      <c r="I666" s="1">
        <f t="shared" si="84"/>
        <v>-8.5657971654465399</v>
      </c>
      <c r="J666" s="1">
        <f t="shared" si="85"/>
        <v>-8.5262635545391028</v>
      </c>
    </row>
    <row r="667" spans="1:10" x14ac:dyDescent="0.2">
      <c r="A667">
        <v>2016</v>
      </c>
      <c r="B667" t="s">
        <v>686</v>
      </c>
      <c r="C667" t="s">
        <v>64</v>
      </c>
      <c r="D667" t="s">
        <v>695</v>
      </c>
      <c r="E667">
        <v>1500000</v>
      </c>
      <c r="F667">
        <f t="shared" si="82"/>
        <v>1500</v>
      </c>
      <c r="H667" s="1">
        <f t="shared" si="83"/>
        <v>-9.7221504932034826</v>
      </c>
      <c r="I667" s="1">
        <f t="shared" si="84"/>
        <v>-8.5094727984330465</v>
      </c>
      <c r="J667" s="1">
        <f t="shared" si="85"/>
        <v>-8.4131894051784961</v>
      </c>
    </row>
    <row r="668" spans="1:10" x14ac:dyDescent="0.2">
      <c r="A668">
        <v>2016</v>
      </c>
      <c r="B668" t="s">
        <v>686</v>
      </c>
      <c r="C668" t="s">
        <v>64</v>
      </c>
      <c r="D668" t="s">
        <v>696</v>
      </c>
      <c r="E668">
        <v>25857143</v>
      </c>
      <c r="F668">
        <f t="shared" si="82"/>
        <v>25857.143</v>
      </c>
      <c r="H668" s="1">
        <f t="shared" si="83"/>
        <v>-16.216956061628867</v>
      </c>
      <c r="I668" s="1">
        <f t="shared" si="84"/>
        <v>-13.352562071001092</v>
      </c>
      <c r="J668" s="1">
        <f t="shared" si="85"/>
        <v>-13.401464123639457</v>
      </c>
    </row>
    <row r="669" spans="1:10" x14ac:dyDescent="0.2">
      <c r="A669">
        <v>2016</v>
      </c>
      <c r="B669" t="s">
        <v>686</v>
      </c>
      <c r="C669" t="s">
        <v>64</v>
      </c>
      <c r="D669" t="s">
        <v>697</v>
      </c>
      <c r="E669">
        <v>4250000</v>
      </c>
      <c r="F669">
        <f t="shared" si="82"/>
        <v>4250</v>
      </c>
      <c r="H669" s="1">
        <f t="shared" si="83"/>
        <v>-9.6019601662093095</v>
      </c>
      <c r="I669" s="1">
        <f t="shared" si="84"/>
        <v>-9.7212398986893973</v>
      </c>
      <c r="J669" s="1">
        <f t="shared" si="85"/>
        <v>-10.237859523408826</v>
      </c>
    </row>
    <row r="670" spans="1:10" x14ac:dyDescent="0.2">
      <c r="A670">
        <v>2016</v>
      </c>
      <c r="B670" t="s">
        <v>686</v>
      </c>
      <c r="C670" t="s">
        <v>64</v>
      </c>
      <c r="D670" t="s">
        <v>698</v>
      </c>
      <c r="E670">
        <v>10976096</v>
      </c>
      <c r="F670">
        <f t="shared" si="82"/>
        <v>10976.096</v>
      </c>
      <c r="H670" s="1">
        <f t="shared" si="83"/>
        <v>-10.223481403271169</v>
      </c>
      <c r="I670" s="1">
        <f t="shared" si="84"/>
        <v>-11.387329873899315</v>
      </c>
      <c r="J670" s="1">
        <f t="shared" si="85"/>
        <v>-11.900197695517328</v>
      </c>
    </row>
    <row r="671" spans="1:10" x14ac:dyDescent="0.2">
      <c r="A671">
        <v>2016</v>
      </c>
      <c r="B671" t="s">
        <v>686</v>
      </c>
      <c r="C671" t="s">
        <v>64</v>
      </c>
      <c r="D671" t="s">
        <v>699</v>
      </c>
      <c r="E671">
        <v>523700</v>
      </c>
      <c r="F671">
        <f t="shared" si="82"/>
        <v>523.70000000000005</v>
      </c>
      <c r="H671" s="1">
        <f t="shared" si="83"/>
        <v>-9.8170745139303808</v>
      </c>
      <c r="I671" s="1">
        <f t="shared" si="84"/>
        <v>-7.9409537565303996</v>
      </c>
      <c r="J671" s="1">
        <f t="shared" si="85"/>
        <v>-6.5695140005742303</v>
      </c>
    </row>
    <row r="672" spans="1:10" x14ac:dyDescent="0.2">
      <c r="A672">
        <v>2016</v>
      </c>
      <c r="B672" t="s">
        <v>686</v>
      </c>
      <c r="C672" t="s">
        <v>64</v>
      </c>
      <c r="D672" t="s">
        <v>700</v>
      </c>
      <c r="E672">
        <v>1000000</v>
      </c>
      <c r="F672">
        <f t="shared" si="82"/>
        <v>1000</v>
      </c>
      <c r="H672" s="1">
        <f t="shared" si="83"/>
        <v>-9.7673439886662088</v>
      </c>
      <c r="I672" s="1">
        <f t="shared" si="84"/>
        <v>-8.2123424734409447</v>
      </c>
      <c r="J672" s="1">
        <f t="shared" si="85"/>
        <v>-7.7027978221887352</v>
      </c>
    </row>
    <row r="673" spans="1:10" x14ac:dyDescent="0.2">
      <c r="A673">
        <v>2016</v>
      </c>
      <c r="B673" t="s">
        <v>686</v>
      </c>
      <c r="C673" t="s">
        <v>64</v>
      </c>
      <c r="D673" t="s">
        <v>701</v>
      </c>
      <c r="E673">
        <v>8000000</v>
      </c>
      <c r="F673">
        <f t="shared" si="82"/>
        <v>8000</v>
      </c>
      <c r="H673" s="1">
        <f t="shared" si="83"/>
        <v>-9.7881748968104052</v>
      </c>
      <c r="I673" s="1">
        <f t="shared" si="84"/>
        <v>-10.772394595410413</v>
      </c>
      <c r="J673" s="1">
        <f t="shared" si="85"/>
        <v>-11.346065119394824</v>
      </c>
    </row>
    <row r="674" spans="1:10" x14ac:dyDescent="0.2">
      <c r="A674">
        <v>2016</v>
      </c>
      <c r="B674" t="s">
        <v>686</v>
      </c>
      <c r="C674" t="s">
        <v>64</v>
      </c>
      <c r="D674" t="s">
        <v>702</v>
      </c>
      <c r="E674">
        <v>515400</v>
      </c>
      <c r="F674">
        <f t="shared" si="82"/>
        <v>515.4</v>
      </c>
      <c r="H674" s="1">
        <f t="shared" si="83"/>
        <v>-9.8179988903018689</v>
      </c>
      <c r="I674" s="1">
        <f t="shared" si="84"/>
        <v>-7.9374030514969665</v>
      </c>
      <c r="J674" s="1">
        <f t="shared" si="85"/>
        <v>-6.541523910269742</v>
      </c>
    </row>
    <row r="675" spans="1:10" x14ac:dyDescent="0.2">
      <c r="A675">
        <v>2016</v>
      </c>
      <c r="B675" t="s">
        <v>686</v>
      </c>
      <c r="C675" t="s">
        <v>64</v>
      </c>
      <c r="D675" t="s">
        <v>703</v>
      </c>
      <c r="E675">
        <v>4150000</v>
      </c>
      <c r="F675">
        <f t="shared" si="82"/>
        <v>4150</v>
      </c>
      <c r="H675" s="1">
        <f t="shared" si="83"/>
        <v>-9.6025243925913664</v>
      </c>
      <c r="I675" s="1">
        <f t="shared" si="84"/>
        <v>-9.6863223599847998</v>
      </c>
      <c r="J675" s="1">
        <f t="shared" si="85"/>
        <v>-10.196142285404139</v>
      </c>
    </row>
    <row r="676" spans="1:10" x14ac:dyDescent="0.2">
      <c r="A676">
        <v>2016</v>
      </c>
      <c r="B676" t="s">
        <v>686</v>
      </c>
      <c r="C676" t="s">
        <v>64</v>
      </c>
      <c r="D676" t="s">
        <v>704</v>
      </c>
      <c r="E676">
        <v>515000</v>
      </c>
      <c r="F676">
        <f t="shared" si="82"/>
        <v>515</v>
      </c>
      <c r="H676" s="1">
        <f t="shared" si="83"/>
        <v>-9.8180434885457615</v>
      </c>
      <c r="I676" s="1">
        <f t="shared" si="84"/>
        <v>-7.9372343637640892</v>
      </c>
      <c r="J676" s="1">
        <f t="shared" si="85"/>
        <v>-6.5401636297505021</v>
      </c>
    </row>
    <row r="677" spans="1:10" x14ac:dyDescent="0.2">
      <c r="A677">
        <v>2016</v>
      </c>
      <c r="B677" t="s">
        <v>686</v>
      </c>
      <c r="C677" t="s">
        <v>64</v>
      </c>
      <c r="D677" t="s">
        <v>705</v>
      </c>
      <c r="E677">
        <v>532900</v>
      </c>
      <c r="F677">
        <f t="shared" si="82"/>
        <v>532.9</v>
      </c>
      <c r="H677" s="1">
        <f t="shared" si="83"/>
        <v>-9.8160522165020438</v>
      </c>
      <c r="I677" s="1">
        <f t="shared" si="84"/>
        <v>-7.9449974057866939</v>
      </c>
      <c r="J677" s="1">
        <f t="shared" si="85"/>
        <v>-6.6000254270315146</v>
      </c>
    </row>
    <row r="678" spans="1:10" x14ac:dyDescent="0.2">
      <c r="A678">
        <v>2016</v>
      </c>
      <c r="B678" t="s">
        <v>686</v>
      </c>
      <c r="C678" t="s">
        <v>64</v>
      </c>
      <c r="D678" t="s">
        <v>706</v>
      </c>
      <c r="E678">
        <v>1250000</v>
      </c>
      <c r="F678">
        <f t="shared" si="82"/>
        <v>1250</v>
      </c>
      <c r="H678" s="1">
        <f t="shared" si="83"/>
        <v>-9.7438495213680572</v>
      </c>
      <c r="I678" s="1">
        <f t="shared" si="84"/>
        <v>-8.3637542658753254</v>
      </c>
      <c r="J678" s="1">
        <f t="shared" si="85"/>
        <v>-8.0937545222403973</v>
      </c>
    </row>
    <row r="679" spans="1:10" x14ac:dyDescent="0.2">
      <c r="A679">
        <v>2016</v>
      </c>
      <c r="B679" t="s">
        <v>686</v>
      </c>
      <c r="C679" t="s">
        <v>64</v>
      </c>
      <c r="D679" t="s">
        <v>707</v>
      </c>
      <c r="E679">
        <v>512000</v>
      </c>
      <c r="F679">
        <f t="shared" si="82"/>
        <v>512</v>
      </c>
      <c r="H679" s="1">
        <f t="shared" si="83"/>
        <v>-9.8183781218827875</v>
      </c>
      <c r="I679" s="1">
        <f t="shared" si="84"/>
        <v>-7.9359765245413421</v>
      </c>
      <c r="J679" s="1">
        <f t="shared" si="85"/>
        <v>-6.529927722033749</v>
      </c>
    </row>
    <row r="680" spans="1:10" x14ac:dyDescent="0.2">
      <c r="A680">
        <v>2016</v>
      </c>
      <c r="B680" t="s">
        <v>686</v>
      </c>
      <c r="C680" t="s">
        <v>64</v>
      </c>
      <c r="D680" t="s">
        <v>708</v>
      </c>
      <c r="E680">
        <v>807500</v>
      </c>
      <c r="F680">
        <f t="shared" si="82"/>
        <v>807.5</v>
      </c>
      <c r="H680" s="1">
        <f t="shared" si="83"/>
        <v>-9.7866582304833631</v>
      </c>
      <c r="I680" s="1">
        <f t="shared" si="84"/>
        <v>-8.0950736653888438</v>
      </c>
      <c r="J680" s="1">
        <f t="shared" si="85"/>
        <v>-7.3281899924369878</v>
      </c>
    </row>
    <row r="681" spans="1:10" x14ac:dyDescent="0.2">
      <c r="A681">
        <v>2016</v>
      </c>
      <c r="B681" t="s">
        <v>686</v>
      </c>
      <c r="C681" t="s">
        <v>64</v>
      </c>
      <c r="D681" t="s">
        <v>709</v>
      </c>
      <c r="E681">
        <v>8000000</v>
      </c>
      <c r="F681">
        <f t="shared" si="82"/>
        <v>8000</v>
      </c>
      <c r="H681" s="1">
        <f t="shared" si="83"/>
        <v>-9.7881748968104052</v>
      </c>
      <c r="I681" s="1">
        <f t="shared" si="84"/>
        <v>-10.772394595410413</v>
      </c>
      <c r="J681" s="1">
        <f t="shared" si="85"/>
        <v>-11.346065119394824</v>
      </c>
    </row>
    <row r="682" spans="1:10" x14ac:dyDescent="0.2">
      <c r="A682">
        <v>2016</v>
      </c>
      <c r="B682" t="s">
        <v>686</v>
      </c>
      <c r="C682" t="s">
        <v>64</v>
      </c>
      <c r="D682" t="s">
        <v>710</v>
      </c>
      <c r="E682">
        <v>6750000</v>
      </c>
      <c r="F682">
        <f t="shared" si="82"/>
        <v>6750</v>
      </c>
      <c r="H682" s="1">
        <f t="shared" si="83"/>
        <v>-9.6812173416039258</v>
      </c>
      <c r="I682" s="1">
        <f t="shared" si="84"/>
        <v>-10.466651134950204</v>
      </c>
      <c r="J682" s="1">
        <f t="shared" si="85"/>
        <v>-11.048395003560046</v>
      </c>
    </row>
    <row r="683" spans="1:10" x14ac:dyDescent="0.2">
      <c r="A683">
        <v>2016</v>
      </c>
      <c r="B683" t="s">
        <v>686</v>
      </c>
      <c r="C683" t="s">
        <v>64</v>
      </c>
      <c r="D683" t="s">
        <v>711</v>
      </c>
      <c r="E683">
        <v>512000</v>
      </c>
      <c r="F683">
        <f t="shared" si="82"/>
        <v>512</v>
      </c>
      <c r="H683" s="1">
        <f t="shared" si="83"/>
        <v>-9.8183781218827875</v>
      </c>
      <c r="I683" s="1">
        <f t="shared" si="84"/>
        <v>-7.9359765245413421</v>
      </c>
      <c r="J683" s="1">
        <f t="shared" si="85"/>
        <v>-6.529927722033749</v>
      </c>
    </row>
    <row r="684" spans="1:10" x14ac:dyDescent="0.2">
      <c r="A684">
        <v>2016</v>
      </c>
      <c r="B684" t="s">
        <v>686</v>
      </c>
      <c r="C684" t="s">
        <v>64</v>
      </c>
      <c r="D684" t="s">
        <v>712</v>
      </c>
      <c r="E684">
        <v>525500</v>
      </c>
      <c r="F684">
        <f t="shared" si="82"/>
        <v>525.5</v>
      </c>
      <c r="H684" s="1">
        <f t="shared" si="83"/>
        <v>-9.8168743078941461</v>
      </c>
      <c r="I684" s="1">
        <f t="shared" si="84"/>
        <v>-7.9417361830573503</v>
      </c>
      <c r="J684" s="1">
        <f t="shared" si="85"/>
        <v>-6.5755255851937857</v>
      </c>
    </row>
    <row r="685" spans="1:10" x14ac:dyDescent="0.2">
      <c r="A685">
        <v>2016</v>
      </c>
      <c r="B685" t="s">
        <v>686</v>
      </c>
      <c r="C685" t="s">
        <v>64</v>
      </c>
      <c r="D685" t="s">
        <v>713</v>
      </c>
      <c r="E685">
        <v>528600</v>
      </c>
      <c r="F685">
        <f t="shared" si="82"/>
        <v>528.6</v>
      </c>
      <c r="H685" s="1">
        <f t="shared" si="83"/>
        <v>-9.8165297267912841</v>
      </c>
      <c r="I685" s="1">
        <f t="shared" si="84"/>
        <v>-7.9430937402055006</v>
      </c>
      <c r="J685" s="1">
        <f t="shared" si="85"/>
        <v>-6.58583076201338</v>
      </c>
    </row>
    <row r="686" spans="1:10" x14ac:dyDescent="0.2">
      <c r="A686">
        <v>2016</v>
      </c>
      <c r="B686" t="s">
        <v>686</v>
      </c>
      <c r="C686" t="s">
        <v>64</v>
      </c>
      <c r="D686" t="s">
        <v>714</v>
      </c>
      <c r="E686">
        <v>511000</v>
      </c>
      <c r="F686">
        <f t="shared" si="82"/>
        <v>511</v>
      </c>
      <c r="H686" s="1">
        <f t="shared" si="83"/>
        <v>-9.8184897237825162</v>
      </c>
      <c r="I686" s="1">
        <f t="shared" si="84"/>
        <v>-7.9355601443071064</v>
      </c>
      <c r="J686" s="1">
        <f t="shared" si="85"/>
        <v>-6.5265024204133795</v>
      </c>
    </row>
    <row r="687" spans="1:10" x14ac:dyDescent="0.2">
      <c r="A687">
        <v>2016</v>
      </c>
      <c r="B687" t="s">
        <v>715</v>
      </c>
      <c r="C687" t="s">
        <v>6</v>
      </c>
      <c r="D687" t="s">
        <v>716</v>
      </c>
      <c r="E687">
        <v>512500</v>
      </c>
      <c r="F687">
        <f t="shared" si="82"/>
        <v>512.5</v>
      </c>
      <c r="H687" s="1">
        <f t="shared" si="83"/>
        <v>-9.8183223317055592</v>
      </c>
      <c r="I687" s="1">
        <f t="shared" si="84"/>
        <v>-7.9361852614651713</v>
      </c>
      <c r="J687" s="1">
        <f t="shared" si="85"/>
        <v>-6.5316378648935594</v>
      </c>
    </row>
    <row r="688" spans="1:10" x14ac:dyDescent="0.2">
      <c r="A688">
        <v>2016</v>
      </c>
      <c r="B688" t="s">
        <v>715</v>
      </c>
      <c r="C688" t="s">
        <v>6</v>
      </c>
      <c r="D688" t="s">
        <v>717</v>
      </c>
      <c r="E688">
        <v>6200000</v>
      </c>
      <c r="F688">
        <f t="shared" si="82"/>
        <v>6200</v>
      </c>
      <c r="H688" s="1">
        <f t="shared" si="83"/>
        <v>-9.6483758952510108</v>
      </c>
      <c r="I688" s="1">
        <f t="shared" si="84"/>
        <v>-10.320149772221633</v>
      </c>
      <c r="J688" s="1">
        <f t="shared" si="85"/>
        <v>-10.899483391190202</v>
      </c>
    </row>
    <row r="689" spans="1:10" x14ac:dyDescent="0.2">
      <c r="A689">
        <v>2016</v>
      </c>
      <c r="B689" t="s">
        <v>715</v>
      </c>
      <c r="C689" t="s">
        <v>6</v>
      </c>
      <c r="D689" t="s">
        <v>718</v>
      </c>
      <c r="E689">
        <v>3900000</v>
      </c>
      <c r="F689">
        <f t="shared" si="82"/>
        <v>3900</v>
      </c>
      <c r="H689" s="1">
        <f t="shared" si="83"/>
        <v>-9.605191765940015</v>
      </c>
      <c r="I689" s="1">
        <f t="shared" si="84"/>
        <v>-9.5967976770330061</v>
      </c>
      <c r="J689" s="1">
        <f t="shared" si="85"/>
        <v>-10.08728484378476</v>
      </c>
    </row>
    <row r="690" spans="1:10" x14ac:dyDescent="0.2">
      <c r="A690">
        <v>2016</v>
      </c>
      <c r="B690" t="s">
        <v>715</v>
      </c>
      <c r="C690" t="s">
        <v>6</v>
      </c>
      <c r="D690" t="s">
        <v>719</v>
      </c>
      <c r="E690">
        <v>508500</v>
      </c>
      <c r="F690">
        <f t="shared" si="82"/>
        <v>508.5</v>
      </c>
      <c r="H690" s="1">
        <f t="shared" si="83"/>
        <v>-9.8187688542125748</v>
      </c>
      <c r="I690" s="1">
        <f t="shared" si="84"/>
        <v>-7.934525632646336</v>
      </c>
      <c r="J690" s="1">
        <f t="shared" si="85"/>
        <v>-6.5179097537504358</v>
      </c>
    </row>
    <row r="691" spans="1:10" x14ac:dyDescent="0.2">
      <c r="A691">
        <v>2016</v>
      </c>
      <c r="B691" t="s">
        <v>715</v>
      </c>
      <c r="C691" t="s">
        <v>6</v>
      </c>
      <c r="D691" t="s">
        <v>720</v>
      </c>
      <c r="E691">
        <v>9916667</v>
      </c>
      <c r="F691">
        <f t="shared" si="82"/>
        <v>9916.6669999999995</v>
      </c>
      <c r="H691" s="1">
        <f t="shared" si="83"/>
        <v>-10.039355078917593</v>
      </c>
      <c r="I691" s="1">
        <f t="shared" si="84"/>
        <v>-11.183489627062583</v>
      </c>
      <c r="J691" s="1">
        <f t="shared" si="85"/>
        <v>-11.722360359970178</v>
      </c>
    </row>
    <row r="692" spans="1:10" x14ac:dyDescent="0.2">
      <c r="A692">
        <v>2016</v>
      </c>
      <c r="B692" t="s">
        <v>715</v>
      </c>
      <c r="C692" t="s">
        <v>6</v>
      </c>
      <c r="D692" t="s">
        <v>721</v>
      </c>
      <c r="E692">
        <v>20833333</v>
      </c>
      <c r="F692">
        <f t="shared" si="82"/>
        <v>20833.332999999999</v>
      </c>
      <c r="H692" s="1">
        <f t="shared" si="83"/>
        <v>-13.482277800118901</v>
      </c>
      <c r="I692" s="1">
        <f t="shared" si="84"/>
        <v>-12.815877986473092</v>
      </c>
      <c r="J692" s="1">
        <f t="shared" si="85"/>
        <v>-13.022966040929418</v>
      </c>
    </row>
    <row r="693" spans="1:10" x14ac:dyDescent="0.2">
      <c r="A693">
        <v>2016</v>
      </c>
      <c r="B693" t="s">
        <v>715</v>
      </c>
      <c r="C693" t="s">
        <v>6</v>
      </c>
      <c r="D693" t="s">
        <v>722</v>
      </c>
      <c r="E693">
        <v>6000000</v>
      </c>
      <c r="F693">
        <f t="shared" si="82"/>
        <v>6000</v>
      </c>
      <c r="H693" s="1">
        <f t="shared" si="83"/>
        <v>-9.6385880780829716</v>
      </c>
      <c r="I693" s="1">
        <f t="shared" si="84"/>
        <v>-10.264780179473615</v>
      </c>
      <c r="J693" s="1">
        <f t="shared" si="85"/>
        <v>-10.842034269982554</v>
      </c>
    </row>
    <row r="694" spans="1:10" x14ac:dyDescent="0.2">
      <c r="A694">
        <v>2016</v>
      </c>
      <c r="B694" t="s">
        <v>715</v>
      </c>
      <c r="C694" t="s">
        <v>6</v>
      </c>
      <c r="D694" t="s">
        <v>723</v>
      </c>
      <c r="E694">
        <v>17500000</v>
      </c>
      <c r="F694">
        <f t="shared" si="82"/>
        <v>17500</v>
      </c>
      <c r="H694" s="1">
        <f t="shared" si="83"/>
        <v>-12.067926088512817</v>
      </c>
      <c r="I694" s="1">
        <f t="shared" si="84"/>
        <v>-12.402998285602999</v>
      </c>
      <c r="J694" s="1">
        <f t="shared" si="85"/>
        <v>-12.717491747703434</v>
      </c>
    </row>
    <row r="695" spans="1:10" x14ac:dyDescent="0.2">
      <c r="A695">
        <v>2016</v>
      </c>
      <c r="B695" t="s">
        <v>715</v>
      </c>
      <c r="C695" t="s">
        <v>6</v>
      </c>
      <c r="D695" t="s">
        <v>724</v>
      </c>
      <c r="E695">
        <v>537500</v>
      </c>
      <c r="F695">
        <f t="shared" si="82"/>
        <v>537.5</v>
      </c>
      <c r="H695" s="1">
        <f t="shared" si="83"/>
        <v>-9.8155419795836849</v>
      </c>
      <c r="I695" s="1">
        <f t="shared" si="84"/>
        <v>-7.9470596736942385</v>
      </c>
      <c r="J695" s="1">
        <f t="shared" si="85"/>
        <v>-6.6150841699876199</v>
      </c>
    </row>
    <row r="696" spans="1:10" x14ac:dyDescent="0.2">
      <c r="A696">
        <v>2016</v>
      </c>
      <c r="B696" t="s">
        <v>715</v>
      </c>
      <c r="C696" t="s">
        <v>6</v>
      </c>
      <c r="D696" t="s">
        <v>725</v>
      </c>
      <c r="E696">
        <v>6500000</v>
      </c>
      <c r="F696">
        <f t="shared" si="82"/>
        <v>6500</v>
      </c>
      <c r="H696" s="1">
        <f t="shared" si="83"/>
        <v>-9.6652121479633628</v>
      </c>
      <c r="I696" s="1">
        <f t="shared" si="84"/>
        <v>-10.401067903664632</v>
      </c>
      <c r="J696" s="1">
        <f t="shared" si="85"/>
        <v>-10.982272393248691</v>
      </c>
    </row>
    <row r="697" spans="1:10" x14ac:dyDescent="0.2">
      <c r="A697">
        <v>2016</v>
      </c>
      <c r="B697" t="s">
        <v>715</v>
      </c>
      <c r="C697" t="s">
        <v>6</v>
      </c>
      <c r="D697" t="s">
        <v>726</v>
      </c>
      <c r="E697">
        <v>550000</v>
      </c>
      <c r="F697">
        <f t="shared" si="82"/>
        <v>550</v>
      </c>
      <c r="H697" s="1">
        <f t="shared" si="83"/>
        <v>-9.8141585364194999</v>
      </c>
      <c r="I697" s="1">
        <f t="shared" si="84"/>
        <v>-7.9527919035894605</v>
      </c>
      <c r="J697" s="1">
        <f t="shared" si="85"/>
        <v>-6.6553627535629509</v>
      </c>
    </row>
    <row r="698" spans="1:10" x14ac:dyDescent="0.2">
      <c r="A698">
        <v>2016</v>
      </c>
      <c r="B698" t="s">
        <v>715</v>
      </c>
      <c r="C698" t="s">
        <v>6</v>
      </c>
      <c r="D698" t="s">
        <v>727</v>
      </c>
      <c r="E698">
        <v>530000</v>
      </c>
      <c r="F698">
        <f t="shared" si="82"/>
        <v>530</v>
      </c>
      <c r="H698" s="1">
        <f t="shared" si="83"/>
        <v>-9.8163742000091574</v>
      </c>
      <c r="I698" s="1">
        <f t="shared" si="84"/>
        <v>-7.9437109366848055</v>
      </c>
      <c r="J698" s="1">
        <f t="shared" si="85"/>
        <v>-6.5904649187092144</v>
      </c>
    </row>
    <row r="699" spans="1:10" x14ac:dyDescent="0.2">
      <c r="A699">
        <v>2016</v>
      </c>
      <c r="B699" t="s">
        <v>715</v>
      </c>
      <c r="C699" t="s">
        <v>6</v>
      </c>
      <c r="D699" t="s">
        <v>728</v>
      </c>
      <c r="E699">
        <v>1150000</v>
      </c>
      <c r="F699">
        <f t="shared" si="82"/>
        <v>1150</v>
      </c>
      <c r="H699" s="1">
        <f t="shared" si="83"/>
        <v>-9.7530318555912885</v>
      </c>
      <c r="I699" s="1">
        <f t="shared" si="84"/>
        <v>-8.3037074710574483</v>
      </c>
      <c r="J699" s="1">
        <f t="shared" si="85"/>
        <v>-7.947666506324996</v>
      </c>
    </row>
    <row r="700" spans="1:10" x14ac:dyDescent="0.2">
      <c r="A700">
        <v>2016</v>
      </c>
      <c r="B700" t="s">
        <v>715</v>
      </c>
      <c r="C700" t="s">
        <v>6</v>
      </c>
      <c r="D700" t="s">
        <v>729</v>
      </c>
      <c r="E700">
        <v>5000000</v>
      </c>
      <c r="F700">
        <f t="shared" si="82"/>
        <v>5000</v>
      </c>
      <c r="H700" s="1">
        <f t="shared" si="83"/>
        <v>-9.6068852079251261</v>
      </c>
      <c r="I700" s="1">
        <f t="shared" si="84"/>
        <v>-9.9685830077283484</v>
      </c>
      <c r="J700" s="1">
        <f t="shared" si="85"/>
        <v>-10.522599387044458</v>
      </c>
    </row>
    <row r="701" spans="1:10" x14ac:dyDescent="0.2">
      <c r="A701">
        <v>2016</v>
      </c>
      <c r="B701" t="s">
        <v>715</v>
      </c>
      <c r="C701" t="s">
        <v>6</v>
      </c>
      <c r="D701" t="s">
        <v>730</v>
      </c>
      <c r="E701">
        <v>512500</v>
      </c>
      <c r="F701">
        <f t="shared" si="82"/>
        <v>512.5</v>
      </c>
      <c r="H701" s="1">
        <f t="shared" si="83"/>
        <v>-9.8183223317055592</v>
      </c>
      <c r="I701" s="1">
        <f t="shared" si="84"/>
        <v>-7.9361852614651713</v>
      </c>
      <c r="J701" s="1">
        <f t="shared" si="85"/>
        <v>-6.5316378648935594</v>
      </c>
    </row>
    <row r="702" spans="1:10" x14ac:dyDescent="0.2">
      <c r="A702">
        <v>2016</v>
      </c>
      <c r="B702" t="s">
        <v>715</v>
      </c>
      <c r="C702" t="s">
        <v>6</v>
      </c>
      <c r="D702" t="s">
        <v>731</v>
      </c>
      <c r="E702">
        <v>11250000</v>
      </c>
      <c r="F702">
        <f t="shared" si="82"/>
        <v>11250</v>
      </c>
      <c r="H702" s="1">
        <f t="shared" si="83"/>
        <v>-10.276330918975869</v>
      </c>
      <c r="I702" s="1">
        <f t="shared" si="84"/>
        <v>-11.437754723048961</v>
      </c>
      <c r="J702" s="1">
        <f t="shared" si="85"/>
        <v>-11.943382553023977</v>
      </c>
    </row>
    <row r="703" spans="1:10" x14ac:dyDescent="0.2">
      <c r="A703">
        <v>2016</v>
      </c>
      <c r="B703" t="s">
        <v>715</v>
      </c>
      <c r="C703" t="s">
        <v>6</v>
      </c>
      <c r="D703" t="s">
        <v>732</v>
      </c>
      <c r="E703">
        <v>545000</v>
      </c>
      <c r="F703">
        <f t="shared" si="82"/>
        <v>545</v>
      </c>
      <c r="H703" s="1">
        <f t="shared" si="83"/>
        <v>-9.8147113750534327</v>
      </c>
      <c r="I703" s="1">
        <f t="shared" si="84"/>
        <v>-7.9504771295358498</v>
      </c>
      <c r="J703" s="1">
        <f t="shared" si="85"/>
        <v>-6.6393622659120872</v>
      </c>
    </row>
    <row r="704" spans="1:10" x14ac:dyDescent="0.2">
      <c r="A704">
        <v>2016</v>
      </c>
      <c r="B704" t="s">
        <v>715</v>
      </c>
      <c r="C704" t="s">
        <v>6</v>
      </c>
      <c r="D704" t="s">
        <v>733</v>
      </c>
      <c r="E704">
        <v>15000000</v>
      </c>
      <c r="F704">
        <f t="shared" si="82"/>
        <v>15000</v>
      </c>
      <c r="H704" s="1">
        <f t="shared" si="83"/>
        <v>-11.216630085679693</v>
      </c>
      <c r="I704" s="1">
        <f t="shared" si="84"/>
        <v>-12.05303413681721</v>
      </c>
      <c r="J704" s="1">
        <f t="shared" si="85"/>
        <v>-12.447413402436247</v>
      </c>
    </row>
    <row r="705" spans="1:10" x14ac:dyDescent="0.2">
      <c r="A705">
        <v>2016</v>
      </c>
      <c r="B705" t="s">
        <v>715</v>
      </c>
      <c r="C705" t="s">
        <v>6</v>
      </c>
      <c r="D705" t="s">
        <v>734</v>
      </c>
      <c r="E705">
        <v>18700000</v>
      </c>
      <c r="F705">
        <f t="shared" si="82"/>
        <v>18700</v>
      </c>
      <c r="H705" s="1">
        <f t="shared" si="83"/>
        <v>-12.540322167897402</v>
      </c>
      <c r="I705" s="1">
        <f t="shared" si="84"/>
        <v>-12.557921606217203</v>
      </c>
      <c r="J705" s="1">
        <f t="shared" si="85"/>
        <v>-12.833691751989129</v>
      </c>
    </row>
    <row r="706" spans="1:10" x14ac:dyDescent="0.2">
      <c r="A706">
        <v>2016</v>
      </c>
      <c r="B706" t="s">
        <v>715</v>
      </c>
      <c r="C706" t="s">
        <v>6</v>
      </c>
      <c r="D706" t="s">
        <v>735</v>
      </c>
      <c r="E706">
        <v>20777778</v>
      </c>
      <c r="F706">
        <f t="shared" si="82"/>
        <v>20777.777999999998</v>
      </c>
      <c r="H706" s="1">
        <f t="shared" si="83"/>
        <v>-13.456089952941579</v>
      </c>
      <c r="I706" s="1">
        <f t="shared" si="84"/>
        <v>-12.809418315656165</v>
      </c>
      <c r="J706" s="1">
        <f t="shared" si="85"/>
        <v>-13.018287737201707</v>
      </c>
    </row>
    <row r="707" spans="1:10" x14ac:dyDescent="0.2">
      <c r="A707">
        <v>2016</v>
      </c>
      <c r="B707" t="s">
        <v>715</v>
      </c>
      <c r="C707" t="s">
        <v>6</v>
      </c>
      <c r="D707" t="s">
        <v>736</v>
      </c>
      <c r="E707">
        <v>9000000</v>
      </c>
      <c r="F707">
        <f t="shared" ref="F707:F770" si="89">E707/1000</f>
        <v>9000</v>
      </c>
      <c r="H707" s="1">
        <f t="shared" ref="H707:H770" si="90">LN(_xlfn.NORM.DIST(F707,$N$1,$N$2,FALSE))</f>
        <v>-9.9060588453799916</v>
      </c>
      <c r="I707" s="1">
        <f t="shared" ref="I707:I770" si="91">LN(_xlfn.LOGNORM.DIST(F707,$N$5,$N$6,FALSE))</f>
        <v>-10.994438849629303</v>
      </c>
      <c r="J707" s="1">
        <f t="shared" ref="J707:J770" si="92">LN($N$10)+$N$10*LN($N$9)-($N$10+1)*LN(F707)</f>
        <v>-11.552425852972316</v>
      </c>
    </row>
    <row r="708" spans="1:10" x14ac:dyDescent="0.2">
      <c r="A708">
        <v>2016</v>
      </c>
      <c r="B708" t="s">
        <v>715</v>
      </c>
      <c r="C708" t="s">
        <v>6</v>
      </c>
      <c r="D708" t="s">
        <v>737</v>
      </c>
      <c r="E708">
        <v>10800000</v>
      </c>
      <c r="F708">
        <f t="shared" si="89"/>
        <v>10800</v>
      </c>
      <c r="H708" s="1">
        <f t="shared" si="90"/>
        <v>-10.190642058671109</v>
      </c>
      <c r="I708" s="1">
        <f t="shared" si="91"/>
        <v>-11.354438731641391</v>
      </c>
      <c r="J708" s="1">
        <f t="shared" si="92"/>
        <v>-11.871860735910413</v>
      </c>
    </row>
    <row r="709" spans="1:10" x14ac:dyDescent="0.2">
      <c r="A709">
        <v>2016</v>
      </c>
      <c r="B709" t="s">
        <v>715</v>
      </c>
      <c r="C709" t="s">
        <v>6</v>
      </c>
      <c r="D709" t="s">
        <v>738</v>
      </c>
      <c r="E709">
        <v>5000000</v>
      </c>
      <c r="F709">
        <f t="shared" si="89"/>
        <v>5000</v>
      </c>
      <c r="H709" s="1">
        <f t="shared" si="90"/>
        <v>-9.6068852079251261</v>
      </c>
      <c r="I709" s="1">
        <f t="shared" si="91"/>
        <v>-9.9685830077283484</v>
      </c>
      <c r="J709" s="1">
        <f t="shared" si="92"/>
        <v>-10.522599387044458</v>
      </c>
    </row>
    <row r="710" spans="1:10" x14ac:dyDescent="0.2">
      <c r="A710">
        <v>2016</v>
      </c>
      <c r="B710" t="s">
        <v>715</v>
      </c>
      <c r="C710" t="s">
        <v>6</v>
      </c>
      <c r="D710" t="s">
        <v>739</v>
      </c>
      <c r="E710">
        <v>517500</v>
      </c>
      <c r="F710">
        <f t="shared" si="89"/>
        <v>517.5</v>
      </c>
      <c r="H710" s="1">
        <f t="shared" si="90"/>
        <v>-9.8177648249298777</v>
      </c>
      <c r="I710" s="1">
        <f t="shared" si="91"/>
        <v>-7.9382923814649882</v>
      </c>
      <c r="J710" s="1">
        <f t="shared" si="92"/>
        <v>-6.5486481074487948</v>
      </c>
    </row>
    <row r="711" spans="1:10" x14ac:dyDescent="0.2">
      <c r="A711">
        <v>2016</v>
      </c>
      <c r="B711" t="s">
        <v>715</v>
      </c>
      <c r="C711" t="s">
        <v>6</v>
      </c>
      <c r="D711" t="s">
        <v>740</v>
      </c>
      <c r="E711">
        <v>512500</v>
      </c>
      <c r="F711">
        <f t="shared" si="89"/>
        <v>512.5</v>
      </c>
      <c r="H711" s="1">
        <f t="shared" si="90"/>
        <v>-9.8183223317055592</v>
      </c>
      <c r="I711" s="1">
        <f t="shared" si="91"/>
        <v>-7.9361852614651713</v>
      </c>
      <c r="J711" s="1">
        <f t="shared" si="92"/>
        <v>-6.5316378648935594</v>
      </c>
    </row>
    <row r="712" spans="1:10" x14ac:dyDescent="0.2">
      <c r="A712">
        <v>2016</v>
      </c>
      <c r="B712" t="s">
        <v>741</v>
      </c>
      <c r="C712" t="s">
        <v>6</v>
      </c>
      <c r="D712" t="s">
        <v>742</v>
      </c>
      <c r="E712">
        <v>1650000</v>
      </c>
      <c r="F712">
        <f t="shared" si="89"/>
        <v>1650</v>
      </c>
      <c r="H712" s="1">
        <f t="shared" si="90"/>
        <v>-9.7099928870888554</v>
      </c>
      <c r="I712" s="1">
        <f t="shared" si="91"/>
        <v>-8.5935254096015861</v>
      </c>
      <c r="J712" s="1">
        <f t="shared" si="92"/>
        <v>-8.5801767689547415</v>
      </c>
    </row>
    <row r="713" spans="1:10" x14ac:dyDescent="0.2">
      <c r="A713">
        <v>2016</v>
      </c>
      <c r="B713" t="s">
        <v>741</v>
      </c>
      <c r="C713" t="s">
        <v>6</v>
      </c>
      <c r="D713" t="s">
        <v>743</v>
      </c>
      <c r="E713">
        <v>507500</v>
      </c>
      <c r="F713">
        <f t="shared" si="89"/>
        <v>507.5</v>
      </c>
      <c r="H713" s="1">
        <f t="shared" si="90"/>
        <v>-9.8188805566568949</v>
      </c>
      <c r="I713" s="1">
        <f t="shared" si="91"/>
        <v>-7.9341144305883669</v>
      </c>
      <c r="J713" s="1">
        <f t="shared" si="92"/>
        <v>-6.514460852595839</v>
      </c>
    </row>
    <row r="714" spans="1:10" x14ac:dyDescent="0.2">
      <c r="A714">
        <v>2016</v>
      </c>
      <c r="B714" t="s">
        <v>741</v>
      </c>
      <c r="C714" t="s">
        <v>6</v>
      </c>
      <c r="D714" t="s">
        <v>744</v>
      </c>
      <c r="E714">
        <v>3750000</v>
      </c>
      <c r="F714">
        <f t="shared" si="89"/>
        <v>3750</v>
      </c>
      <c r="H714" s="1">
        <f t="shared" si="90"/>
        <v>-9.6076540007333211</v>
      </c>
      <c r="I714" s="1">
        <f t="shared" si="91"/>
        <v>-9.5414685005424378</v>
      </c>
      <c r="J714" s="1">
        <f t="shared" si="92"/>
        <v>-10.018568537632188</v>
      </c>
    </row>
    <row r="715" spans="1:10" x14ac:dyDescent="0.2">
      <c r="A715">
        <v>2016</v>
      </c>
      <c r="B715" t="s">
        <v>741</v>
      </c>
      <c r="C715" t="s">
        <v>6</v>
      </c>
      <c r="D715" t="s">
        <v>745</v>
      </c>
      <c r="E715">
        <v>6500000</v>
      </c>
      <c r="F715">
        <f t="shared" si="89"/>
        <v>6500</v>
      </c>
      <c r="H715" s="1">
        <f t="shared" si="90"/>
        <v>-9.6652121479633628</v>
      </c>
      <c r="I715" s="1">
        <f t="shared" si="91"/>
        <v>-10.401067903664632</v>
      </c>
      <c r="J715" s="1">
        <f t="shared" si="92"/>
        <v>-10.982272393248691</v>
      </c>
    </row>
    <row r="716" spans="1:10" x14ac:dyDescent="0.2">
      <c r="A716">
        <v>2016</v>
      </c>
      <c r="B716" t="s">
        <v>741</v>
      </c>
      <c r="C716" t="s">
        <v>6</v>
      </c>
      <c r="D716" t="s">
        <v>746</v>
      </c>
      <c r="E716">
        <v>575000</v>
      </c>
      <c r="F716">
        <f t="shared" si="89"/>
        <v>575</v>
      </c>
      <c r="H716" s="1">
        <f t="shared" si="90"/>
        <v>-9.8114051158846287</v>
      </c>
      <c r="I716" s="1">
        <f t="shared" si="91"/>
        <v>-7.9647679649501946</v>
      </c>
      <c r="J716" s="1">
        <f t="shared" si="92"/>
        <v>-6.7332440739229664</v>
      </c>
    </row>
    <row r="717" spans="1:10" x14ac:dyDescent="0.2">
      <c r="A717">
        <v>2016</v>
      </c>
      <c r="B717" t="s">
        <v>741</v>
      </c>
      <c r="C717" t="s">
        <v>6</v>
      </c>
      <c r="D717" t="s">
        <v>747</v>
      </c>
      <c r="E717">
        <v>507500</v>
      </c>
      <c r="F717">
        <f t="shared" si="89"/>
        <v>507.5</v>
      </c>
      <c r="H717" s="1">
        <f t="shared" si="90"/>
        <v>-9.8188805566568949</v>
      </c>
      <c r="I717" s="1">
        <f t="shared" si="91"/>
        <v>-7.9341144305883669</v>
      </c>
      <c r="J717" s="1">
        <f t="shared" si="92"/>
        <v>-6.514460852595839</v>
      </c>
    </row>
    <row r="718" spans="1:10" x14ac:dyDescent="0.2">
      <c r="A718">
        <v>2016</v>
      </c>
      <c r="B718" t="s">
        <v>741</v>
      </c>
      <c r="C718" t="s">
        <v>6</v>
      </c>
      <c r="D718" t="s">
        <v>748</v>
      </c>
      <c r="E718">
        <v>11500000</v>
      </c>
      <c r="F718">
        <f t="shared" si="89"/>
        <v>11500</v>
      </c>
      <c r="H718" s="1">
        <f t="shared" si="90"/>
        <v>-10.326449456154412</v>
      </c>
      <c r="I718" s="1">
        <f t="shared" si="91"/>
        <v>-11.483023644578775</v>
      </c>
      <c r="J718" s="1">
        <f t="shared" si="92"/>
        <v>-11.981890503582743</v>
      </c>
    </row>
    <row r="719" spans="1:10" x14ac:dyDescent="0.2">
      <c r="A719">
        <v>2016</v>
      </c>
      <c r="B719" t="s">
        <v>741</v>
      </c>
      <c r="C719" t="s">
        <v>6</v>
      </c>
      <c r="D719" t="s">
        <v>749</v>
      </c>
      <c r="E719">
        <v>520000</v>
      </c>
      <c r="F719">
        <f t="shared" si="89"/>
        <v>520</v>
      </c>
      <c r="H719" s="1">
        <f t="shared" si="90"/>
        <v>-9.8174863408579061</v>
      </c>
      <c r="I719" s="1">
        <f t="shared" si="91"/>
        <v>-7.9393591613481815</v>
      </c>
      <c r="J719" s="1">
        <f t="shared" si="92"/>
        <v>-6.5570916959392793</v>
      </c>
    </row>
    <row r="720" spans="1:10" x14ac:dyDescent="0.2">
      <c r="A720">
        <v>2016</v>
      </c>
      <c r="B720" t="s">
        <v>741</v>
      </c>
      <c r="C720" t="s">
        <v>6</v>
      </c>
      <c r="D720" t="s">
        <v>750</v>
      </c>
      <c r="E720">
        <v>4000000</v>
      </c>
      <c r="F720">
        <f t="shared" si="89"/>
        <v>4000</v>
      </c>
      <c r="H720" s="1">
        <f t="shared" si="90"/>
        <v>-9.6039093639045259</v>
      </c>
      <c r="I720" s="1">
        <f t="shared" si="91"/>
        <v>-9.6330002454114236</v>
      </c>
      <c r="J720" s="1">
        <f t="shared" si="92"/>
        <v>-10.131642686992794</v>
      </c>
    </row>
    <row r="721" spans="1:10" x14ac:dyDescent="0.2">
      <c r="A721">
        <v>2016</v>
      </c>
      <c r="B721" t="s">
        <v>741</v>
      </c>
      <c r="C721" t="s">
        <v>6</v>
      </c>
      <c r="D721" t="s">
        <v>751</v>
      </c>
      <c r="E721">
        <v>509000</v>
      </c>
      <c r="F721">
        <f t="shared" si="89"/>
        <v>509</v>
      </c>
      <c r="H721" s="1">
        <f t="shared" si="90"/>
        <v>-9.8187130137630501</v>
      </c>
      <c r="I721" s="1">
        <f t="shared" si="91"/>
        <v>-7.934731793966268</v>
      </c>
      <c r="J721" s="1">
        <f t="shared" si="92"/>
        <v>-6.5196316617227161</v>
      </c>
    </row>
    <row r="722" spans="1:10" x14ac:dyDescent="0.2">
      <c r="A722">
        <v>2016</v>
      </c>
      <c r="B722" t="s">
        <v>741</v>
      </c>
      <c r="C722" t="s">
        <v>6</v>
      </c>
      <c r="D722" t="s">
        <v>752</v>
      </c>
      <c r="E722">
        <v>507500</v>
      </c>
      <c r="F722">
        <f t="shared" si="89"/>
        <v>507.5</v>
      </c>
      <c r="H722" s="1">
        <f t="shared" si="90"/>
        <v>-9.8188805566568949</v>
      </c>
      <c r="I722" s="1">
        <f t="shared" si="91"/>
        <v>-7.9341144305883669</v>
      </c>
      <c r="J722" s="1">
        <f t="shared" si="92"/>
        <v>-6.514460852595839</v>
      </c>
    </row>
    <row r="723" spans="1:10" x14ac:dyDescent="0.2">
      <c r="A723">
        <v>2016</v>
      </c>
      <c r="B723" t="s">
        <v>741</v>
      </c>
      <c r="C723" t="s">
        <v>6</v>
      </c>
      <c r="D723" t="s">
        <v>753</v>
      </c>
      <c r="E723">
        <v>17000000</v>
      </c>
      <c r="F723">
        <f t="shared" si="89"/>
        <v>17000</v>
      </c>
      <c r="H723" s="1">
        <f t="shared" si="90"/>
        <v>-11.883303374877569</v>
      </c>
      <c r="I723" s="1">
        <f t="shared" si="91"/>
        <v>-12.336108620783257</v>
      </c>
      <c r="J723" s="1">
        <f t="shared" si="92"/>
        <v>-12.666704388212885</v>
      </c>
    </row>
    <row r="724" spans="1:10" x14ac:dyDescent="0.2">
      <c r="A724">
        <v>2016</v>
      </c>
      <c r="B724" t="s">
        <v>741</v>
      </c>
      <c r="C724" t="s">
        <v>6</v>
      </c>
      <c r="D724" t="s">
        <v>754</v>
      </c>
      <c r="E724">
        <v>12000000</v>
      </c>
      <c r="F724">
        <f t="shared" si="89"/>
        <v>12000</v>
      </c>
      <c r="H724" s="1">
        <f t="shared" si="90"/>
        <v>-10.432072847912233</v>
      </c>
      <c r="I724" s="1">
        <f t="shared" si="91"/>
        <v>-11.571499334007646</v>
      </c>
      <c r="J724" s="1">
        <f t="shared" si="92"/>
        <v>-12.056456702384583</v>
      </c>
    </row>
    <row r="725" spans="1:10" x14ac:dyDescent="0.2">
      <c r="A725">
        <v>2016</v>
      </c>
      <c r="B725" t="s">
        <v>741</v>
      </c>
      <c r="C725" t="s">
        <v>6</v>
      </c>
      <c r="D725" t="s">
        <v>755</v>
      </c>
      <c r="E725">
        <v>7500000</v>
      </c>
      <c r="F725">
        <f t="shared" si="89"/>
        <v>7500</v>
      </c>
      <c r="H725" s="1">
        <f t="shared" si="90"/>
        <v>-9.7400055573270787</v>
      </c>
      <c r="I725" s="1">
        <f t="shared" si="91"/>
        <v>-10.654229497341907</v>
      </c>
      <c r="J725" s="1">
        <f t="shared" si="92"/>
        <v>-11.232990970034217</v>
      </c>
    </row>
    <row r="726" spans="1:10" x14ac:dyDescent="0.2">
      <c r="A726">
        <v>2016</v>
      </c>
      <c r="B726" t="s">
        <v>741</v>
      </c>
      <c r="C726" t="s">
        <v>6</v>
      </c>
      <c r="D726" t="s">
        <v>756</v>
      </c>
      <c r="E726">
        <v>512500</v>
      </c>
      <c r="F726">
        <f t="shared" si="89"/>
        <v>512.5</v>
      </c>
      <c r="H726" s="1">
        <f t="shared" si="90"/>
        <v>-9.8183223317055592</v>
      </c>
      <c r="I726" s="1">
        <f t="shared" si="91"/>
        <v>-7.9361852614651713</v>
      </c>
      <c r="J726" s="1">
        <f t="shared" si="92"/>
        <v>-6.5316378648935594</v>
      </c>
    </row>
    <row r="727" spans="1:10" x14ac:dyDescent="0.2">
      <c r="A727">
        <v>2016</v>
      </c>
      <c r="B727" t="s">
        <v>741</v>
      </c>
      <c r="C727" t="s">
        <v>6</v>
      </c>
      <c r="D727" t="s">
        <v>757</v>
      </c>
      <c r="E727">
        <v>1400000</v>
      </c>
      <c r="F727">
        <f t="shared" si="89"/>
        <v>1400</v>
      </c>
      <c r="H727" s="1">
        <f t="shared" si="90"/>
        <v>-9.7306146517732834</v>
      </c>
      <c r="I727" s="1">
        <f t="shared" si="91"/>
        <v>-8.452003461127223</v>
      </c>
      <c r="J727" s="1">
        <f t="shared" si="92"/>
        <v>-8.2923110503940194</v>
      </c>
    </row>
    <row r="728" spans="1:10" x14ac:dyDescent="0.2">
      <c r="A728">
        <v>2016</v>
      </c>
      <c r="B728" t="s">
        <v>741</v>
      </c>
      <c r="C728" t="s">
        <v>6</v>
      </c>
      <c r="D728" t="s">
        <v>758</v>
      </c>
      <c r="E728">
        <v>539000</v>
      </c>
      <c r="F728">
        <f t="shared" si="89"/>
        <v>539</v>
      </c>
      <c r="H728" s="1">
        <f t="shared" si="90"/>
        <v>-9.8153757294060178</v>
      </c>
      <c r="I728" s="1">
        <f t="shared" si="91"/>
        <v>-7.947737780179458</v>
      </c>
      <c r="J728" s="1">
        <f t="shared" si="92"/>
        <v>-6.6199667775714932</v>
      </c>
    </row>
    <row r="729" spans="1:10" x14ac:dyDescent="0.2">
      <c r="A729">
        <v>2016</v>
      </c>
      <c r="B729" t="s">
        <v>741</v>
      </c>
      <c r="C729" t="s">
        <v>6</v>
      </c>
      <c r="D729" t="s">
        <v>759</v>
      </c>
      <c r="E729">
        <v>14200000</v>
      </c>
      <c r="F729">
        <f t="shared" si="89"/>
        <v>14200</v>
      </c>
      <c r="H729" s="1">
        <f t="shared" si="90"/>
        <v>-10.98213503927426</v>
      </c>
      <c r="I729" s="1">
        <f t="shared" si="91"/>
        <v>-11.93201371360623</v>
      </c>
      <c r="J729" s="1">
        <f t="shared" si="92"/>
        <v>-12.351387112859264</v>
      </c>
    </row>
    <row r="730" spans="1:10" x14ac:dyDescent="0.2">
      <c r="A730">
        <v>2016</v>
      </c>
      <c r="B730" t="s">
        <v>741</v>
      </c>
      <c r="C730" t="s">
        <v>6</v>
      </c>
      <c r="D730" t="s">
        <v>760</v>
      </c>
      <c r="E730">
        <v>8250000</v>
      </c>
      <c r="F730">
        <f t="shared" si="89"/>
        <v>8250</v>
      </c>
      <c r="H730" s="1">
        <f t="shared" si="90"/>
        <v>-9.814952725252434</v>
      </c>
      <c r="I730" s="1">
        <f t="shared" si="91"/>
        <v>-10.829608204804476</v>
      </c>
      <c r="J730" s="1">
        <f t="shared" si="92"/>
        <v>-11.399978333810461</v>
      </c>
    </row>
    <row r="731" spans="1:10" x14ac:dyDescent="0.2">
      <c r="A731">
        <v>2016</v>
      </c>
      <c r="B731" t="s">
        <v>741</v>
      </c>
      <c r="C731" t="s">
        <v>6</v>
      </c>
      <c r="D731" t="s">
        <v>761</v>
      </c>
      <c r="E731">
        <v>2500000</v>
      </c>
      <c r="F731">
        <f t="shared" si="89"/>
        <v>2500</v>
      </c>
      <c r="H731" s="1">
        <f t="shared" si="90"/>
        <v>-9.6533087718809654</v>
      </c>
      <c r="I731" s="1">
        <f t="shared" si="91"/>
        <v>-9.0231468154639209</v>
      </c>
      <c r="J731" s="1">
        <f t="shared" si="92"/>
        <v>-9.3081769546424269</v>
      </c>
    </row>
    <row r="732" spans="1:10" x14ac:dyDescent="0.2">
      <c r="A732">
        <v>2016</v>
      </c>
      <c r="B732" t="s">
        <v>741</v>
      </c>
      <c r="C732" t="s">
        <v>6</v>
      </c>
      <c r="D732" t="s">
        <v>762</v>
      </c>
      <c r="E732">
        <v>2500000</v>
      </c>
      <c r="F732">
        <f t="shared" si="89"/>
        <v>2500</v>
      </c>
      <c r="H732" s="1">
        <f t="shared" si="90"/>
        <v>-9.6533087718809654</v>
      </c>
      <c r="I732" s="1">
        <f t="shared" si="91"/>
        <v>-9.0231468154639209</v>
      </c>
      <c r="J732" s="1">
        <f t="shared" si="92"/>
        <v>-9.3081769546424269</v>
      </c>
    </row>
    <row r="733" spans="1:10" x14ac:dyDescent="0.2">
      <c r="A733">
        <v>2016</v>
      </c>
      <c r="B733" t="s">
        <v>741</v>
      </c>
      <c r="C733" t="s">
        <v>6</v>
      </c>
      <c r="D733" t="s">
        <v>763</v>
      </c>
      <c r="E733">
        <v>12500000</v>
      </c>
      <c r="F733">
        <f t="shared" si="89"/>
        <v>12500</v>
      </c>
      <c r="H733" s="1">
        <f t="shared" si="90"/>
        <v>-10.544877996204363</v>
      </c>
      <c r="I733" s="1">
        <f t="shared" si="91"/>
        <v>-11.657375994660727</v>
      </c>
      <c r="J733" s="1">
        <f t="shared" si="92"/>
        <v>-12.127978519498146</v>
      </c>
    </row>
    <row r="734" spans="1:10" x14ac:dyDescent="0.2">
      <c r="A734">
        <v>2016</v>
      </c>
      <c r="B734" t="s">
        <v>741</v>
      </c>
      <c r="C734" t="s">
        <v>6</v>
      </c>
      <c r="D734" t="s">
        <v>764</v>
      </c>
      <c r="E734">
        <v>510000</v>
      </c>
      <c r="F734">
        <f t="shared" si="89"/>
        <v>510</v>
      </c>
      <c r="H734" s="1">
        <f t="shared" si="90"/>
        <v>-9.8186013544092692</v>
      </c>
      <c r="I734" s="1">
        <f t="shared" si="91"/>
        <v>-7.9351452307017665</v>
      </c>
      <c r="J734" s="1">
        <f t="shared" si="92"/>
        <v>-6.523070409089172</v>
      </c>
    </row>
    <row r="735" spans="1:10" x14ac:dyDescent="0.2">
      <c r="A735">
        <v>2016</v>
      </c>
      <c r="B735" t="s">
        <v>741</v>
      </c>
      <c r="C735" t="s">
        <v>6</v>
      </c>
      <c r="D735" t="s">
        <v>765</v>
      </c>
      <c r="E735">
        <v>512500</v>
      </c>
      <c r="F735">
        <f t="shared" si="89"/>
        <v>512.5</v>
      </c>
      <c r="H735" s="1">
        <f t="shared" si="90"/>
        <v>-9.8183223317055592</v>
      </c>
      <c r="I735" s="1">
        <f t="shared" si="91"/>
        <v>-7.9361852614651713</v>
      </c>
      <c r="J735" s="1">
        <f t="shared" si="92"/>
        <v>-6.5316378648935594</v>
      </c>
    </row>
    <row r="736" spans="1:10" x14ac:dyDescent="0.2">
      <c r="A736">
        <v>2016</v>
      </c>
      <c r="B736" t="s">
        <v>741</v>
      </c>
      <c r="C736" t="s">
        <v>6</v>
      </c>
      <c r="D736" t="s">
        <v>766</v>
      </c>
      <c r="E736">
        <v>5600000</v>
      </c>
      <c r="F736">
        <f t="shared" si="89"/>
        <v>5600</v>
      </c>
      <c r="H736" s="1">
        <f t="shared" si="90"/>
        <v>-9.6224596868833636</v>
      </c>
      <c r="I736" s="1">
        <f t="shared" si="91"/>
        <v>-10.150367748890398</v>
      </c>
      <c r="J736" s="1">
        <f t="shared" si="92"/>
        <v>-10.72115591519808</v>
      </c>
    </row>
    <row r="737" spans="1:10" x14ac:dyDescent="0.2">
      <c r="A737">
        <v>2016</v>
      </c>
      <c r="B737" t="s">
        <v>741</v>
      </c>
      <c r="C737" t="s">
        <v>6</v>
      </c>
      <c r="D737" t="s">
        <v>767</v>
      </c>
      <c r="E737">
        <v>539000</v>
      </c>
      <c r="F737">
        <f t="shared" si="89"/>
        <v>539</v>
      </c>
      <c r="H737" s="1">
        <f t="shared" si="90"/>
        <v>-9.8153757294060178</v>
      </c>
      <c r="I737" s="1">
        <f t="shared" si="91"/>
        <v>-7.947737780179458</v>
      </c>
      <c r="J737" s="1">
        <f t="shared" si="92"/>
        <v>-6.6199667775714932</v>
      </c>
    </row>
    <row r="738" spans="1:10" x14ac:dyDescent="0.2">
      <c r="A738">
        <v>2016</v>
      </c>
      <c r="B738" t="s">
        <v>741</v>
      </c>
      <c r="C738" t="s">
        <v>6</v>
      </c>
      <c r="D738" t="s">
        <v>768</v>
      </c>
      <c r="E738">
        <v>1500000</v>
      </c>
      <c r="F738">
        <f t="shared" si="89"/>
        <v>1500</v>
      </c>
      <c r="H738" s="1">
        <f t="shared" si="90"/>
        <v>-9.7221504932034826</v>
      </c>
      <c r="I738" s="1">
        <f t="shared" si="91"/>
        <v>-8.5094727984330465</v>
      </c>
      <c r="J738" s="1">
        <f t="shared" si="92"/>
        <v>-8.4131894051784961</v>
      </c>
    </row>
    <row r="739" spans="1:10" x14ac:dyDescent="0.2">
      <c r="A739">
        <v>2016</v>
      </c>
      <c r="B739" t="s">
        <v>741</v>
      </c>
      <c r="C739" t="s">
        <v>6</v>
      </c>
      <c r="D739" t="s">
        <v>769</v>
      </c>
      <c r="E739">
        <v>539000</v>
      </c>
      <c r="F739">
        <f t="shared" si="89"/>
        <v>539</v>
      </c>
      <c r="H739" s="1">
        <f t="shared" si="90"/>
        <v>-9.8153757294060178</v>
      </c>
      <c r="I739" s="1">
        <f t="shared" si="91"/>
        <v>-7.947737780179458</v>
      </c>
      <c r="J739" s="1">
        <f t="shared" si="92"/>
        <v>-6.6199667775714932</v>
      </c>
    </row>
    <row r="740" spans="1:10" x14ac:dyDescent="0.2">
      <c r="A740">
        <v>2016</v>
      </c>
      <c r="B740" t="s">
        <v>741</v>
      </c>
      <c r="C740" t="s">
        <v>6</v>
      </c>
      <c r="D740" t="s">
        <v>770</v>
      </c>
      <c r="E740">
        <v>19500000</v>
      </c>
      <c r="F740">
        <f t="shared" si="89"/>
        <v>19500</v>
      </c>
      <c r="H740" s="1">
        <f t="shared" si="90"/>
        <v>-12.878234508396925</v>
      </c>
      <c r="I740" s="1">
        <f t="shared" si="91"/>
        <v>-12.657124259639305</v>
      </c>
      <c r="J740" s="1">
        <f t="shared" si="92"/>
        <v>-12.907086408640481</v>
      </c>
    </row>
    <row r="741" spans="1:10" x14ac:dyDescent="0.2">
      <c r="A741">
        <v>2016</v>
      </c>
      <c r="B741" t="s">
        <v>741</v>
      </c>
      <c r="C741" t="s">
        <v>6</v>
      </c>
      <c r="D741" t="s">
        <v>771</v>
      </c>
      <c r="E741">
        <v>3675000</v>
      </c>
      <c r="F741">
        <f t="shared" si="89"/>
        <v>3675</v>
      </c>
      <c r="H741" s="1">
        <f t="shared" si="90"/>
        <v>-9.6091275024130081</v>
      </c>
      <c r="I741" s="1">
        <f t="shared" si="91"/>
        <v>-9.5133256457258302</v>
      </c>
      <c r="J741" s="1">
        <f t="shared" si="92"/>
        <v>-9.9831725616407265</v>
      </c>
    </row>
    <row r="742" spans="1:10" x14ac:dyDescent="0.2">
      <c r="A742">
        <v>2016</v>
      </c>
      <c r="B742" t="s">
        <v>741</v>
      </c>
      <c r="C742" t="s">
        <v>6</v>
      </c>
      <c r="D742" t="s">
        <v>772</v>
      </c>
      <c r="E742">
        <v>1250000</v>
      </c>
      <c r="F742">
        <f t="shared" si="89"/>
        <v>1250</v>
      </c>
      <c r="H742" s="1">
        <f t="shared" si="90"/>
        <v>-9.7438495213680572</v>
      </c>
      <c r="I742" s="1">
        <f t="shared" si="91"/>
        <v>-8.3637542658753254</v>
      </c>
      <c r="J742" s="1">
        <f t="shared" si="92"/>
        <v>-8.0937545222403973</v>
      </c>
    </row>
    <row r="743" spans="1:10" x14ac:dyDescent="0.2">
      <c r="A743">
        <v>2016</v>
      </c>
      <c r="B743" t="s">
        <v>773</v>
      </c>
      <c r="C743" t="s">
        <v>64</v>
      </c>
      <c r="D743" t="s">
        <v>774</v>
      </c>
      <c r="E743">
        <v>2916667</v>
      </c>
      <c r="F743">
        <f t="shared" si="89"/>
        <v>2916.6669999999999</v>
      </c>
      <c r="H743" s="1">
        <f t="shared" si="90"/>
        <v>-9.6331031697356089</v>
      </c>
      <c r="I743" s="1">
        <f t="shared" si="91"/>
        <v>-9.2086714620046113</v>
      </c>
      <c r="J743" s="1">
        <f t="shared" si="92"/>
        <v>-9.578255500142884</v>
      </c>
    </row>
    <row r="744" spans="1:10" x14ac:dyDescent="0.2">
      <c r="A744">
        <v>2016</v>
      </c>
      <c r="B744" t="s">
        <v>773</v>
      </c>
      <c r="C744" t="s">
        <v>64</v>
      </c>
      <c r="D744" t="s">
        <v>775</v>
      </c>
      <c r="E744">
        <v>514500</v>
      </c>
      <c r="F744">
        <f t="shared" si="89"/>
        <v>514.5</v>
      </c>
      <c r="H744" s="1">
        <f t="shared" si="90"/>
        <v>-9.818099242814208</v>
      </c>
      <c r="I744" s="1">
        <f t="shared" si="91"/>
        <v>-7.9370238251182528</v>
      </c>
      <c r="J744" s="1">
        <f t="shared" si="92"/>
        <v>-6.5384617925882615</v>
      </c>
    </row>
    <row r="745" spans="1:10" x14ac:dyDescent="0.2">
      <c r="A745">
        <v>2016</v>
      </c>
      <c r="B745" t="s">
        <v>773</v>
      </c>
      <c r="C745" t="s">
        <v>64</v>
      </c>
      <c r="D745" t="s">
        <v>776</v>
      </c>
      <c r="E745">
        <v>519200</v>
      </c>
      <c r="F745">
        <f t="shared" si="89"/>
        <v>519.20000000000005</v>
      </c>
      <c r="H745" s="1">
        <f t="shared" si="90"/>
        <v>-9.8175754362265604</v>
      </c>
      <c r="I745" s="1">
        <f t="shared" si="91"/>
        <v>-7.9390168476785226</v>
      </c>
      <c r="J745" s="1">
        <f t="shared" si="92"/>
        <v>-6.5543941723567194</v>
      </c>
    </row>
    <row r="746" spans="1:10" x14ac:dyDescent="0.2">
      <c r="A746">
        <v>2016</v>
      </c>
      <c r="B746" t="s">
        <v>773</v>
      </c>
      <c r="C746" t="s">
        <v>64</v>
      </c>
      <c r="D746" t="s">
        <v>777</v>
      </c>
      <c r="E746">
        <v>513600</v>
      </c>
      <c r="F746">
        <f t="shared" si="89"/>
        <v>513.6</v>
      </c>
      <c r="H746" s="1">
        <f t="shared" si="90"/>
        <v>-9.8181996185954379</v>
      </c>
      <c r="I746" s="1">
        <f t="shared" si="91"/>
        <v>-7.9366457581646168</v>
      </c>
      <c r="J746" s="1">
        <f t="shared" si="92"/>
        <v>-6.5353943137409019</v>
      </c>
    </row>
    <row r="747" spans="1:10" x14ac:dyDescent="0.2">
      <c r="A747">
        <v>2016</v>
      </c>
      <c r="B747" t="s">
        <v>773</v>
      </c>
      <c r="C747" t="s">
        <v>64</v>
      </c>
      <c r="D747" t="s">
        <v>778</v>
      </c>
      <c r="E747">
        <v>524100</v>
      </c>
      <c r="F747">
        <f t="shared" si="89"/>
        <v>524.1</v>
      </c>
      <c r="H747" s="1">
        <f t="shared" si="90"/>
        <v>-9.8170300156565382</v>
      </c>
      <c r="I747" s="1">
        <f t="shared" si="91"/>
        <v>-7.9411272549326171</v>
      </c>
      <c r="J747" s="1">
        <f t="shared" si="92"/>
        <v>-6.5708516919702067</v>
      </c>
    </row>
    <row r="748" spans="1:10" x14ac:dyDescent="0.2">
      <c r="A748">
        <v>2016</v>
      </c>
      <c r="B748" t="s">
        <v>773</v>
      </c>
      <c r="C748" t="s">
        <v>64</v>
      </c>
      <c r="D748" t="s">
        <v>779</v>
      </c>
      <c r="E748">
        <v>4000000</v>
      </c>
      <c r="F748">
        <f t="shared" si="89"/>
        <v>4000</v>
      </c>
      <c r="H748" s="1">
        <f t="shared" si="90"/>
        <v>-9.6039093639045259</v>
      </c>
      <c r="I748" s="1">
        <f t="shared" si="91"/>
        <v>-9.6330002454114236</v>
      </c>
      <c r="J748" s="1">
        <f t="shared" si="92"/>
        <v>-10.131642686992794</v>
      </c>
    </row>
    <row r="749" spans="1:10" x14ac:dyDescent="0.2">
      <c r="A749">
        <v>2016</v>
      </c>
      <c r="B749" t="s">
        <v>773</v>
      </c>
      <c r="C749" t="s">
        <v>64</v>
      </c>
      <c r="D749" t="s">
        <v>780</v>
      </c>
      <c r="E749">
        <v>521700</v>
      </c>
      <c r="F749">
        <f t="shared" si="89"/>
        <v>521.70000000000005</v>
      </c>
      <c r="H749" s="1">
        <f t="shared" si="90"/>
        <v>-9.8172970742444505</v>
      </c>
      <c r="I749" s="1">
        <f t="shared" si="91"/>
        <v>-7.9400894997827232</v>
      </c>
      <c r="J749" s="1">
        <f t="shared" si="92"/>
        <v>-6.5628101805691248</v>
      </c>
    </row>
    <row r="750" spans="1:10" x14ac:dyDescent="0.2">
      <c r="A750">
        <v>2016</v>
      </c>
      <c r="B750" t="s">
        <v>773</v>
      </c>
      <c r="C750" t="s">
        <v>64</v>
      </c>
      <c r="D750" t="s">
        <v>781</v>
      </c>
      <c r="E750">
        <v>1500000</v>
      </c>
      <c r="F750">
        <f t="shared" si="89"/>
        <v>1500</v>
      </c>
      <c r="H750" s="1">
        <f t="shared" si="90"/>
        <v>-9.7221504932034826</v>
      </c>
      <c r="I750" s="1">
        <f t="shared" si="91"/>
        <v>-8.5094727984330465</v>
      </c>
      <c r="J750" s="1">
        <f t="shared" si="92"/>
        <v>-8.4131894051784961</v>
      </c>
    </row>
    <row r="751" spans="1:10" x14ac:dyDescent="0.2">
      <c r="A751">
        <v>2016</v>
      </c>
      <c r="B751" t="s">
        <v>773</v>
      </c>
      <c r="C751" t="s">
        <v>64</v>
      </c>
      <c r="D751" t="s">
        <v>782</v>
      </c>
      <c r="E751">
        <v>522900</v>
      </c>
      <c r="F751">
        <f t="shared" si="89"/>
        <v>522.9</v>
      </c>
      <c r="H751" s="1">
        <f t="shared" si="90"/>
        <v>-9.8171635242670359</v>
      </c>
      <c r="I751" s="1">
        <f t="shared" si="91"/>
        <v>-7.9406074049900237</v>
      </c>
      <c r="J751" s="1">
        <f t="shared" si="92"/>
        <v>-6.5668355498775028</v>
      </c>
    </row>
    <row r="752" spans="1:10" x14ac:dyDescent="0.2">
      <c r="A752">
        <v>2016</v>
      </c>
      <c r="B752" t="s">
        <v>773</v>
      </c>
      <c r="C752" t="s">
        <v>64</v>
      </c>
      <c r="D752" t="s">
        <v>783</v>
      </c>
      <c r="E752">
        <v>895000</v>
      </c>
      <c r="F752">
        <f t="shared" si="89"/>
        <v>895</v>
      </c>
      <c r="H752" s="1">
        <f t="shared" si="90"/>
        <v>-9.7777470648810656</v>
      </c>
      <c r="I752" s="1">
        <f t="shared" si="91"/>
        <v>-8.1481028964981057</v>
      </c>
      <c r="J752" s="1">
        <f t="shared" si="92"/>
        <v>-7.5084411551451495</v>
      </c>
    </row>
    <row r="753" spans="1:10" x14ac:dyDescent="0.2">
      <c r="A753">
        <v>2016</v>
      </c>
      <c r="B753" t="s">
        <v>773</v>
      </c>
      <c r="C753" t="s">
        <v>64</v>
      </c>
      <c r="D753" t="s">
        <v>784</v>
      </c>
      <c r="E753">
        <v>527000</v>
      </c>
      <c r="F753">
        <f t="shared" si="89"/>
        <v>527</v>
      </c>
      <c r="H753" s="1">
        <f t="shared" si="90"/>
        <v>-9.8167075406300075</v>
      </c>
      <c r="I753" s="1">
        <f t="shared" si="91"/>
        <v>-7.9423914905010049</v>
      </c>
      <c r="J753" s="1">
        <f t="shared" si="92"/>
        <v>-6.5805195302968205</v>
      </c>
    </row>
    <row r="754" spans="1:10" x14ac:dyDescent="0.2">
      <c r="A754">
        <v>2016</v>
      </c>
      <c r="B754" t="s">
        <v>773</v>
      </c>
      <c r="C754" t="s">
        <v>64</v>
      </c>
      <c r="D754" t="s">
        <v>785</v>
      </c>
      <c r="E754">
        <v>2250000</v>
      </c>
      <c r="F754">
        <f t="shared" si="89"/>
        <v>2250</v>
      </c>
      <c r="H754" s="1">
        <f t="shared" si="90"/>
        <v>-9.6678260435112282</v>
      </c>
      <c r="I754" s="1">
        <f t="shared" si="91"/>
        <v>-8.9044818595186506</v>
      </c>
      <c r="J754" s="1">
        <f t="shared" si="92"/>
        <v>-9.123580988168257</v>
      </c>
    </row>
    <row r="755" spans="1:10" x14ac:dyDescent="0.2">
      <c r="A755">
        <v>2016</v>
      </c>
      <c r="B755" t="s">
        <v>773</v>
      </c>
      <c r="C755" t="s">
        <v>64</v>
      </c>
      <c r="D755" t="s">
        <v>786</v>
      </c>
      <c r="E755">
        <v>519300</v>
      </c>
      <c r="F755">
        <f t="shared" si="89"/>
        <v>519.29999999999995</v>
      </c>
      <c r="H755" s="1">
        <f t="shared" si="90"/>
        <v>-9.8175642983000326</v>
      </c>
      <c r="I755" s="1">
        <f t="shared" si="91"/>
        <v>-7.9390595884951951</v>
      </c>
      <c r="J755" s="1">
        <f t="shared" si="92"/>
        <v>-6.5547315900218486</v>
      </c>
    </row>
    <row r="756" spans="1:10" x14ac:dyDescent="0.2">
      <c r="A756">
        <v>2016</v>
      </c>
      <c r="B756" t="s">
        <v>773</v>
      </c>
      <c r="C756" t="s">
        <v>64</v>
      </c>
      <c r="D756" t="s">
        <v>787</v>
      </c>
      <c r="E756">
        <v>1185000</v>
      </c>
      <c r="F756">
        <f t="shared" si="89"/>
        <v>1185</v>
      </c>
      <c r="H756" s="1">
        <f t="shared" si="90"/>
        <v>-9.7497853616209262</v>
      </c>
      <c r="I756" s="1">
        <f t="shared" si="91"/>
        <v>-8.3248214105798137</v>
      </c>
      <c r="J756" s="1">
        <f t="shared" si="92"/>
        <v>-8.0001941601933169</v>
      </c>
    </row>
    <row r="757" spans="1:10" x14ac:dyDescent="0.2">
      <c r="A757">
        <v>2016</v>
      </c>
      <c r="B757" t="s">
        <v>773</v>
      </c>
      <c r="C757" t="s">
        <v>64</v>
      </c>
      <c r="D757" t="s">
        <v>788</v>
      </c>
      <c r="E757">
        <v>3300000</v>
      </c>
      <c r="F757">
        <f t="shared" si="89"/>
        <v>3300</v>
      </c>
      <c r="H757" s="1">
        <f t="shared" si="90"/>
        <v>-9.6189188536417696</v>
      </c>
      <c r="I757" s="1">
        <f t="shared" si="91"/>
        <v>-9.367489287598147</v>
      </c>
      <c r="J757" s="1">
        <f t="shared" si="92"/>
        <v>-9.7945992013567711</v>
      </c>
    </row>
    <row r="758" spans="1:10" x14ac:dyDescent="0.2">
      <c r="A758">
        <v>2016</v>
      </c>
      <c r="B758" t="s">
        <v>773</v>
      </c>
      <c r="C758" t="s">
        <v>64</v>
      </c>
      <c r="D758" t="s">
        <v>789</v>
      </c>
      <c r="E758">
        <v>514400</v>
      </c>
      <c r="F758">
        <f t="shared" si="89"/>
        <v>514.4</v>
      </c>
      <c r="H758" s="1">
        <f t="shared" si="90"/>
        <v>-9.8181103945297075</v>
      </c>
      <c r="I758" s="1">
        <f t="shared" si="91"/>
        <v>-7.936981760290899</v>
      </c>
      <c r="J758" s="1">
        <f t="shared" si="92"/>
        <v>-6.5381212266972533</v>
      </c>
    </row>
    <row r="759" spans="1:10" x14ac:dyDescent="0.2">
      <c r="A759">
        <v>2016</v>
      </c>
      <c r="B759" t="s">
        <v>773</v>
      </c>
      <c r="C759" t="s">
        <v>64</v>
      </c>
      <c r="D759" t="s">
        <v>790</v>
      </c>
      <c r="E759">
        <v>12600018</v>
      </c>
      <c r="F759">
        <f t="shared" si="89"/>
        <v>12600.018</v>
      </c>
      <c r="H759" s="1">
        <f t="shared" si="90"/>
        <v>-10.568305078617163</v>
      </c>
      <c r="I759" s="1">
        <f t="shared" si="91"/>
        <v>-11.674257280454153</v>
      </c>
      <c r="J759" s="1">
        <f t="shared" si="92"/>
        <v>-12.141941584091843</v>
      </c>
    </row>
    <row r="760" spans="1:10" x14ac:dyDescent="0.2">
      <c r="A760">
        <v>2016</v>
      </c>
      <c r="B760" t="s">
        <v>773</v>
      </c>
      <c r="C760" t="s">
        <v>64</v>
      </c>
      <c r="D760" t="s">
        <v>791</v>
      </c>
      <c r="E760">
        <v>527600</v>
      </c>
      <c r="F760">
        <f t="shared" si="89"/>
        <v>527.6</v>
      </c>
      <c r="H760" s="1">
        <f t="shared" si="90"/>
        <v>-9.8166408518223793</v>
      </c>
      <c r="I760" s="1">
        <f t="shared" si="91"/>
        <v>-7.9426544422763943</v>
      </c>
      <c r="J760" s="1">
        <f t="shared" si="92"/>
        <v>-6.5825131294735435</v>
      </c>
    </row>
    <row r="761" spans="1:10" x14ac:dyDescent="0.2">
      <c r="A761">
        <v>2016</v>
      </c>
      <c r="B761" t="s">
        <v>773</v>
      </c>
      <c r="C761" t="s">
        <v>64</v>
      </c>
      <c r="D761" t="s">
        <v>792</v>
      </c>
      <c r="E761">
        <v>5100000</v>
      </c>
      <c r="F761">
        <f t="shared" si="89"/>
        <v>5100</v>
      </c>
      <c r="H761" s="1">
        <f t="shared" si="90"/>
        <v>-9.6087627787647349</v>
      </c>
      <c r="I761" s="1">
        <f t="shared" si="91"/>
        <v>-9.9997960642826342</v>
      </c>
      <c r="J761" s="1">
        <f t="shared" si="92"/>
        <v>-10.557294406346925</v>
      </c>
    </row>
    <row r="762" spans="1:10" x14ac:dyDescent="0.2">
      <c r="A762">
        <v>2016</v>
      </c>
      <c r="B762" t="s">
        <v>773</v>
      </c>
      <c r="C762" t="s">
        <v>64</v>
      </c>
      <c r="D762" t="s">
        <v>793</v>
      </c>
      <c r="E762">
        <v>4200000</v>
      </c>
      <c r="F762">
        <f t="shared" si="89"/>
        <v>4200</v>
      </c>
      <c r="H762" s="1">
        <f t="shared" si="90"/>
        <v>-9.602206370617667</v>
      </c>
      <c r="I762" s="1">
        <f t="shared" si="91"/>
        <v>-9.7038428621703687</v>
      </c>
      <c r="J762" s="1">
        <f t="shared" si="92"/>
        <v>-10.21712506578581</v>
      </c>
    </row>
    <row r="763" spans="1:10" x14ac:dyDescent="0.2">
      <c r="A763">
        <v>2016</v>
      </c>
      <c r="B763" t="s">
        <v>773</v>
      </c>
      <c r="C763" t="s">
        <v>64</v>
      </c>
      <c r="D763" t="s">
        <v>794</v>
      </c>
      <c r="E763">
        <v>520700</v>
      </c>
      <c r="F763">
        <f t="shared" si="89"/>
        <v>520.70000000000005</v>
      </c>
      <c r="H763" s="1">
        <f t="shared" si="90"/>
        <v>-9.8174083974920237</v>
      </c>
      <c r="I763" s="1">
        <f t="shared" si="91"/>
        <v>-7.9396594093503934</v>
      </c>
      <c r="J763" s="1">
        <f t="shared" si="92"/>
        <v>-6.5594486269270647</v>
      </c>
    </row>
    <row r="764" spans="1:10" x14ac:dyDescent="0.2">
      <c r="A764">
        <v>2016</v>
      </c>
      <c r="B764" t="s">
        <v>773</v>
      </c>
      <c r="C764" t="s">
        <v>64</v>
      </c>
      <c r="D764" t="s">
        <v>795</v>
      </c>
      <c r="E764">
        <v>4750000</v>
      </c>
      <c r="F764">
        <f t="shared" si="89"/>
        <v>4750</v>
      </c>
      <c r="H764" s="1">
        <f t="shared" si="90"/>
        <v>-9.6034480882196096</v>
      </c>
      <c r="I764" s="1">
        <f t="shared" si="91"/>
        <v>-9.8888196816458844</v>
      </c>
      <c r="J764" s="1">
        <f t="shared" si="92"/>
        <v>-10.43273142092834</v>
      </c>
    </row>
    <row r="765" spans="1:10" x14ac:dyDescent="0.2">
      <c r="A765">
        <v>2016</v>
      </c>
      <c r="B765" t="s">
        <v>773</v>
      </c>
      <c r="C765" t="s">
        <v>64</v>
      </c>
      <c r="D765" t="s">
        <v>796</v>
      </c>
      <c r="E765">
        <v>2375000</v>
      </c>
      <c r="F765">
        <f t="shared" si="89"/>
        <v>2375</v>
      </c>
      <c r="H765" s="1">
        <f t="shared" si="90"/>
        <v>-9.6603429778043992</v>
      </c>
      <c r="I765" s="1">
        <f t="shared" si="91"/>
        <v>-8.9645508852577649</v>
      </c>
      <c r="J765" s="1">
        <f t="shared" si="92"/>
        <v>-9.2183089885263119</v>
      </c>
    </row>
    <row r="766" spans="1:10" x14ac:dyDescent="0.2">
      <c r="A766">
        <v>2016</v>
      </c>
      <c r="B766" t="s">
        <v>773</v>
      </c>
      <c r="C766" t="s">
        <v>64</v>
      </c>
      <c r="D766" t="s">
        <v>797</v>
      </c>
      <c r="E766">
        <v>510000</v>
      </c>
      <c r="F766">
        <f t="shared" si="89"/>
        <v>510</v>
      </c>
      <c r="H766" s="1">
        <f t="shared" si="90"/>
        <v>-9.8186013544092692</v>
      </c>
      <c r="I766" s="1">
        <f t="shared" si="91"/>
        <v>-7.9351452307017665</v>
      </c>
      <c r="J766" s="1">
        <f t="shared" si="92"/>
        <v>-6.523070409089172</v>
      </c>
    </row>
    <row r="767" spans="1:10" x14ac:dyDescent="0.2">
      <c r="A767">
        <v>2016</v>
      </c>
      <c r="B767" t="s">
        <v>773</v>
      </c>
      <c r="C767" t="s">
        <v>64</v>
      </c>
      <c r="D767" t="s">
        <v>798</v>
      </c>
      <c r="E767">
        <v>3750000</v>
      </c>
      <c r="F767">
        <f t="shared" si="89"/>
        <v>3750</v>
      </c>
      <c r="H767" s="1">
        <f t="shared" si="90"/>
        <v>-9.6076540007333211</v>
      </c>
      <c r="I767" s="1">
        <f t="shared" si="91"/>
        <v>-9.5414685005424378</v>
      </c>
      <c r="J767" s="1">
        <f t="shared" si="92"/>
        <v>-10.018568537632188</v>
      </c>
    </row>
    <row r="768" spans="1:10" x14ac:dyDescent="0.2">
      <c r="A768">
        <v>2016</v>
      </c>
      <c r="B768" t="s">
        <v>773</v>
      </c>
      <c r="C768" t="s">
        <v>64</v>
      </c>
      <c r="D768" t="s">
        <v>799</v>
      </c>
      <c r="E768">
        <v>516100</v>
      </c>
      <c r="F768">
        <f t="shared" si="89"/>
        <v>516.1</v>
      </c>
      <c r="H768" s="1">
        <f t="shared" si="90"/>
        <v>-9.8179208544349628</v>
      </c>
      <c r="I768" s="1">
        <f t="shared" si="91"/>
        <v>-7.9376988023022195</v>
      </c>
      <c r="J768" s="1">
        <f t="shared" si="92"/>
        <v>-6.5439018628491077</v>
      </c>
    </row>
    <row r="769" spans="1:10" x14ac:dyDescent="0.2">
      <c r="A769">
        <v>2016</v>
      </c>
      <c r="B769" t="s">
        <v>773</v>
      </c>
      <c r="C769" t="s">
        <v>64</v>
      </c>
      <c r="D769" t="s">
        <v>800</v>
      </c>
      <c r="E769">
        <v>1000000</v>
      </c>
      <c r="F769">
        <f t="shared" si="89"/>
        <v>1000</v>
      </c>
      <c r="H769" s="1">
        <f t="shared" si="90"/>
        <v>-9.7673439886662088</v>
      </c>
      <c r="I769" s="1">
        <f t="shared" si="91"/>
        <v>-8.2123424734409447</v>
      </c>
      <c r="J769" s="1">
        <f t="shared" si="92"/>
        <v>-7.7027978221887352</v>
      </c>
    </row>
    <row r="770" spans="1:10" x14ac:dyDescent="0.2">
      <c r="A770">
        <v>2016</v>
      </c>
      <c r="B770" t="s">
        <v>773</v>
      </c>
      <c r="C770" t="s">
        <v>64</v>
      </c>
      <c r="D770" t="s">
        <v>801</v>
      </c>
      <c r="E770">
        <v>524525</v>
      </c>
      <c r="F770">
        <f t="shared" si="89"/>
        <v>524.52499999999998</v>
      </c>
      <c r="H770" s="1">
        <f t="shared" si="90"/>
        <v>-9.8169827412767887</v>
      </c>
      <c r="I770" s="1">
        <f t="shared" si="91"/>
        <v>-7.9413118317775941</v>
      </c>
      <c r="J770" s="1">
        <f t="shared" si="92"/>
        <v>-6.5722718708894554</v>
      </c>
    </row>
    <row r="771" spans="1:10" x14ac:dyDescent="0.2">
      <c r="A771">
        <v>2016</v>
      </c>
      <c r="B771" t="s">
        <v>802</v>
      </c>
      <c r="C771" t="s">
        <v>64</v>
      </c>
      <c r="D771" t="s">
        <v>803</v>
      </c>
      <c r="E771">
        <v>511500</v>
      </c>
      <c r="F771">
        <f t="shared" ref="F771:F834" si="93">E771/1000</f>
        <v>511.5</v>
      </c>
      <c r="H771" s="1">
        <f t="shared" ref="H771:H834" si="94">LN(_xlfn.NORM.DIST(F771,$N$1,$N$2,FALSE))</f>
        <v>-9.8184339192417731</v>
      </c>
      <c r="I771" s="1">
        <f t="shared" ref="I771:I834" si="95">LN(_xlfn.LOGNORM.DIST(F771,$N$5,$N$6,FALSE))</f>
        <v>-7.9357681517326419</v>
      </c>
      <c r="J771" s="1">
        <f t="shared" ref="J771:J834" si="96">LN($N$10)+$N$10*LN($N$9)-($N$10+1)*LN(F771)</f>
        <v>-6.5282159082964313</v>
      </c>
    </row>
    <row r="772" spans="1:10" x14ac:dyDescent="0.2">
      <c r="A772">
        <v>2016</v>
      </c>
      <c r="B772" t="s">
        <v>802</v>
      </c>
      <c r="C772" t="s">
        <v>64</v>
      </c>
      <c r="D772" t="s">
        <v>804</v>
      </c>
      <c r="E772">
        <v>15333333</v>
      </c>
      <c r="F772">
        <f t="shared" si="93"/>
        <v>15333.333000000001</v>
      </c>
      <c r="H772" s="1">
        <f t="shared" si="94"/>
        <v>-11.319762466335007</v>
      </c>
      <c r="I772" s="1">
        <f t="shared" si="95"/>
        <v>-12.102067448691953</v>
      </c>
      <c r="J772" s="1">
        <f t="shared" si="96"/>
        <v>-12.485921314907159</v>
      </c>
    </row>
    <row r="773" spans="1:10" x14ac:dyDescent="0.2">
      <c r="A773">
        <v>2016</v>
      </c>
      <c r="B773" t="s">
        <v>802</v>
      </c>
      <c r="C773" t="s">
        <v>64</v>
      </c>
      <c r="D773" t="s">
        <v>805</v>
      </c>
      <c r="E773">
        <v>1500000</v>
      </c>
      <c r="F773">
        <f t="shared" si="93"/>
        <v>1500</v>
      </c>
      <c r="H773" s="1">
        <f t="shared" si="94"/>
        <v>-9.7221504932034826</v>
      </c>
      <c r="I773" s="1">
        <f t="shared" si="95"/>
        <v>-8.5094727984330465</v>
      </c>
      <c r="J773" s="1">
        <f t="shared" si="96"/>
        <v>-8.4131894051784961</v>
      </c>
    </row>
    <row r="774" spans="1:10" x14ac:dyDescent="0.2">
      <c r="A774">
        <v>2016</v>
      </c>
      <c r="B774" t="s">
        <v>802</v>
      </c>
      <c r="C774" t="s">
        <v>64</v>
      </c>
      <c r="D774" t="s">
        <v>806</v>
      </c>
      <c r="E774">
        <v>18000000</v>
      </c>
      <c r="F774">
        <f t="shared" si="93"/>
        <v>18000</v>
      </c>
      <c r="H774" s="1">
        <f t="shared" si="94"/>
        <v>-12.259730558682376</v>
      </c>
      <c r="I774" s="1">
        <f t="shared" si="95"/>
        <v>-12.468482808698381</v>
      </c>
      <c r="J774" s="1">
        <f t="shared" si="96"/>
        <v>-12.766848285374344</v>
      </c>
    </row>
    <row r="775" spans="1:10" x14ac:dyDescent="0.2">
      <c r="A775">
        <v>2016</v>
      </c>
      <c r="B775" t="s">
        <v>802</v>
      </c>
      <c r="C775" t="s">
        <v>64</v>
      </c>
      <c r="D775" t="s">
        <v>807</v>
      </c>
      <c r="E775">
        <v>1550000</v>
      </c>
      <c r="F775">
        <f t="shared" si="93"/>
        <v>1550</v>
      </c>
      <c r="H775" s="1">
        <f t="shared" si="94"/>
        <v>-9.7180261402665966</v>
      </c>
      <c r="I775" s="1">
        <f t="shared" si="95"/>
        <v>-8.5377793932318973</v>
      </c>
      <c r="J775" s="1">
        <f t="shared" si="96"/>
        <v>-8.4706385263861446</v>
      </c>
    </row>
    <row r="776" spans="1:10" x14ac:dyDescent="0.2">
      <c r="A776">
        <v>2016</v>
      </c>
      <c r="B776" t="s">
        <v>802</v>
      </c>
      <c r="C776" t="s">
        <v>64</v>
      </c>
      <c r="D776" t="s">
        <v>808</v>
      </c>
      <c r="E776">
        <v>20000000</v>
      </c>
      <c r="F776">
        <f t="shared" si="93"/>
        <v>20000</v>
      </c>
      <c r="H776" s="1">
        <f t="shared" si="94"/>
        <v>-13.09876600470373</v>
      </c>
      <c r="I776" s="1">
        <f t="shared" si="95"/>
        <v>-12.717586320284699</v>
      </c>
      <c r="J776" s="1">
        <f t="shared" si="96"/>
        <v>-12.951444251848514</v>
      </c>
    </row>
    <row r="777" spans="1:10" x14ac:dyDescent="0.2">
      <c r="A777">
        <v>2016</v>
      </c>
      <c r="B777" t="s">
        <v>802</v>
      </c>
      <c r="C777" t="s">
        <v>64</v>
      </c>
      <c r="D777" t="s">
        <v>809</v>
      </c>
      <c r="E777">
        <v>10000000</v>
      </c>
      <c r="F777">
        <f t="shared" si="93"/>
        <v>10000</v>
      </c>
      <c r="H777" s="1">
        <f t="shared" si="94"/>
        <v>-10.052669820086825</v>
      </c>
      <c r="I777" s="1">
        <f t="shared" si="95"/>
        <v>-11.20006284266861</v>
      </c>
      <c r="J777" s="1">
        <f t="shared" si="96"/>
        <v>-11.737021819446486</v>
      </c>
    </row>
    <row r="778" spans="1:10" x14ac:dyDescent="0.2">
      <c r="A778">
        <v>2016</v>
      </c>
      <c r="B778" t="s">
        <v>802</v>
      </c>
      <c r="C778" t="s">
        <v>64</v>
      </c>
      <c r="D778" t="s">
        <v>810</v>
      </c>
      <c r="E778">
        <v>517300</v>
      </c>
      <c r="F778">
        <f t="shared" si="93"/>
        <v>517.29999999999995</v>
      </c>
      <c r="H778" s="1">
        <f t="shared" si="94"/>
        <v>-9.8177871114119331</v>
      </c>
      <c r="I778" s="1">
        <f t="shared" si="95"/>
        <v>-7.9382074155890372</v>
      </c>
      <c r="J778" s="1">
        <f t="shared" si="96"/>
        <v>-6.5479708591911265</v>
      </c>
    </row>
    <row r="779" spans="1:10" x14ac:dyDescent="0.2">
      <c r="A779">
        <v>2016</v>
      </c>
      <c r="B779" t="s">
        <v>802</v>
      </c>
      <c r="C779" t="s">
        <v>64</v>
      </c>
      <c r="D779" t="s">
        <v>811</v>
      </c>
      <c r="E779">
        <v>8000000</v>
      </c>
      <c r="F779">
        <f t="shared" si="93"/>
        <v>8000</v>
      </c>
      <c r="H779" s="1">
        <f t="shared" si="94"/>
        <v>-9.7881748968104052</v>
      </c>
      <c r="I779" s="1">
        <f t="shared" si="95"/>
        <v>-10.772394595410413</v>
      </c>
      <c r="J779" s="1">
        <f t="shared" si="96"/>
        <v>-11.346065119394824</v>
      </c>
    </row>
    <row r="780" spans="1:10" x14ac:dyDescent="0.2">
      <c r="A780">
        <v>2016</v>
      </c>
      <c r="B780" t="s">
        <v>802</v>
      </c>
      <c r="C780" t="s">
        <v>64</v>
      </c>
      <c r="D780" t="s">
        <v>812</v>
      </c>
      <c r="E780">
        <v>1255000</v>
      </c>
      <c r="F780">
        <f t="shared" si="93"/>
        <v>1255</v>
      </c>
      <c r="H780" s="1">
        <f t="shared" si="94"/>
        <v>-9.7433979455012558</v>
      </c>
      <c r="I780" s="1">
        <f t="shared" si="95"/>
        <v>-8.3667329278690428</v>
      </c>
      <c r="J780" s="1">
        <f t="shared" si="96"/>
        <v>-8.1007487080588199</v>
      </c>
    </row>
    <row r="781" spans="1:10" x14ac:dyDescent="0.2">
      <c r="A781">
        <v>2016</v>
      </c>
      <c r="B781" t="s">
        <v>802</v>
      </c>
      <c r="C781" t="s">
        <v>64</v>
      </c>
      <c r="D781" t="s">
        <v>813</v>
      </c>
      <c r="E781">
        <v>525270</v>
      </c>
      <c r="F781">
        <f t="shared" si="93"/>
        <v>525.27</v>
      </c>
      <c r="H781" s="1">
        <f t="shared" si="94"/>
        <v>-9.8168998845898887</v>
      </c>
      <c r="I781" s="1">
        <f t="shared" si="95"/>
        <v>-7.9416359657169941</v>
      </c>
      <c r="J781" s="1">
        <f t="shared" si="96"/>
        <v>-6.574758586731301</v>
      </c>
    </row>
    <row r="782" spans="1:10" x14ac:dyDescent="0.2">
      <c r="A782">
        <v>2016</v>
      </c>
      <c r="B782" t="s">
        <v>802</v>
      </c>
      <c r="C782" t="s">
        <v>64</v>
      </c>
      <c r="D782" t="s">
        <v>814</v>
      </c>
      <c r="E782">
        <v>508500</v>
      </c>
      <c r="F782">
        <f t="shared" si="93"/>
        <v>508.5</v>
      </c>
      <c r="H782" s="1">
        <f t="shared" si="94"/>
        <v>-9.8187688542125748</v>
      </c>
      <c r="I782" s="1">
        <f t="shared" si="95"/>
        <v>-7.934525632646336</v>
      </c>
      <c r="J782" s="1">
        <f t="shared" si="96"/>
        <v>-6.5179097537504358</v>
      </c>
    </row>
    <row r="783" spans="1:10" x14ac:dyDescent="0.2">
      <c r="A783">
        <v>2016</v>
      </c>
      <c r="B783" t="s">
        <v>802</v>
      </c>
      <c r="C783" t="s">
        <v>64</v>
      </c>
      <c r="D783" t="s">
        <v>815</v>
      </c>
      <c r="E783">
        <v>24000000</v>
      </c>
      <c r="F783">
        <f t="shared" si="93"/>
        <v>24000</v>
      </c>
      <c r="H783" s="1">
        <f t="shared" si="94"/>
        <v>-15.121561210393404</v>
      </c>
      <c r="I783" s="1">
        <f t="shared" si="95"/>
        <v>-13.164262131217511</v>
      </c>
      <c r="J783" s="1">
        <f t="shared" si="96"/>
        <v>-13.270879134786611</v>
      </c>
    </row>
    <row r="784" spans="1:10" x14ac:dyDescent="0.2">
      <c r="A784">
        <v>2016</v>
      </c>
      <c r="B784" t="s">
        <v>802</v>
      </c>
      <c r="C784" t="s">
        <v>64</v>
      </c>
      <c r="D784" t="s">
        <v>816</v>
      </c>
      <c r="E784">
        <v>975000</v>
      </c>
      <c r="F784">
        <f t="shared" si="93"/>
        <v>975</v>
      </c>
      <c r="H784" s="1">
        <f t="shared" si="94"/>
        <v>-9.7697921845483702</v>
      </c>
      <c r="I784" s="1">
        <f t="shared" si="95"/>
        <v>-8.197035894322827</v>
      </c>
      <c r="J784" s="1">
        <f t="shared" si="96"/>
        <v>-7.6584399789807023</v>
      </c>
    </row>
    <row r="785" spans="1:10" x14ac:dyDescent="0.2">
      <c r="A785">
        <v>2016</v>
      </c>
      <c r="B785" t="s">
        <v>802</v>
      </c>
      <c r="C785" t="s">
        <v>64</v>
      </c>
      <c r="D785" t="s">
        <v>817</v>
      </c>
      <c r="E785">
        <v>22500000</v>
      </c>
      <c r="F785">
        <f t="shared" si="93"/>
        <v>22500</v>
      </c>
      <c r="H785" s="1">
        <f t="shared" si="94"/>
        <v>-14.309149834252439</v>
      </c>
      <c r="I785" s="1">
        <f t="shared" si="95"/>
        <v>-13.00388416705931</v>
      </c>
      <c r="J785" s="1">
        <f t="shared" si="96"/>
        <v>-13.157804985426004</v>
      </c>
    </row>
    <row r="786" spans="1:10" x14ac:dyDescent="0.2">
      <c r="A786">
        <v>2016</v>
      </c>
      <c r="B786" t="s">
        <v>802</v>
      </c>
      <c r="C786" t="s">
        <v>64</v>
      </c>
      <c r="D786" t="s">
        <v>818</v>
      </c>
      <c r="E786">
        <v>24000000</v>
      </c>
      <c r="F786">
        <f t="shared" si="93"/>
        <v>24000</v>
      </c>
      <c r="H786" s="1">
        <f t="shared" si="94"/>
        <v>-15.121561210393404</v>
      </c>
      <c r="I786" s="1">
        <f t="shared" si="95"/>
        <v>-13.164262131217511</v>
      </c>
      <c r="J786" s="1">
        <f t="shared" si="96"/>
        <v>-13.270879134786611</v>
      </c>
    </row>
    <row r="787" spans="1:10" x14ac:dyDescent="0.2">
      <c r="A787">
        <v>2016</v>
      </c>
      <c r="B787" t="s">
        <v>802</v>
      </c>
      <c r="C787" t="s">
        <v>64</v>
      </c>
      <c r="D787" t="s">
        <v>819</v>
      </c>
      <c r="E787">
        <v>519000</v>
      </c>
      <c r="F787">
        <f t="shared" si="93"/>
        <v>519</v>
      </c>
      <c r="H787" s="1">
        <f t="shared" si="94"/>
        <v>-9.817597712941426</v>
      </c>
      <c r="I787" s="1">
        <f t="shared" si="95"/>
        <v>-7.9389314076198421</v>
      </c>
      <c r="J787" s="1">
        <f t="shared" si="96"/>
        <v>-6.5537191420186538</v>
      </c>
    </row>
    <row r="788" spans="1:10" x14ac:dyDescent="0.2">
      <c r="A788">
        <v>2016</v>
      </c>
      <c r="B788" t="s">
        <v>802</v>
      </c>
      <c r="C788" t="s">
        <v>64</v>
      </c>
      <c r="D788" t="s">
        <v>820</v>
      </c>
      <c r="E788">
        <v>508500</v>
      </c>
      <c r="F788">
        <f t="shared" si="93"/>
        <v>508.5</v>
      </c>
      <c r="H788" s="1">
        <f t="shared" si="94"/>
        <v>-9.8187688542125748</v>
      </c>
      <c r="I788" s="1">
        <f t="shared" si="95"/>
        <v>-7.934525632646336</v>
      </c>
      <c r="J788" s="1">
        <f t="shared" si="96"/>
        <v>-6.5179097537504358</v>
      </c>
    </row>
    <row r="789" spans="1:10" x14ac:dyDescent="0.2">
      <c r="A789">
        <v>2016</v>
      </c>
      <c r="B789" t="s">
        <v>802</v>
      </c>
      <c r="C789" t="s">
        <v>64</v>
      </c>
      <c r="D789" t="s">
        <v>821</v>
      </c>
      <c r="E789">
        <v>518000</v>
      </c>
      <c r="F789">
        <f t="shared" si="93"/>
        <v>518</v>
      </c>
      <c r="H789" s="1">
        <f t="shared" si="94"/>
        <v>-9.8177091137519703</v>
      </c>
      <c r="I789" s="1">
        <f t="shared" si="95"/>
        <v>-7.9385050413195311</v>
      </c>
      <c r="J789" s="1">
        <f t="shared" si="96"/>
        <v>-6.5503400836505676</v>
      </c>
    </row>
    <row r="790" spans="1:10" x14ac:dyDescent="0.2">
      <c r="A790">
        <v>2016</v>
      </c>
      <c r="B790" t="s">
        <v>802</v>
      </c>
      <c r="C790" t="s">
        <v>64</v>
      </c>
      <c r="D790" t="s">
        <v>822</v>
      </c>
      <c r="E790">
        <v>509500</v>
      </c>
      <c r="F790">
        <f t="shared" si="93"/>
        <v>509.5</v>
      </c>
      <c r="H790" s="1">
        <f t="shared" si="94"/>
        <v>-9.8186571804952827</v>
      </c>
      <c r="I790" s="1">
        <f t="shared" si="95"/>
        <v>-7.9349383270821852</v>
      </c>
      <c r="J790" s="1">
        <f t="shared" si="96"/>
        <v>-6.5213518790634328</v>
      </c>
    </row>
    <row r="791" spans="1:10" x14ac:dyDescent="0.2">
      <c r="A791">
        <v>2016</v>
      </c>
      <c r="B791" t="s">
        <v>802</v>
      </c>
      <c r="C791" t="s">
        <v>64</v>
      </c>
      <c r="D791" t="s">
        <v>823</v>
      </c>
      <c r="E791">
        <v>6000000</v>
      </c>
      <c r="F791">
        <f t="shared" si="93"/>
        <v>6000</v>
      </c>
      <c r="H791" s="1">
        <f t="shared" si="94"/>
        <v>-9.6385880780829716</v>
      </c>
      <c r="I791" s="1">
        <f t="shared" si="95"/>
        <v>-10.264780179473615</v>
      </c>
      <c r="J791" s="1">
        <f t="shared" si="96"/>
        <v>-10.842034269982554</v>
      </c>
    </row>
    <row r="792" spans="1:10" x14ac:dyDescent="0.2">
      <c r="A792">
        <v>2016</v>
      </c>
      <c r="B792" t="s">
        <v>802</v>
      </c>
      <c r="C792" t="s">
        <v>64</v>
      </c>
      <c r="D792" t="s">
        <v>824</v>
      </c>
      <c r="E792">
        <v>5700000</v>
      </c>
      <c r="F792">
        <f t="shared" si="93"/>
        <v>5700</v>
      </c>
      <c r="H792" s="1">
        <f t="shared" si="94"/>
        <v>-9.6260608792912077</v>
      </c>
      <c r="I792" s="1">
        <f t="shared" si="95"/>
        <v>-10.179449099993779</v>
      </c>
      <c r="J792" s="1">
        <f t="shared" si="96"/>
        <v>-10.752166303866439</v>
      </c>
    </row>
    <row r="793" spans="1:10" x14ac:dyDescent="0.2">
      <c r="A793">
        <v>2016</v>
      </c>
      <c r="B793" t="s">
        <v>802</v>
      </c>
      <c r="C793" t="s">
        <v>64</v>
      </c>
      <c r="D793" t="s">
        <v>825</v>
      </c>
      <c r="E793">
        <v>522700</v>
      </c>
      <c r="F793">
        <f t="shared" si="93"/>
        <v>522.70000000000005</v>
      </c>
      <c r="H793" s="1">
        <f t="shared" si="94"/>
        <v>-9.8171857797239017</v>
      </c>
      <c r="I793" s="1">
        <f t="shared" si="95"/>
        <v>-7.9405209519688684</v>
      </c>
      <c r="J793" s="1">
        <f t="shared" si="96"/>
        <v>-6.5661652969157043</v>
      </c>
    </row>
    <row r="794" spans="1:10" x14ac:dyDescent="0.2">
      <c r="A794">
        <v>2016</v>
      </c>
      <c r="B794" t="s">
        <v>802</v>
      </c>
      <c r="C794" t="s">
        <v>64</v>
      </c>
      <c r="D794" t="s">
        <v>826</v>
      </c>
      <c r="E794">
        <v>3150000</v>
      </c>
      <c r="F794">
        <f t="shared" si="93"/>
        <v>3150</v>
      </c>
      <c r="H794" s="1">
        <f t="shared" si="94"/>
        <v>-9.6239665207874268</v>
      </c>
      <c r="I794" s="1">
        <f t="shared" si="95"/>
        <v>-9.3065907451495811</v>
      </c>
      <c r="J794" s="1">
        <f t="shared" si="96"/>
        <v>-9.7130942163735394</v>
      </c>
    </row>
    <row r="795" spans="1:10" x14ac:dyDescent="0.2">
      <c r="A795">
        <v>2016</v>
      </c>
      <c r="B795" t="s">
        <v>802</v>
      </c>
      <c r="C795" t="s">
        <v>64</v>
      </c>
      <c r="D795" t="s">
        <v>827</v>
      </c>
      <c r="E795">
        <v>510120</v>
      </c>
      <c r="F795">
        <f t="shared" si="93"/>
        <v>510.12</v>
      </c>
      <c r="H795" s="1">
        <f t="shared" si="94"/>
        <v>-9.8185879572172734</v>
      </c>
      <c r="I795" s="1">
        <f t="shared" si="95"/>
        <v>-7.9351949425582697</v>
      </c>
      <c r="J795" s="1">
        <f t="shared" si="96"/>
        <v>-6.5234826055904893</v>
      </c>
    </row>
    <row r="796" spans="1:10" x14ac:dyDescent="0.2">
      <c r="A796">
        <v>2016</v>
      </c>
      <c r="B796" t="s">
        <v>802</v>
      </c>
      <c r="C796" t="s">
        <v>64</v>
      </c>
      <c r="D796" t="s">
        <v>828</v>
      </c>
      <c r="E796">
        <v>1650000</v>
      </c>
      <c r="F796">
        <f t="shared" si="93"/>
        <v>1650</v>
      </c>
      <c r="H796" s="1">
        <f t="shared" si="94"/>
        <v>-9.7099928870888554</v>
      </c>
      <c r="I796" s="1">
        <f t="shared" si="95"/>
        <v>-8.5935254096015861</v>
      </c>
      <c r="J796" s="1">
        <f t="shared" si="96"/>
        <v>-8.5801767689547415</v>
      </c>
    </row>
    <row r="797" spans="1:10" x14ac:dyDescent="0.2">
      <c r="A797">
        <v>2016</v>
      </c>
      <c r="B797" t="s">
        <v>802</v>
      </c>
      <c r="C797" t="s">
        <v>64</v>
      </c>
      <c r="D797" t="s">
        <v>829</v>
      </c>
      <c r="E797">
        <v>900000</v>
      </c>
      <c r="F797">
        <f t="shared" si="93"/>
        <v>900</v>
      </c>
      <c r="H797" s="1">
        <f t="shared" si="94"/>
        <v>-9.7772444985428724</v>
      </c>
      <c r="I797" s="1">
        <f t="shared" si="95"/>
        <v>-8.1511543146151535</v>
      </c>
      <c r="J797" s="1">
        <f t="shared" si="96"/>
        <v>-7.5182018557145653</v>
      </c>
    </row>
    <row r="798" spans="1:10" x14ac:dyDescent="0.2">
      <c r="A798">
        <v>2016</v>
      </c>
      <c r="B798" t="s">
        <v>802</v>
      </c>
      <c r="C798" t="s">
        <v>64</v>
      </c>
      <c r="D798" t="s">
        <v>830</v>
      </c>
      <c r="E798">
        <v>3275000</v>
      </c>
      <c r="F798">
        <f t="shared" si="93"/>
        <v>3275</v>
      </c>
      <c r="H798" s="1">
        <f t="shared" si="94"/>
        <v>-9.6197152455210393</v>
      </c>
      <c r="I798" s="1">
        <f t="shared" si="95"/>
        <v>-9.3574461443330605</v>
      </c>
      <c r="J798" s="1">
        <f t="shared" si="96"/>
        <v>-9.7812756297664194</v>
      </c>
    </row>
    <row r="799" spans="1:10" x14ac:dyDescent="0.2">
      <c r="A799">
        <v>2016</v>
      </c>
      <c r="B799" t="s">
        <v>802</v>
      </c>
      <c r="C799" t="s">
        <v>64</v>
      </c>
      <c r="D799" t="s">
        <v>831</v>
      </c>
      <c r="E799">
        <v>3100000</v>
      </c>
      <c r="F799">
        <f t="shared" si="93"/>
        <v>3100</v>
      </c>
      <c r="H799" s="1">
        <f t="shared" si="94"/>
        <v>-9.6257927116333324</v>
      </c>
      <c r="I799" s="1">
        <f t="shared" si="95"/>
        <v>-9.2859427613888474</v>
      </c>
      <c r="J799" s="1">
        <f t="shared" si="96"/>
        <v>-9.6850609587881724</v>
      </c>
    </row>
    <row r="800" spans="1:10" x14ac:dyDescent="0.2">
      <c r="A800">
        <v>2016</v>
      </c>
      <c r="B800" t="s">
        <v>832</v>
      </c>
      <c r="C800" t="s">
        <v>64</v>
      </c>
      <c r="D800" t="s">
        <v>833</v>
      </c>
      <c r="E800">
        <v>1050000</v>
      </c>
      <c r="F800">
        <f t="shared" si="93"/>
        <v>1050</v>
      </c>
      <c r="H800" s="1">
        <f t="shared" si="94"/>
        <v>-9.7625014600758924</v>
      </c>
      <c r="I800" s="1">
        <f t="shared" si="95"/>
        <v>-8.2429162506887721</v>
      </c>
      <c r="J800" s="1">
        <f t="shared" si="96"/>
        <v>-7.7882802009817507</v>
      </c>
    </row>
    <row r="801" spans="1:10" x14ac:dyDescent="0.2">
      <c r="A801">
        <v>2016</v>
      </c>
      <c r="B801" t="s">
        <v>832</v>
      </c>
      <c r="C801" t="s">
        <v>64</v>
      </c>
      <c r="D801" t="s">
        <v>834</v>
      </c>
      <c r="E801">
        <v>14000000</v>
      </c>
      <c r="F801">
        <f t="shared" si="93"/>
        <v>14000</v>
      </c>
      <c r="H801" s="1">
        <f t="shared" si="94"/>
        <v>-10.926383980286626</v>
      </c>
      <c r="I801" s="1">
        <f t="shared" si="95"/>
        <v>-11.900984368827404</v>
      </c>
      <c r="J801" s="1">
        <f t="shared" si="96"/>
        <v>-12.32653504765177</v>
      </c>
    </row>
    <row r="802" spans="1:10" x14ac:dyDescent="0.2">
      <c r="A802">
        <v>2016</v>
      </c>
      <c r="B802" t="s">
        <v>832</v>
      </c>
      <c r="C802" t="s">
        <v>64</v>
      </c>
      <c r="D802" t="s">
        <v>835</v>
      </c>
      <c r="E802">
        <v>507500</v>
      </c>
      <c r="F802">
        <f t="shared" si="93"/>
        <v>507.5</v>
      </c>
      <c r="H802" s="1">
        <f t="shared" si="94"/>
        <v>-9.8188805566568949</v>
      </c>
      <c r="I802" s="1">
        <f t="shared" si="95"/>
        <v>-7.9341144305883669</v>
      </c>
      <c r="J802" s="1">
        <f t="shared" si="96"/>
        <v>-6.514460852595839</v>
      </c>
    </row>
    <row r="803" spans="1:10" x14ac:dyDescent="0.2">
      <c r="A803">
        <v>2016</v>
      </c>
      <c r="B803" t="s">
        <v>832</v>
      </c>
      <c r="C803" t="s">
        <v>64</v>
      </c>
      <c r="D803" t="s">
        <v>836</v>
      </c>
      <c r="E803">
        <v>521800</v>
      </c>
      <c r="F803">
        <f t="shared" si="93"/>
        <v>521.79999999999995</v>
      </c>
      <c r="H803" s="1">
        <f t="shared" si="94"/>
        <v>-9.8172859434996784</v>
      </c>
      <c r="I803" s="1">
        <f t="shared" si="95"/>
        <v>-7.9401325838777082</v>
      </c>
      <c r="J803" s="1">
        <f t="shared" si="96"/>
        <v>-6.563145981474948</v>
      </c>
    </row>
    <row r="804" spans="1:10" x14ac:dyDescent="0.2">
      <c r="A804">
        <v>2016</v>
      </c>
      <c r="B804" t="s">
        <v>832</v>
      </c>
      <c r="C804" t="s">
        <v>64</v>
      </c>
      <c r="D804" t="s">
        <v>837</v>
      </c>
      <c r="E804">
        <v>3800000</v>
      </c>
      <c r="F804">
        <f t="shared" si="93"/>
        <v>3800</v>
      </c>
      <c r="H804" s="1">
        <f t="shared" si="94"/>
        <v>-9.6067614382368767</v>
      </c>
      <c r="I804" s="1">
        <f t="shared" si="95"/>
        <v>-9.5600512987571484</v>
      </c>
      <c r="J804" s="1">
        <f t="shared" si="96"/>
        <v>-10.041774720876679</v>
      </c>
    </row>
    <row r="805" spans="1:10" x14ac:dyDescent="0.2">
      <c r="A805">
        <v>2016</v>
      </c>
      <c r="B805" t="s">
        <v>832</v>
      </c>
      <c r="C805" t="s">
        <v>64</v>
      </c>
      <c r="D805" t="s">
        <v>838</v>
      </c>
      <c r="E805">
        <v>4000000</v>
      </c>
      <c r="F805">
        <f t="shared" si="93"/>
        <v>4000</v>
      </c>
      <c r="H805" s="1">
        <f t="shared" si="94"/>
        <v>-9.6039093639045259</v>
      </c>
      <c r="I805" s="1">
        <f t="shared" si="95"/>
        <v>-9.6330002454114236</v>
      </c>
      <c r="J805" s="1">
        <f t="shared" si="96"/>
        <v>-10.131642686992794</v>
      </c>
    </row>
    <row r="806" spans="1:10" x14ac:dyDescent="0.2">
      <c r="A806">
        <v>2016</v>
      </c>
      <c r="B806" t="s">
        <v>832</v>
      </c>
      <c r="C806" t="s">
        <v>64</v>
      </c>
      <c r="D806" t="s">
        <v>839</v>
      </c>
      <c r="E806">
        <v>521300</v>
      </c>
      <c r="F806">
        <f t="shared" si="93"/>
        <v>521.29999999999995</v>
      </c>
      <c r="H806" s="1">
        <f t="shared" si="94"/>
        <v>-9.8173416000962366</v>
      </c>
      <c r="I806" s="1">
        <f t="shared" si="95"/>
        <v>-7.9399172996717908</v>
      </c>
      <c r="J806" s="1">
        <f t="shared" si="96"/>
        <v>-6.5614663329705287</v>
      </c>
    </row>
    <row r="807" spans="1:10" x14ac:dyDescent="0.2">
      <c r="A807">
        <v>2016</v>
      </c>
      <c r="B807" t="s">
        <v>832</v>
      </c>
      <c r="C807" t="s">
        <v>64</v>
      </c>
      <c r="D807" t="s">
        <v>840</v>
      </c>
      <c r="E807">
        <v>12000000</v>
      </c>
      <c r="F807">
        <f t="shared" si="93"/>
        <v>12000</v>
      </c>
      <c r="H807" s="1">
        <f t="shared" si="94"/>
        <v>-10.432072847912233</v>
      </c>
      <c r="I807" s="1">
        <f t="shared" si="95"/>
        <v>-11.571499334007646</v>
      </c>
      <c r="J807" s="1">
        <f t="shared" si="96"/>
        <v>-12.056456702384583</v>
      </c>
    </row>
    <row r="808" spans="1:10" x14ac:dyDescent="0.2">
      <c r="A808">
        <v>2016</v>
      </c>
      <c r="B808" t="s">
        <v>832</v>
      </c>
      <c r="C808" t="s">
        <v>64</v>
      </c>
      <c r="D808" t="s">
        <v>841</v>
      </c>
      <c r="E808">
        <v>11650000</v>
      </c>
      <c r="F808">
        <f t="shared" si="93"/>
        <v>11650</v>
      </c>
      <c r="H808" s="1">
        <f t="shared" si="94"/>
        <v>-10.357382389245656</v>
      </c>
      <c r="I808" s="1">
        <f t="shared" si="95"/>
        <v>-11.509849766230875</v>
      </c>
      <c r="J808" s="1">
        <f t="shared" si="96"/>
        <v>-12.004595459182347</v>
      </c>
    </row>
    <row r="809" spans="1:10" x14ac:dyDescent="0.2">
      <c r="A809">
        <v>2016</v>
      </c>
      <c r="B809" t="s">
        <v>832</v>
      </c>
      <c r="C809" t="s">
        <v>64</v>
      </c>
      <c r="D809" t="s">
        <v>842</v>
      </c>
      <c r="E809">
        <v>10000000</v>
      </c>
      <c r="F809">
        <f t="shared" si="93"/>
        <v>10000</v>
      </c>
      <c r="H809" s="1">
        <f t="shared" si="94"/>
        <v>-10.052669820086825</v>
      </c>
      <c r="I809" s="1">
        <f t="shared" si="95"/>
        <v>-11.20006284266861</v>
      </c>
      <c r="J809" s="1">
        <f t="shared" si="96"/>
        <v>-11.737021819446486</v>
      </c>
    </row>
    <row r="810" spans="1:10" x14ac:dyDescent="0.2">
      <c r="A810">
        <v>2016</v>
      </c>
      <c r="B810" t="s">
        <v>832</v>
      </c>
      <c r="C810" t="s">
        <v>64</v>
      </c>
      <c r="D810" t="s">
        <v>843</v>
      </c>
      <c r="E810">
        <v>11500000</v>
      </c>
      <c r="F810">
        <f t="shared" si="93"/>
        <v>11500</v>
      </c>
      <c r="H810" s="1">
        <f t="shared" si="94"/>
        <v>-10.326449456154412</v>
      </c>
      <c r="I810" s="1">
        <f t="shared" si="95"/>
        <v>-11.483023644578775</v>
      </c>
      <c r="J810" s="1">
        <f t="shared" si="96"/>
        <v>-11.981890503582743</v>
      </c>
    </row>
    <row r="811" spans="1:10" x14ac:dyDescent="0.2">
      <c r="A811">
        <v>2016</v>
      </c>
      <c r="B811" t="s">
        <v>832</v>
      </c>
      <c r="C811" t="s">
        <v>64</v>
      </c>
      <c r="D811" t="s">
        <v>844</v>
      </c>
      <c r="E811">
        <v>1000000</v>
      </c>
      <c r="F811">
        <f t="shared" si="93"/>
        <v>1000</v>
      </c>
      <c r="H811" s="1">
        <f t="shared" si="94"/>
        <v>-9.7673439886662088</v>
      </c>
      <c r="I811" s="1">
        <f t="shared" si="95"/>
        <v>-8.2123424734409447</v>
      </c>
      <c r="J811" s="1">
        <f t="shared" si="96"/>
        <v>-7.7027978221887352</v>
      </c>
    </row>
    <row r="812" spans="1:10" x14ac:dyDescent="0.2">
      <c r="A812">
        <v>2016</v>
      </c>
      <c r="B812" t="s">
        <v>832</v>
      </c>
      <c r="C812" t="s">
        <v>64</v>
      </c>
      <c r="D812" t="s">
        <v>845</v>
      </c>
      <c r="E812">
        <v>520200</v>
      </c>
      <c r="F812">
        <f t="shared" si="93"/>
        <v>520.20000000000005</v>
      </c>
      <c r="H812" s="1">
        <f t="shared" si="94"/>
        <v>-9.8174640698884463</v>
      </c>
      <c r="I812" s="1">
        <f t="shared" si="95"/>
        <v>-7.9394448777418436</v>
      </c>
      <c r="J812" s="1">
        <f t="shared" si="96"/>
        <v>-6.5577654283916385</v>
      </c>
    </row>
    <row r="813" spans="1:10" x14ac:dyDescent="0.2">
      <c r="A813">
        <v>2016</v>
      </c>
      <c r="B813" t="s">
        <v>832</v>
      </c>
      <c r="C813" t="s">
        <v>64</v>
      </c>
      <c r="D813" t="s">
        <v>846</v>
      </c>
      <c r="E813">
        <v>10000000</v>
      </c>
      <c r="F813">
        <f t="shared" si="93"/>
        <v>10000</v>
      </c>
      <c r="H813" s="1">
        <f t="shared" si="94"/>
        <v>-10.052669820086825</v>
      </c>
      <c r="I813" s="1">
        <f t="shared" si="95"/>
        <v>-11.20006284266861</v>
      </c>
      <c r="J813" s="1">
        <f t="shared" si="96"/>
        <v>-11.737021819446486</v>
      </c>
    </row>
    <row r="814" spans="1:10" x14ac:dyDescent="0.2">
      <c r="A814">
        <v>2016</v>
      </c>
      <c r="B814" t="s">
        <v>832</v>
      </c>
      <c r="C814" t="s">
        <v>64</v>
      </c>
      <c r="D814" t="s">
        <v>847</v>
      </c>
      <c r="E814">
        <v>510500</v>
      </c>
      <c r="F814">
        <f t="shared" si="93"/>
        <v>510.5</v>
      </c>
      <c r="H814" s="1">
        <f t="shared" si="94"/>
        <v>-9.8185455355050149</v>
      </c>
      <c r="I814" s="1">
        <f t="shared" si="95"/>
        <v>-7.9353525035375858</v>
      </c>
      <c r="J814" s="1">
        <f t="shared" si="96"/>
        <v>-6.5247872551067783</v>
      </c>
    </row>
    <row r="815" spans="1:10" x14ac:dyDescent="0.2">
      <c r="A815">
        <v>2016</v>
      </c>
      <c r="B815" t="s">
        <v>832</v>
      </c>
      <c r="C815" t="s">
        <v>64</v>
      </c>
      <c r="D815" t="s">
        <v>848</v>
      </c>
      <c r="E815">
        <v>1050000</v>
      </c>
      <c r="F815">
        <f t="shared" si="93"/>
        <v>1050</v>
      </c>
      <c r="H815" s="1">
        <f t="shared" si="94"/>
        <v>-9.7625014600758924</v>
      </c>
      <c r="I815" s="1">
        <f t="shared" si="95"/>
        <v>-8.2429162506887721</v>
      </c>
      <c r="J815" s="1">
        <f t="shared" si="96"/>
        <v>-7.7882802009817507</v>
      </c>
    </row>
    <row r="816" spans="1:10" x14ac:dyDescent="0.2">
      <c r="A816">
        <v>2016</v>
      </c>
      <c r="B816" t="s">
        <v>832</v>
      </c>
      <c r="C816" t="s">
        <v>64</v>
      </c>
      <c r="D816" t="s">
        <v>849</v>
      </c>
      <c r="E816">
        <v>15000000</v>
      </c>
      <c r="F816">
        <f t="shared" si="93"/>
        <v>15000</v>
      </c>
      <c r="H816" s="1">
        <f t="shared" si="94"/>
        <v>-11.216630085679693</v>
      </c>
      <c r="I816" s="1">
        <f t="shared" si="95"/>
        <v>-12.05303413681721</v>
      </c>
      <c r="J816" s="1">
        <f t="shared" si="96"/>
        <v>-12.447413402436247</v>
      </c>
    </row>
    <row r="817" spans="1:10" x14ac:dyDescent="0.2">
      <c r="A817">
        <v>2016</v>
      </c>
      <c r="B817" t="s">
        <v>832</v>
      </c>
      <c r="C817" t="s">
        <v>64</v>
      </c>
      <c r="D817" t="s">
        <v>850</v>
      </c>
      <c r="E817">
        <v>2000000</v>
      </c>
      <c r="F817">
        <f t="shared" si="93"/>
        <v>2000</v>
      </c>
      <c r="H817" s="1">
        <f t="shared" si="94"/>
        <v>-9.6841387542750681</v>
      </c>
      <c r="I817" s="1">
        <f t="shared" si="95"/>
        <v>-8.7796495380882682</v>
      </c>
      <c r="J817" s="1">
        <f t="shared" si="96"/>
        <v>-8.9172202545907648</v>
      </c>
    </row>
    <row r="818" spans="1:10" x14ac:dyDescent="0.2">
      <c r="A818">
        <v>2016</v>
      </c>
      <c r="B818" t="s">
        <v>832</v>
      </c>
      <c r="C818" t="s">
        <v>64</v>
      </c>
      <c r="D818" t="s">
        <v>851</v>
      </c>
      <c r="E818">
        <v>516100</v>
      </c>
      <c r="F818">
        <f t="shared" si="93"/>
        <v>516.1</v>
      </c>
      <c r="H818" s="1">
        <f t="shared" si="94"/>
        <v>-9.8179208544349628</v>
      </c>
      <c r="I818" s="1">
        <f t="shared" si="95"/>
        <v>-7.9376988023022195</v>
      </c>
      <c r="J818" s="1">
        <f t="shared" si="96"/>
        <v>-6.5439018628491077</v>
      </c>
    </row>
    <row r="819" spans="1:10" x14ac:dyDescent="0.2">
      <c r="A819">
        <v>2016</v>
      </c>
      <c r="B819" t="s">
        <v>832</v>
      </c>
      <c r="C819" t="s">
        <v>64</v>
      </c>
      <c r="D819" t="s">
        <v>852</v>
      </c>
      <c r="E819">
        <v>521100</v>
      </c>
      <c r="F819">
        <f t="shared" si="93"/>
        <v>521.1</v>
      </c>
      <c r="H819" s="1">
        <f t="shared" si="94"/>
        <v>-9.8173638647457508</v>
      </c>
      <c r="I819" s="1">
        <f t="shared" si="95"/>
        <v>-7.9398312815097363</v>
      </c>
      <c r="J819" s="1">
        <f t="shared" si="96"/>
        <v>-6.5607940224401116</v>
      </c>
    </row>
    <row r="820" spans="1:10" x14ac:dyDescent="0.2">
      <c r="A820">
        <v>2016</v>
      </c>
      <c r="B820" t="s">
        <v>832</v>
      </c>
      <c r="C820" t="s">
        <v>64</v>
      </c>
      <c r="D820" t="s">
        <v>853</v>
      </c>
      <c r="E820">
        <v>517800</v>
      </c>
      <c r="F820">
        <f t="shared" si="93"/>
        <v>517.79999999999995</v>
      </c>
      <c r="H820" s="1">
        <f t="shared" si="94"/>
        <v>-9.8177313973613227</v>
      </c>
      <c r="I820" s="1">
        <f t="shared" si="95"/>
        <v>-7.9384199353979996</v>
      </c>
      <c r="J820" s="1">
        <f t="shared" si="96"/>
        <v>-6.5496634892336747</v>
      </c>
    </row>
    <row r="821" spans="1:10" x14ac:dyDescent="0.2">
      <c r="A821">
        <v>2016</v>
      </c>
      <c r="B821" t="s">
        <v>832</v>
      </c>
      <c r="C821" t="s">
        <v>64</v>
      </c>
      <c r="D821" t="s">
        <v>854</v>
      </c>
      <c r="E821">
        <v>2900000</v>
      </c>
      <c r="F821">
        <f t="shared" si="93"/>
        <v>2900</v>
      </c>
      <c r="H821" s="1">
        <f t="shared" si="94"/>
        <v>-9.6338156506703871</v>
      </c>
      <c r="I821" s="1">
        <f t="shared" si="95"/>
        <v>-9.2015211057610795</v>
      </c>
      <c r="J821" s="1">
        <f t="shared" si="96"/>
        <v>-9.5682149215966437</v>
      </c>
    </row>
    <row r="822" spans="1:10" x14ac:dyDescent="0.2">
      <c r="A822">
        <v>2016</v>
      </c>
      <c r="B822" t="s">
        <v>832</v>
      </c>
      <c r="C822" t="s">
        <v>64</v>
      </c>
      <c r="D822" t="s">
        <v>855</v>
      </c>
      <c r="E822">
        <v>513300</v>
      </c>
      <c r="F822">
        <f t="shared" si="93"/>
        <v>513.29999999999995</v>
      </c>
      <c r="H822" s="1">
        <f t="shared" si="94"/>
        <v>-9.8182330823600452</v>
      </c>
      <c r="I822" s="1">
        <f t="shared" si="95"/>
        <v>-7.9365199947514862</v>
      </c>
      <c r="J822" s="1">
        <f t="shared" si="96"/>
        <v>-6.5343706261740806</v>
      </c>
    </row>
    <row r="823" spans="1:10" x14ac:dyDescent="0.2">
      <c r="A823">
        <v>2016</v>
      </c>
      <c r="B823" t="s">
        <v>832</v>
      </c>
      <c r="C823" t="s">
        <v>64</v>
      </c>
      <c r="D823" t="s">
        <v>856</v>
      </c>
      <c r="E823">
        <v>3900000</v>
      </c>
      <c r="F823">
        <f t="shared" si="93"/>
        <v>3900</v>
      </c>
      <c r="H823" s="1">
        <f t="shared" si="94"/>
        <v>-9.605191765940015</v>
      </c>
      <c r="I823" s="1">
        <f t="shared" si="95"/>
        <v>-9.5967976770330061</v>
      </c>
      <c r="J823" s="1">
        <f t="shared" si="96"/>
        <v>-10.08728484378476</v>
      </c>
    </row>
    <row r="824" spans="1:10" x14ac:dyDescent="0.2">
      <c r="A824">
        <v>2016</v>
      </c>
      <c r="B824" t="s">
        <v>832</v>
      </c>
      <c r="C824" t="s">
        <v>64</v>
      </c>
      <c r="D824" t="s">
        <v>857</v>
      </c>
      <c r="E824">
        <v>8375000</v>
      </c>
      <c r="F824">
        <f t="shared" si="93"/>
        <v>8375</v>
      </c>
      <c r="H824" s="1">
        <f t="shared" si="94"/>
        <v>-9.829014929148542</v>
      </c>
      <c r="I824" s="1">
        <f t="shared" si="95"/>
        <v>-10.857773130011488</v>
      </c>
      <c r="J824" s="1">
        <f t="shared" si="96"/>
        <v>-11.426325314826032</v>
      </c>
    </row>
    <row r="825" spans="1:10" x14ac:dyDescent="0.2">
      <c r="A825">
        <v>2016</v>
      </c>
      <c r="B825" t="s">
        <v>832</v>
      </c>
      <c r="C825" t="s">
        <v>64</v>
      </c>
      <c r="D825" t="s">
        <v>858</v>
      </c>
      <c r="E825">
        <v>515900</v>
      </c>
      <c r="F825">
        <f t="shared" si="93"/>
        <v>515.9</v>
      </c>
      <c r="H825" s="1">
        <f t="shared" si="94"/>
        <v>-9.817943148960584</v>
      </c>
      <c r="I825" s="1">
        <f t="shared" si="95"/>
        <v>-7.937614231145572</v>
      </c>
      <c r="J825" s="1">
        <f t="shared" si="96"/>
        <v>-6.5432227770961209</v>
      </c>
    </row>
    <row r="826" spans="1:10" x14ac:dyDescent="0.2">
      <c r="A826">
        <v>2016</v>
      </c>
      <c r="B826" t="s">
        <v>832</v>
      </c>
      <c r="C826" t="s">
        <v>64</v>
      </c>
      <c r="D826" t="s">
        <v>859</v>
      </c>
      <c r="E826">
        <v>800000</v>
      </c>
      <c r="F826">
        <f t="shared" si="93"/>
        <v>800</v>
      </c>
      <c r="H826" s="1">
        <f t="shared" si="94"/>
        <v>-9.7874322786809067</v>
      </c>
      <c r="I826" s="1">
        <f t="shared" si="95"/>
        <v>-8.0905755857404884</v>
      </c>
      <c r="J826" s="1">
        <f t="shared" si="96"/>
        <v>-7.3118411221370732</v>
      </c>
    </row>
    <row r="827" spans="1:10" x14ac:dyDescent="0.2">
      <c r="A827">
        <v>2016</v>
      </c>
      <c r="B827" t="s">
        <v>832</v>
      </c>
      <c r="C827" t="s">
        <v>64</v>
      </c>
      <c r="D827" t="s">
        <v>860</v>
      </c>
      <c r="E827">
        <v>511200</v>
      </c>
      <c r="F827">
        <f t="shared" si="93"/>
        <v>511.2</v>
      </c>
      <c r="H827" s="1">
        <f t="shared" si="94"/>
        <v>-9.8184674011044084</v>
      </c>
      <c r="I827" s="1">
        <f t="shared" si="95"/>
        <v>-7.9356433033499867</v>
      </c>
      <c r="J827" s="1">
        <f t="shared" si="96"/>
        <v>-6.5271880166736516</v>
      </c>
    </row>
    <row r="828" spans="1:10" x14ac:dyDescent="0.2">
      <c r="A828">
        <v>2016</v>
      </c>
      <c r="B828" t="s">
        <v>832</v>
      </c>
      <c r="C828" t="s">
        <v>64</v>
      </c>
      <c r="D828" t="s">
        <v>861</v>
      </c>
      <c r="E828">
        <v>20000000</v>
      </c>
      <c r="F828">
        <f t="shared" si="93"/>
        <v>20000</v>
      </c>
      <c r="H828" s="1">
        <f t="shared" si="94"/>
        <v>-13.09876600470373</v>
      </c>
      <c r="I828" s="1">
        <f t="shared" si="95"/>
        <v>-12.717586320284699</v>
      </c>
      <c r="J828" s="1">
        <f t="shared" si="96"/>
        <v>-12.951444251848514</v>
      </c>
    </row>
    <row r="829" spans="1:10" x14ac:dyDescent="0.2">
      <c r="A829">
        <v>2016</v>
      </c>
      <c r="B829" t="s">
        <v>862</v>
      </c>
      <c r="C829" t="s">
        <v>6</v>
      </c>
      <c r="D829" t="s">
        <v>863</v>
      </c>
      <c r="E829">
        <v>519400</v>
      </c>
      <c r="F829">
        <f t="shared" si="93"/>
        <v>519.4</v>
      </c>
      <c r="H829" s="1">
        <f t="shared" si="94"/>
        <v>-9.8175531606607755</v>
      </c>
      <c r="I829" s="1">
        <f t="shared" si="95"/>
        <v>-7.9391023431573071</v>
      </c>
      <c r="J829" s="1">
        <f t="shared" si="96"/>
        <v>-6.5550689427177531</v>
      </c>
    </row>
    <row r="830" spans="1:10" x14ac:dyDescent="0.2">
      <c r="A830">
        <v>2016</v>
      </c>
      <c r="B830" t="s">
        <v>862</v>
      </c>
      <c r="C830" t="s">
        <v>6</v>
      </c>
      <c r="D830" t="s">
        <v>864</v>
      </c>
      <c r="E830">
        <v>1250000</v>
      </c>
      <c r="F830">
        <f t="shared" si="93"/>
        <v>1250</v>
      </c>
      <c r="H830" s="1">
        <f t="shared" si="94"/>
        <v>-9.7438495213680572</v>
      </c>
      <c r="I830" s="1">
        <f t="shared" si="95"/>
        <v>-8.3637542658753254</v>
      </c>
      <c r="J830" s="1">
        <f t="shared" si="96"/>
        <v>-8.0937545222403973</v>
      </c>
    </row>
    <row r="831" spans="1:10" x14ac:dyDescent="0.2">
      <c r="A831">
        <v>2016</v>
      </c>
      <c r="B831" t="s">
        <v>862</v>
      </c>
      <c r="C831" t="s">
        <v>6</v>
      </c>
      <c r="D831" t="s">
        <v>865</v>
      </c>
      <c r="E831">
        <v>3000000</v>
      </c>
      <c r="F831">
        <f t="shared" si="93"/>
        <v>3000</v>
      </c>
      <c r="H831" s="1">
        <f t="shared" si="94"/>
        <v>-9.6296605460211744</v>
      </c>
      <c r="I831" s="1">
        <f t="shared" si="95"/>
        <v>-9.2441046676154155</v>
      </c>
      <c r="J831" s="1">
        <f t="shared" si="96"/>
        <v>-9.627611837580524</v>
      </c>
    </row>
    <row r="832" spans="1:10" x14ac:dyDescent="0.2">
      <c r="A832">
        <v>2016</v>
      </c>
      <c r="B832" t="s">
        <v>862</v>
      </c>
      <c r="C832" t="s">
        <v>6</v>
      </c>
      <c r="D832" t="s">
        <v>866</v>
      </c>
      <c r="E832">
        <v>2875000</v>
      </c>
      <c r="F832">
        <f t="shared" si="93"/>
        <v>2875</v>
      </c>
      <c r="H832" s="1">
        <f t="shared" si="94"/>
        <v>-9.6348993128110294</v>
      </c>
      <c r="I832" s="1">
        <f t="shared" si="95"/>
        <v>-9.1907554491025696</v>
      </c>
      <c r="J832" s="1">
        <f t="shared" si="96"/>
        <v>-9.5530456387786877</v>
      </c>
    </row>
    <row r="833" spans="1:10" x14ac:dyDescent="0.2">
      <c r="A833">
        <v>2016</v>
      </c>
      <c r="B833" t="s">
        <v>862</v>
      </c>
      <c r="C833" t="s">
        <v>6</v>
      </c>
      <c r="D833" t="s">
        <v>867</v>
      </c>
      <c r="E833">
        <v>12100000</v>
      </c>
      <c r="F833">
        <f t="shared" si="93"/>
        <v>12100</v>
      </c>
      <c r="H833" s="1">
        <f t="shared" si="94"/>
        <v>-10.454059337047914</v>
      </c>
      <c r="I833" s="1">
        <f t="shared" si="95"/>
        <v>-11.588877064561583</v>
      </c>
      <c r="J833" s="1">
        <f t="shared" si="96"/>
        <v>-12.07099654699898</v>
      </c>
    </row>
    <row r="834" spans="1:10" x14ac:dyDescent="0.2">
      <c r="A834">
        <v>2016</v>
      </c>
      <c r="B834" t="s">
        <v>862</v>
      </c>
      <c r="C834" t="s">
        <v>6</v>
      </c>
      <c r="D834" t="s">
        <v>868</v>
      </c>
      <c r="E834">
        <v>5000000</v>
      </c>
      <c r="F834">
        <f t="shared" si="93"/>
        <v>5000</v>
      </c>
      <c r="H834" s="1">
        <f t="shared" si="94"/>
        <v>-9.6068852079251261</v>
      </c>
      <c r="I834" s="1">
        <f t="shared" si="95"/>
        <v>-9.9685830077283484</v>
      </c>
      <c r="J834" s="1">
        <f t="shared" si="96"/>
        <v>-10.522599387044458</v>
      </c>
    </row>
    <row r="835" spans="1:10" x14ac:dyDescent="0.2">
      <c r="A835">
        <v>2016</v>
      </c>
      <c r="B835" t="s">
        <v>862</v>
      </c>
      <c r="C835" t="s">
        <v>6</v>
      </c>
      <c r="D835" t="s">
        <v>869</v>
      </c>
      <c r="E835">
        <v>1250000</v>
      </c>
      <c r="F835">
        <f t="shared" ref="F835:F854" si="97">E835/1000</f>
        <v>1250</v>
      </c>
      <c r="H835" s="1">
        <f t="shared" ref="H835:H854" si="98">LN(_xlfn.NORM.DIST(F835,$N$1,$N$2,FALSE))</f>
        <v>-9.7438495213680572</v>
      </c>
      <c r="I835" s="1">
        <f t="shared" ref="I835:I854" si="99">LN(_xlfn.LOGNORM.DIST(F835,$N$5,$N$6,FALSE))</f>
        <v>-8.3637542658753254</v>
      </c>
      <c r="J835" s="1">
        <f t="shared" ref="J835:J854" si="100">LN($N$10)+$N$10*LN($N$9)-($N$10+1)*LN(F835)</f>
        <v>-8.0937545222403973</v>
      </c>
    </row>
    <row r="836" spans="1:10" x14ac:dyDescent="0.2">
      <c r="A836">
        <v>2016</v>
      </c>
      <c r="B836" t="s">
        <v>862</v>
      </c>
      <c r="C836" t="s">
        <v>6</v>
      </c>
      <c r="D836" t="s">
        <v>870</v>
      </c>
      <c r="E836">
        <v>4000000</v>
      </c>
      <c r="F836">
        <f t="shared" si="97"/>
        <v>4000</v>
      </c>
      <c r="H836" s="1">
        <f t="shared" si="98"/>
        <v>-9.6039093639045259</v>
      </c>
      <c r="I836" s="1">
        <f t="shared" si="99"/>
        <v>-9.6330002454114236</v>
      </c>
      <c r="J836" s="1">
        <f t="shared" si="100"/>
        <v>-10.131642686992794</v>
      </c>
    </row>
    <row r="837" spans="1:10" x14ac:dyDescent="0.2">
      <c r="A837">
        <v>2016</v>
      </c>
      <c r="B837" t="s">
        <v>862</v>
      </c>
      <c r="C837" t="s">
        <v>6</v>
      </c>
      <c r="D837" t="s">
        <v>871</v>
      </c>
      <c r="E837">
        <v>1387500</v>
      </c>
      <c r="F837">
        <f t="shared" si="97"/>
        <v>1387.5</v>
      </c>
      <c r="H837" s="1">
        <f t="shared" si="98"/>
        <v>-9.7316928702847605</v>
      </c>
      <c r="I837" s="1">
        <f t="shared" si="99"/>
        <v>-8.4447409252826464</v>
      </c>
      <c r="J837" s="1">
        <f t="shared" si="100"/>
        <v>-8.2765975708887343</v>
      </c>
    </row>
    <row r="838" spans="1:10" x14ac:dyDescent="0.2">
      <c r="A838">
        <v>2016</v>
      </c>
      <c r="B838" t="s">
        <v>862</v>
      </c>
      <c r="C838" t="s">
        <v>6</v>
      </c>
      <c r="D838" t="s">
        <v>872</v>
      </c>
      <c r="E838">
        <v>8000000</v>
      </c>
      <c r="F838">
        <f t="shared" si="97"/>
        <v>8000</v>
      </c>
      <c r="H838" s="1">
        <f t="shared" si="98"/>
        <v>-9.7881748968104052</v>
      </c>
      <c r="I838" s="1">
        <f t="shared" si="99"/>
        <v>-10.772394595410413</v>
      </c>
      <c r="J838" s="1">
        <f t="shared" si="100"/>
        <v>-11.346065119394824</v>
      </c>
    </row>
    <row r="839" spans="1:10" x14ac:dyDescent="0.2">
      <c r="A839">
        <v>2016</v>
      </c>
      <c r="B839" t="s">
        <v>862</v>
      </c>
      <c r="C839" t="s">
        <v>6</v>
      </c>
      <c r="D839" t="s">
        <v>873</v>
      </c>
      <c r="E839">
        <v>10936574</v>
      </c>
      <c r="F839">
        <f t="shared" si="97"/>
        <v>10936.574000000001</v>
      </c>
      <c r="H839" s="1">
        <f t="shared" si="98"/>
        <v>-10.216033595075407</v>
      </c>
      <c r="I839" s="1">
        <f t="shared" si="99"/>
        <v>-11.379980636999228</v>
      </c>
      <c r="J839" s="1">
        <f t="shared" si="100"/>
        <v>-11.893877676257986</v>
      </c>
    </row>
    <row r="840" spans="1:10" x14ac:dyDescent="0.2">
      <c r="A840">
        <v>2016</v>
      </c>
      <c r="B840" t="s">
        <v>862</v>
      </c>
      <c r="C840" t="s">
        <v>6</v>
      </c>
      <c r="D840" t="s">
        <v>874</v>
      </c>
      <c r="E840">
        <v>3000000</v>
      </c>
      <c r="F840">
        <f t="shared" si="97"/>
        <v>3000</v>
      </c>
      <c r="H840" s="1">
        <f t="shared" si="98"/>
        <v>-9.6296605460211744</v>
      </c>
      <c r="I840" s="1">
        <f t="shared" si="99"/>
        <v>-9.2441046676154155</v>
      </c>
      <c r="J840" s="1">
        <f t="shared" si="100"/>
        <v>-9.627611837580524</v>
      </c>
    </row>
    <row r="841" spans="1:10" x14ac:dyDescent="0.2">
      <c r="A841">
        <v>2016</v>
      </c>
      <c r="B841" t="s">
        <v>862</v>
      </c>
      <c r="C841" t="s">
        <v>6</v>
      </c>
      <c r="D841" t="s">
        <v>875</v>
      </c>
      <c r="E841">
        <v>2500000</v>
      </c>
      <c r="F841">
        <f t="shared" si="97"/>
        <v>2500</v>
      </c>
      <c r="H841" s="1">
        <f t="shared" si="98"/>
        <v>-9.6533087718809654</v>
      </c>
      <c r="I841" s="1">
        <f t="shared" si="99"/>
        <v>-9.0231468154639209</v>
      </c>
      <c r="J841" s="1">
        <f t="shared" si="100"/>
        <v>-9.3081769546424269</v>
      </c>
    </row>
    <row r="842" spans="1:10" x14ac:dyDescent="0.2">
      <c r="A842">
        <v>2016</v>
      </c>
      <c r="B842" t="s">
        <v>862</v>
      </c>
      <c r="C842" t="s">
        <v>6</v>
      </c>
      <c r="D842" t="s">
        <v>876</v>
      </c>
      <c r="E842">
        <v>5350000</v>
      </c>
      <c r="F842">
        <f t="shared" si="97"/>
        <v>5350</v>
      </c>
      <c r="H842" s="1">
        <f t="shared" si="98"/>
        <v>-9.6147135132572608</v>
      </c>
      <c r="I842" s="1">
        <f t="shared" si="99"/>
        <v>-10.076190954510686</v>
      </c>
      <c r="J842" s="1">
        <f t="shared" si="100"/>
        <v>-10.641140128112218</v>
      </c>
    </row>
    <row r="843" spans="1:10" x14ac:dyDescent="0.2">
      <c r="A843">
        <v>2016</v>
      </c>
      <c r="B843" t="s">
        <v>862</v>
      </c>
      <c r="C843" t="s">
        <v>6</v>
      </c>
      <c r="D843" t="s">
        <v>877</v>
      </c>
      <c r="E843">
        <v>2800000</v>
      </c>
      <c r="F843">
        <f t="shared" si="97"/>
        <v>2800</v>
      </c>
      <c r="H843" s="1">
        <f t="shared" si="98"/>
        <v>-9.6382580255809724</v>
      </c>
      <c r="I843" s="1">
        <f t="shared" si="99"/>
        <v>-9.1581637836708936</v>
      </c>
      <c r="J843" s="1">
        <f t="shared" si="100"/>
        <v>-9.506733482796049</v>
      </c>
    </row>
    <row r="844" spans="1:10" x14ac:dyDescent="0.2">
      <c r="A844">
        <v>2016</v>
      </c>
      <c r="B844" t="s">
        <v>862</v>
      </c>
      <c r="C844" t="s">
        <v>6</v>
      </c>
      <c r="D844" t="s">
        <v>878</v>
      </c>
      <c r="E844">
        <v>6250000</v>
      </c>
      <c r="F844">
        <f t="shared" si="97"/>
        <v>6250</v>
      </c>
      <c r="H844" s="1">
        <f t="shared" si="98"/>
        <v>-9.6510023934563787</v>
      </c>
      <c r="I844" s="1">
        <f t="shared" si="99"/>
        <v>-10.333810674779194</v>
      </c>
      <c r="J844" s="1">
        <f t="shared" si="100"/>
        <v>-10.913556087096119</v>
      </c>
    </row>
    <row r="845" spans="1:10" x14ac:dyDescent="0.2">
      <c r="A845">
        <v>2016</v>
      </c>
      <c r="B845" t="s">
        <v>862</v>
      </c>
      <c r="C845" t="s">
        <v>6</v>
      </c>
      <c r="D845" t="s">
        <v>879</v>
      </c>
      <c r="E845">
        <v>516100</v>
      </c>
      <c r="F845">
        <f t="shared" si="97"/>
        <v>516.1</v>
      </c>
      <c r="H845" s="1">
        <f t="shared" si="98"/>
        <v>-9.8179208544349628</v>
      </c>
      <c r="I845" s="1">
        <f t="shared" si="99"/>
        <v>-7.9376988023022195</v>
      </c>
      <c r="J845" s="1">
        <f t="shared" si="100"/>
        <v>-6.5439018628491077</v>
      </c>
    </row>
    <row r="846" spans="1:10" x14ac:dyDescent="0.2">
      <c r="A846">
        <v>2016</v>
      </c>
      <c r="B846" t="s">
        <v>862</v>
      </c>
      <c r="C846" t="s">
        <v>6</v>
      </c>
      <c r="D846" t="s">
        <v>880</v>
      </c>
      <c r="E846">
        <v>543400</v>
      </c>
      <c r="F846">
        <f t="shared" si="97"/>
        <v>543.4</v>
      </c>
      <c r="H846" s="1">
        <f t="shared" si="98"/>
        <v>-9.814888435094991</v>
      </c>
      <c r="I846" s="1">
        <f t="shared" si="99"/>
        <v>-7.9497424808126658</v>
      </c>
      <c r="J846" s="1">
        <f t="shared" si="100"/>
        <v>-6.6342110935994096</v>
      </c>
    </row>
    <row r="847" spans="1:10" x14ac:dyDescent="0.2">
      <c r="A847">
        <v>2016</v>
      </c>
      <c r="B847" t="s">
        <v>862</v>
      </c>
      <c r="C847" t="s">
        <v>6</v>
      </c>
      <c r="D847" t="s">
        <v>881</v>
      </c>
      <c r="E847">
        <v>534900</v>
      </c>
      <c r="F847">
        <f t="shared" si="97"/>
        <v>534.9</v>
      </c>
      <c r="H847" s="1">
        <f t="shared" si="98"/>
        <v>-9.8158302996733582</v>
      </c>
      <c r="I847" s="1">
        <f t="shared" si="99"/>
        <v>-7.9458908155995278</v>
      </c>
      <c r="J847" s="1">
        <f t="shared" si="100"/>
        <v>-6.6065886159043075</v>
      </c>
    </row>
    <row r="848" spans="1:10" x14ac:dyDescent="0.2">
      <c r="A848">
        <v>2016</v>
      </c>
      <c r="B848" t="s">
        <v>862</v>
      </c>
      <c r="C848" t="s">
        <v>6</v>
      </c>
      <c r="D848" t="s">
        <v>882</v>
      </c>
      <c r="E848">
        <v>514400</v>
      </c>
      <c r="F848">
        <f t="shared" si="97"/>
        <v>514.4</v>
      </c>
      <c r="H848" s="1">
        <f t="shared" si="98"/>
        <v>-9.8181103945297075</v>
      </c>
      <c r="I848" s="1">
        <f t="shared" si="99"/>
        <v>-7.936981760290899</v>
      </c>
      <c r="J848" s="1">
        <f t="shared" si="100"/>
        <v>-6.5381212266972533</v>
      </c>
    </row>
    <row r="849" spans="1:10" x14ac:dyDescent="0.2">
      <c r="A849">
        <v>2016</v>
      </c>
      <c r="B849" t="s">
        <v>862</v>
      </c>
      <c r="C849" t="s">
        <v>6</v>
      </c>
      <c r="D849" t="s">
        <v>883</v>
      </c>
      <c r="E849">
        <v>22142857</v>
      </c>
      <c r="F849">
        <f t="shared" si="97"/>
        <v>22142.857</v>
      </c>
      <c r="H849" s="1">
        <f t="shared" si="98"/>
        <v>-14.125245301282378</v>
      </c>
      <c r="I849" s="1">
        <f t="shared" si="99"/>
        <v>-12.964506974285882</v>
      </c>
      <c r="J849" s="1">
        <f t="shared" si="100"/>
        <v>-13.129771716537146</v>
      </c>
    </row>
    <row r="850" spans="1:10" x14ac:dyDescent="0.2">
      <c r="A850">
        <v>2016</v>
      </c>
      <c r="B850" t="s">
        <v>862</v>
      </c>
      <c r="C850" t="s">
        <v>6</v>
      </c>
      <c r="D850" t="s">
        <v>884</v>
      </c>
      <c r="E850">
        <v>10400000</v>
      </c>
      <c r="F850">
        <f t="shared" si="97"/>
        <v>10400</v>
      </c>
      <c r="H850" s="1">
        <f t="shared" si="98"/>
        <v>-10.119357777287988</v>
      </c>
      <c r="I850" s="1">
        <f t="shared" si="99"/>
        <v>-11.278294908474109</v>
      </c>
      <c r="J850" s="1">
        <f t="shared" si="100"/>
        <v>-11.80573812559906</v>
      </c>
    </row>
    <row r="851" spans="1:10" x14ac:dyDescent="0.2">
      <c r="A851">
        <v>2016</v>
      </c>
      <c r="B851" t="s">
        <v>862</v>
      </c>
      <c r="C851" t="s">
        <v>6</v>
      </c>
      <c r="D851" t="s">
        <v>885</v>
      </c>
      <c r="E851">
        <v>524000</v>
      </c>
      <c r="F851">
        <f t="shared" si="97"/>
        <v>524</v>
      </c>
      <c r="H851" s="1">
        <f t="shared" si="98"/>
        <v>-9.8170411397940924</v>
      </c>
      <c r="I851" s="1">
        <f t="shared" si="99"/>
        <v>-7.941083860218578</v>
      </c>
      <c r="J851" s="1">
        <f t="shared" si="100"/>
        <v>-6.570517364859036</v>
      </c>
    </row>
    <row r="852" spans="1:10" x14ac:dyDescent="0.2">
      <c r="A852">
        <v>2016</v>
      </c>
      <c r="B852" t="s">
        <v>862</v>
      </c>
      <c r="C852" t="s">
        <v>6</v>
      </c>
      <c r="D852" t="s">
        <v>886</v>
      </c>
      <c r="E852">
        <v>524900</v>
      </c>
      <c r="F852">
        <f t="shared" si="97"/>
        <v>524.9</v>
      </c>
      <c r="H852" s="1">
        <f t="shared" si="98"/>
        <v>-9.8169410328978284</v>
      </c>
      <c r="I852" s="1">
        <f t="shared" si="99"/>
        <v>-7.9414748940377624</v>
      </c>
      <c r="J852" s="1">
        <f t="shared" si="100"/>
        <v>-6.5735240146553338</v>
      </c>
    </row>
    <row r="853" spans="1:10" x14ac:dyDescent="0.2">
      <c r="A853">
        <v>2016</v>
      </c>
      <c r="B853" t="s">
        <v>862</v>
      </c>
      <c r="C853" t="s">
        <v>6</v>
      </c>
      <c r="D853" t="s">
        <v>887</v>
      </c>
      <c r="E853">
        <v>21733615</v>
      </c>
      <c r="F853">
        <f t="shared" si="97"/>
        <v>21733.615000000002</v>
      </c>
      <c r="H853" s="1">
        <f t="shared" si="98"/>
        <v>-13.919018228851627</v>
      </c>
      <c r="I853" s="1">
        <f t="shared" si="99"/>
        <v>-12.918789513521441</v>
      </c>
      <c r="J853" s="1">
        <f t="shared" si="100"/>
        <v>-13.097087700987892</v>
      </c>
    </row>
    <row r="854" spans="1:10" x14ac:dyDescent="0.2">
      <c r="A854">
        <v>2016</v>
      </c>
      <c r="B854" t="s">
        <v>862</v>
      </c>
      <c r="C854" t="s">
        <v>6</v>
      </c>
      <c r="D854" t="s">
        <v>888</v>
      </c>
      <c r="E854">
        <v>14000000</v>
      </c>
      <c r="F854">
        <f t="shared" si="97"/>
        <v>14000</v>
      </c>
      <c r="H854" s="1">
        <f t="shared" si="98"/>
        <v>-10.926383980286626</v>
      </c>
      <c r="I854" s="1">
        <f t="shared" si="99"/>
        <v>-11.900984368827404</v>
      </c>
      <c r="J854" s="1">
        <f t="shared" si="100"/>
        <v>-12.32653504765177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7.2</vt:lpstr>
      <vt:lpstr>7.2 e</vt:lpstr>
      <vt:lpstr>example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Grogan</dc:creator>
  <cp:lastModifiedBy>chris silos</cp:lastModifiedBy>
  <dcterms:created xsi:type="dcterms:W3CDTF">2020-11-05T17:11:27Z</dcterms:created>
  <dcterms:modified xsi:type="dcterms:W3CDTF">2022-04-13T16:24:16Z</dcterms:modified>
</cp:coreProperties>
</file>