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lindsey.woodard/Documents/Friendswood Development Company/Sales Reporting/2016 Reporting/July 2016/FDC- July 2016 Reporting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1" l="1"/>
  <c r="N18" i="1"/>
  <c r="L15" i="1"/>
  <c r="L16" i="1"/>
  <c r="L14" i="1"/>
  <c r="L12" i="1"/>
  <c r="L11" i="1"/>
  <c r="L10" i="1"/>
  <c r="L9" i="1"/>
  <c r="L8" i="1"/>
  <c r="L7" i="1"/>
  <c r="L6" i="1"/>
  <c r="L5" i="1"/>
  <c r="L4" i="1"/>
  <c r="J16" i="1"/>
  <c r="J15" i="1"/>
  <c r="J14" i="1"/>
  <c r="J12" i="1"/>
  <c r="J11" i="1"/>
  <c r="J10" i="1"/>
  <c r="J9" i="1"/>
  <c r="J8" i="1"/>
  <c r="J7" i="1"/>
  <c r="J6" i="1"/>
  <c r="J5" i="1"/>
  <c r="J4" i="1"/>
  <c r="J3" i="1"/>
  <c r="N3" i="1"/>
  <c r="N4" i="1"/>
  <c r="N5" i="1"/>
  <c r="N6" i="1"/>
  <c r="N7" i="1"/>
  <c r="N8" i="1"/>
  <c r="N9" i="1"/>
  <c r="N10" i="1"/>
  <c r="N11" i="1"/>
  <c r="N12" i="1"/>
  <c r="N15" i="1"/>
  <c r="N16" i="1"/>
  <c r="L3" i="1"/>
  <c r="M1" i="1"/>
</calcChain>
</file>

<file path=xl/sharedStrings.xml><?xml version="1.0" encoding="utf-8"?>
<sst xmlns="http://schemas.openxmlformats.org/spreadsheetml/2006/main" count="108" uniqueCount="88">
  <si>
    <t>n,nw,w,c</t>
  </si>
  <si>
    <t>n,ne,c</t>
  </si>
  <si>
    <t>sw,s,e,c</t>
  </si>
  <si>
    <t>sw,s,c</t>
  </si>
  <si>
    <t>n,nw,c</t>
  </si>
  <si>
    <t>n,nw</t>
  </si>
  <si>
    <t>Royal Brook</t>
  </si>
  <si>
    <t>Community</t>
  </si>
  <si>
    <t>Cost</t>
  </si>
  <si>
    <t>Number Sent</t>
  </si>
  <si>
    <t>Open</t>
  </si>
  <si>
    <t>Click</t>
  </si>
  <si>
    <t>Bounce</t>
  </si>
  <si>
    <t>Sent Date</t>
  </si>
  <si>
    <t>Sent Time</t>
  </si>
  <si>
    <t>nw,w,sw,c</t>
  </si>
  <si>
    <t>Job #</t>
  </si>
  <si>
    <t>14955-FDCGH</t>
  </si>
  <si>
    <t>Your Graystone Hills News &amp; Available New Homes</t>
  </si>
  <si>
    <t>1 (0.01%)</t>
  </si>
  <si>
    <t>14956-FDCWW</t>
  </si>
  <si>
    <t>Your Wildwood Communities News &amp; New Homes</t>
  </si>
  <si>
    <t>7 (0.06%)</t>
  </si>
  <si>
    <t>14952-FDCLOS</t>
  </si>
  <si>
    <t>New Lennar Model Home Now Open in Lakes of Savannah</t>
  </si>
  <si>
    <t>10 (0.11%)</t>
  </si>
  <si>
    <t>14933-FDCRB</t>
  </si>
  <si>
    <t>News &amp; Available New Homes in Royal Brook</t>
  </si>
  <si>
    <t>7 (0.08%)</t>
  </si>
  <si>
    <t>14935-FDCTAVOLA</t>
  </si>
  <si>
    <t>Your Tavola News &amp; NEW Home Inventory</t>
  </si>
  <si>
    <t>3 (0.03%)</t>
  </si>
  <si>
    <t>14930-FDCWR</t>
  </si>
  <si>
    <t>Your West Ranch News &amp; New Homes</t>
  </si>
  <si>
    <t>0 (0.0%)</t>
  </si>
  <si>
    <t>1 (0.02%)</t>
  </si>
  <si>
    <t>14929-FDCFGM</t>
  </si>
  <si>
    <t>Your Falls at Green Meadows News &amp; New Homes</t>
  </si>
  <si>
    <t>7 (0.04%)</t>
  </si>
  <si>
    <t>14909-FDCWT</t>
  </si>
  <si>
    <t>5 (0.03%)</t>
  </si>
  <si>
    <t>Check out our Woodtrace Parade of Homes!</t>
  </si>
  <si>
    <t>14903-FDCTAVOLA</t>
  </si>
  <si>
    <t>Complimentary Brand New Elective CE Course in Tavola - 7/21</t>
  </si>
  <si>
    <t>Complimentary Brand New Elective CE Course in Tavola</t>
  </si>
  <si>
    <t>4 (0.07%)</t>
  </si>
  <si>
    <t>Email Name</t>
  </si>
  <si>
    <t>Zones</t>
  </si>
  <si>
    <t>Woodtrace</t>
  </si>
  <si>
    <t>Falls at Green Meadows</t>
  </si>
  <si>
    <t>West Ranch</t>
  </si>
  <si>
    <t>22 Jul. 2016</t>
  </si>
  <si>
    <t xml:space="preserve"> 11:45 AM CDT</t>
  </si>
  <si>
    <t xml:space="preserve">  7:30 AM CDT</t>
  </si>
  <si>
    <t xml:space="preserve">  9:45 AM CDT</t>
  </si>
  <si>
    <t>19 Jul. 2016</t>
  </si>
  <si>
    <t xml:space="preserve"> 10:05 AM CDT</t>
  </si>
  <si>
    <t>18 Jul. 2016</t>
  </si>
  <si>
    <t xml:space="preserve">  8:58 AM CDT</t>
  </si>
  <si>
    <t>14 Jul. 2016</t>
  </si>
  <si>
    <t xml:space="preserve"> 10:18 AM CDT</t>
  </si>
  <si>
    <t xml:space="preserve">  2:04 PM CDT</t>
  </si>
  <si>
    <t xml:space="preserve"> 10:13 AM CDT</t>
  </si>
  <si>
    <t xml:space="preserve"> 7 Jul. 2016</t>
  </si>
  <si>
    <t xml:space="preserve"> 10:53 AM CDT</t>
  </si>
  <si>
    <t xml:space="preserve"> 12:47 PM CDT</t>
  </si>
  <si>
    <t>12 Jul. 2016</t>
  </si>
  <si>
    <t xml:space="preserve"> 10:55 AM CDT</t>
  </si>
  <si>
    <t>1:00 PM CDT</t>
  </si>
  <si>
    <t xml:space="preserve"> 5 Jul. 2016</t>
  </si>
  <si>
    <t>Tavola</t>
  </si>
  <si>
    <t>Lakes of Savannah</t>
  </si>
  <si>
    <t>Wildwood</t>
  </si>
  <si>
    <t>Graystone Hills</t>
  </si>
  <si>
    <t>n,nw,ne</t>
  </si>
  <si>
    <t>n,ne,e</t>
  </si>
  <si>
    <t>n/c</t>
  </si>
  <si>
    <t>14976-FDCFF</t>
  </si>
  <si>
    <t>Fairfield</t>
  </si>
  <si>
    <t>2nd send/new inventory - Your Woodtrace News &amp; New Homes</t>
  </si>
  <si>
    <t>28 Jul. 2016</t>
  </si>
  <si>
    <t xml:space="preserve">as of </t>
  </si>
  <si>
    <t>Your Fairfield News &amp; New Homes</t>
  </si>
  <si>
    <t xml:space="preserve">  9:50 AM CDT</t>
  </si>
  <si>
    <t>Friendswood Development eflyer stats - JULY</t>
  </si>
  <si>
    <t>COST PER CLICK</t>
  </si>
  <si>
    <t>AVERAGE COST PER CLICK</t>
  </si>
  <si>
    <t>AVERAGE CLICK THROUGH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</si>
</sst>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1"/>
    </font>
    <font>
      <b/>
      <sz val="12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4" fillId="0" borderId="1" xfId="1" applyFont="1" applyBorder="1"/>
    <xf numFmtId="164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/>
    </xf>
    <xf numFmtId="164" fontId="0" fillId="0" borderId="1" xfId="0" applyNumberFormat="1" applyBorder="1"/>
    <xf numFmtId="0" fontId="7" fillId="3" borderId="1" xfId="0" applyFont="1" applyFill="1" applyBorder="1" applyAlignment="1">
      <alignment horizontal="center" wrapText="1"/>
    </xf>
    <xf numFmtId="10" fontId="5" fillId="0" borderId="1" xfId="0" applyNumberFormat="1" applyFont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7" fillId="3" borderId="1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5" borderId="0" xfId="1" applyFont="1" applyFill="1" applyBorder="1" applyAlignment="1">
      <alignment horizontal="center"/>
    </xf>
    <xf numFmtId="0" fontId="0" fillId="0" borderId="0" xfId="0" applyFill="1"/>
    <xf numFmtId="10" fontId="8" fillId="5" borderId="0" xfId="0" applyNumberFormat="1" applyFont="1" applyFill="1" applyAlignment="1">
      <alignment horizontal="center"/>
    </xf>
    <xf numFmtId="0" fontId="8" fillId="0" borderId="0" xfId="0" applyFont="1" applyFill="1"/>
    <xf numFmtId="10" fontId="0" fillId="0" borderId="0" xfId="0" applyNumberFormat="1" applyFill="1"/>
    <xf numFmtId="164" fontId="8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9"/>
  <sheetViews>
    <sheetView tabSelected="1" topLeftCell="B1" workbookViewId="0">
      <selection activeCell="I24" sqref="I24"/>
    </sheetView>
  </sheetViews>
  <sheetFormatPr baseColWidth="10" defaultColWidth="8.83203125" defaultRowHeight="15" x14ac:dyDescent="0.2"/>
  <cols>
    <col min="1" max="1" width="16.33203125" customWidth="1"/>
    <col min="2" max="2" width="20.6640625" customWidth="1"/>
    <col min="3" max="3" width="49.5" customWidth="1"/>
    <col min="4" max="4" width="14" customWidth="1"/>
    <col min="5" max="5" width="13" customWidth="1"/>
    <col min="6" max="6" width="10.1640625" style="8" customWidth="1"/>
    <col min="8" max="8" width="9.6640625" customWidth="1"/>
    <col min="10" max="11" width="8.5" customWidth="1"/>
    <col min="12" max="12" width="23" style="8" customWidth="1"/>
    <col min="13" max="13" width="28.33203125" customWidth="1"/>
    <col min="14" max="14" width="20.5" customWidth="1"/>
    <col min="17" max="17" width="8.83203125" style="7"/>
  </cols>
  <sheetData>
    <row r="1" spans="1:14" ht="16" x14ac:dyDescent="0.2">
      <c r="A1" s="1" t="s">
        <v>84</v>
      </c>
      <c r="B1" s="2"/>
      <c r="C1" s="3"/>
      <c r="D1" s="2"/>
      <c r="E1" s="3"/>
      <c r="F1" s="4"/>
      <c r="G1" s="4"/>
      <c r="H1" s="5"/>
      <c r="I1" s="4"/>
      <c r="J1" s="5"/>
      <c r="K1" s="4"/>
      <c r="L1" s="6" t="s">
        <v>81</v>
      </c>
      <c r="M1" s="13">
        <f ca="1">TODAY()</f>
        <v>42608</v>
      </c>
    </row>
    <row r="2" spans="1:14" ht="32" x14ac:dyDescent="0.2">
      <c r="A2" s="18" t="s">
        <v>16</v>
      </c>
      <c r="B2" s="19" t="s">
        <v>7</v>
      </c>
      <c r="C2" s="20" t="s">
        <v>46</v>
      </c>
      <c r="D2" s="18" t="s">
        <v>13</v>
      </c>
      <c r="E2" s="18" t="s">
        <v>14</v>
      </c>
      <c r="F2" s="18" t="s">
        <v>8</v>
      </c>
      <c r="G2" s="20" t="s">
        <v>47</v>
      </c>
      <c r="H2" s="23" t="s">
        <v>9</v>
      </c>
      <c r="I2" s="27" t="s">
        <v>10</v>
      </c>
      <c r="J2" s="27"/>
      <c r="K2" s="27" t="s">
        <v>11</v>
      </c>
      <c r="L2" s="27"/>
      <c r="M2" s="18" t="s">
        <v>12</v>
      </c>
      <c r="N2" s="21" t="s">
        <v>85</v>
      </c>
    </row>
    <row r="3" spans="1:14" x14ac:dyDescent="0.2">
      <c r="A3" s="9" t="s">
        <v>77</v>
      </c>
      <c r="B3" s="9" t="s">
        <v>78</v>
      </c>
      <c r="C3" s="9" t="s">
        <v>82</v>
      </c>
      <c r="D3" s="11" t="s">
        <v>80</v>
      </c>
      <c r="E3" s="12" t="s">
        <v>83</v>
      </c>
      <c r="F3" s="10">
        <v>475</v>
      </c>
      <c r="G3" s="9" t="s">
        <v>5</v>
      </c>
      <c r="H3" s="11">
        <v>7733</v>
      </c>
      <c r="I3" s="11">
        <v>976</v>
      </c>
      <c r="J3" s="24">
        <f t="shared" ref="J3:J12" si="0">SUM(I3/H3)</f>
        <v>0.12621233673865254</v>
      </c>
      <c r="K3" s="11">
        <v>163</v>
      </c>
      <c r="L3" s="24">
        <f t="shared" ref="L3:L12" si="1">SUM(K3/I3)</f>
        <v>0.16700819672131148</v>
      </c>
      <c r="M3" s="11" t="s">
        <v>34</v>
      </c>
      <c r="N3" s="22">
        <f t="shared" ref="N3:N12" si="2">SUM(F3/K3)</f>
        <v>2.9141104294478528</v>
      </c>
    </row>
    <row r="4" spans="1:14" x14ac:dyDescent="0.2">
      <c r="A4" s="9" t="s">
        <v>17</v>
      </c>
      <c r="B4" s="9" t="s">
        <v>73</v>
      </c>
      <c r="C4" s="9" t="s">
        <v>18</v>
      </c>
      <c r="D4" s="11" t="s">
        <v>51</v>
      </c>
      <c r="E4" s="12" t="s">
        <v>52</v>
      </c>
      <c r="F4" s="10">
        <v>475</v>
      </c>
      <c r="G4" s="9" t="s">
        <v>74</v>
      </c>
      <c r="H4" s="11">
        <v>8991</v>
      </c>
      <c r="I4" s="11">
        <v>1692</v>
      </c>
      <c r="J4" s="24">
        <f t="shared" si="0"/>
        <v>0.18818818818818819</v>
      </c>
      <c r="K4" s="11">
        <v>310</v>
      </c>
      <c r="L4" s="24">
        <f t="shared" si="1"/>
        <v>0.18321513002364065</v>
      </c>
      <c r="M4" s="11" t="s">
        <v>19</v>
      </c>
      <c r="N4" s="22">
        <f t="shared" si="2"/>
        <v>1.532258064516129</v>
      </c>
    </row>
    <row r="5" spans="1:14" x14ac:dyDescent="0.2">
      <c r="A5" s="9" t="s">
        <v>20</v>
      </c>
      <c r="B5" s="9" t="s">
        <v>72</v>
      </c>
      <c r="C5" s="9" t="s">
        <v>21</v>
      </c>
      <c r="D5" s="11" t="s">
        <v>51</v>
      </c>
      <c r="E5" s="12" t="s">
        <v>53</v>
      </c>
      <c r="F5" s="10">
        <v>525</v>
      </c>
      <c r="G5" s="9" t="s">
        <v>4</v>
      </c>
      <c r="H5" s="11">
        <v>10974</v>
      </c>
      <c r="I5" s="11">
        <v>1841</v>
      </c>
      <c r="J5" s="24">
        <f t="shared" si="0"/>
        <v>0.16776016037907782</v>
      </c>
      <c r="K5" s="11">
        <v>279</v>
      </c>
      <c r="L5" s="24">
        <f t="shared" si="1"/>
        <v>0.15154807170016296</v>
      </c>
      <c r="M5" s="11" t="s">
        <v>22</v>
      </c>
      <c r="N5" s="22">
        <f t="shared" si="2"/>
        <v>1.881720430107527</v>
      </c>
    </row>
    <row r="6" spans="1:14" x14ac:dyDescent="0.2">
      <c r="A6" s="9" t="s">
        <v>23</v>
      </c>
      <c r="B6" s="9" t="s">
        <v>71</v>
      </c>
      <c r="C6" s="9" t="s">
        <v>24</v>
      </c>
      <c r="D6" s="11" t="s">
        <v>51</v>
      </c>
      <c r="E6" s="12" t="s">
        <v>54</v>
      </c>
      <c r="F6" s="10">
        <v>475</v>
      </c>
      <c r="G6" s="9" t="s">
        <v>3</v>
      </c>
      <c r="H6" s="11">
        <v>9204</v>
      </c>
      <c r="I6" s="11">
        <v>1608</v>
      </c>
      <c r="J6" s="24">
        <f t="shared" si="0"/>
        <v>0.17470664928292046</v>
      </c>
      <c r="K6" s="11">
        <v>234</v>
      </c>
      <c r="L6" s="24">
        <f t="shared" si="1"/>
        <v>0.1455223880597015</v>
      </c>
      <c r="M6" s="11" t="s">
        <v>25</v>
      </c>
      <c r="N6" s="22">
        <f t="shared" si="2"/>
        <v>2.0299145299145298</v>
      </c>
    </row>
    <row r="7" spans="1:14" x14ac:dyDescent="0.2">
      <c r="A7" s="9" t="s">
        <v>26</v>
      </c>
      <c r="B7" s="9" t="s">
        <v>6</v>
      </c>
      <c r="C7" s="9" t="s">
        <v>27</v>
      </c>
      <c r="D7" s="11" t="s">
        <v>55</v>
      </c>
      <c r="E7" s="12" t="s">
        <v>56</v>
      </c>
      <c r="F7" s="10">
        <v>475</v>
      </c>
      <c r="G7" s="9" t="s">
        <v>1</v>
      </c>
      <c r="H7" s="11">
        <v>8814</v>
      </c>
      <c r="I7" s="11">
        <v>1718</v>
      </c>
      <c r="J7" s="24">
        <f t="shared" si="0"/>
        <v>0.19491717721806218</v>
      </c>
      <c r="K7" s="11">
        <v>236</v>
      </c>
      <c r="L7" s="24">
        <f t="shared" si="1"/>
        <v>0.13736903376018628</v>
      </c>
      <c r="M7" s="11" t="s">
        <v>28</v>
      </c>
      <c r="N7" s="22">
        <f t="shared" si="2"/>
        <v>2.0127118644067798</v>
      </c>
    </row>
    <row r="8" spans="1:14" x14ac:dyDescent="0.2">
      <c r="A8" s="9" t="s">
        <v>29</v>
      </c>
      <c r="B8" s="9" t="s">
        <v>70</v>
      </c>
      <c r="C8" s="9" t="s">
        <v>30</v>
      </c>
      <c r="D8" s="11" t="s">
        <v>57</v>
      </c>
      <c r="E8" s="12" t="s">
        <v>58</v>
      </c>
      <c r="F8" s="10">
        <v>475</v>
      </c>
      <c r="G8" s="9" t="s">
        <v>1</v>
      </c>
      <c r="H8" s="11">
        <v>8796</v>
      </c>
      <c r="I8" s="11">
        <v>1586</v>
      </c>
      <c r="J8" s="24">
        <f t="shared" si="0"/>
        <v>0.18030923146884947</v>
      </c>
      <c r="K8" s="11">
        <v>306</v>
      </c>
      <c r="L8" s="24">
        <f t="shared" si="1"/>
        <v>0.19293820933165196</v>
      </c>
      <c r="M8" s="11" t="s">
        <v>31</v>
      </c>
      <c r="N8" s="22">
        <f t="shared" si="2"/>
        <v>1.5522875816993464</v>
      </c>
    </row>
    <row r="9" spans="1:14" x14ac:dyDescent="0.2">
      <c r="A9" s="9" t="s">
        <v>32</v>
      </c>
      <c r="B9" s="9" t="s">
        <v>50</v>
      </c>
      <c r="C9" s="9" t="s">
        <v>33</v>
      </c>
      <c r="D9" s="11" t="s">
        <v>59</v>
      </c>
      <c r="E9" s="12" t="s">
        <v>60</v>
      </c>
      <c r="F9" s="10">
        <v>475</v>
      </c>
      <c r="G9" s="9" t="s">
        <v>2</v>
      </c>
      <c r="H9" s="11">
        <v>9568</v>
      </c>
      <c r="I9" s="11">
        <v>1746</v>
      </c>
      <c r="J9" s="24">
        <f t="shared" si="0"/>
        <v>0.18248327759197325</v>
      </c>
      <c r="K9" s="11">
        <v>295</v>
      </c>
      <c r="L9" s="24">
        <f t="shared" si="1"/>
        <v>0.16895761741122567</v>
      </c>
      <c r="M9" s="11" t="s">
        <v>19</v>
      </c>
      <c r="N9" s="22">
        <f t="shared" si="2"/>
        <v>1.6101694915254237</v>
      </c>
    </row>
    <row r="10" spans="1:14" x14ac:dyDescent="0.2">
      <c r="A10" s="9" t="s">
        <v>36</v>
      </c>
      <c r="B10" s="9" t="s">
        <v>49</v>
      </c>
      <c r="C10" s="9" t="s">
        <v>37</v>
      </c>
      <c r="D10" s="11" t="s">
        <v>59</v>
      </c>
      <c r="E10" s="12" t="s">
        <v>61</v>
      </c>
      <c r="F10" s="10">
        <v>575</v>
      </c>
      <c r="G10" s="9" t="s">
        <v>15</v>
      </c>
      <c r="H10" s="11">
        <v>16147</v>
      </c>
      <c r="I10" s="11">
        <v>2271</v>
      </c>
      <c r="J10" s="24">
        <f t="shared" si="0"/>
        <v>0.14064532111228092</v>
      </c>
      <c r="K10" s="11">
        <v>203</v>
      </c>
      <c r="L10" s="24">
        <f t="shared" si="1"/>
        <v>8.9387934830471152E-2</v>
      </c>
      <c r="M10" s="11" t="s">
        <v>38</v>
      </c>
      <c r="N10" s="22">
        <f t="shared" si="2"/>
        <v>2.8325123152709359</v>
      </c>
    </row>
    <row r="11" spans="1:14" x14ac:dyDescent="0.2">
      <c r="A11" s="9" t="s">
        <v>39</v>
      </c>
      <c r="B11" s="9" t="s">
        <v>48</v>
      </c>
      <c r="C11" s="9" t="s">
        <v>79</v>
      </c>
      <c r="D11" s="11" t="s">
        <v>59</v>
      </c>
      <c r="E11" s="12" t="s">
        <v>62</v>
      </c>
      <c r="F11" s="10">
        <v>300</v>
      </c>
      <c r="G11" s="9" t="s">
        <v>0</v>
      </c>
      <c r="H11" s="11">
        <v>17480</v>
      </c>
      <c r="I11" s="11">
        <v>2436</v>
      </c>
      <c r="J11" s="24">
        <f t="shared" si="0"/>
        <v>0.13935926773455379</v>
      </c>
      <c r="K11" s="11">
        <v>239</v>
      </c>
      <c r="L11" s="24">
        <f t="shared" si="1"/>
        <v>9.8111658456486048E-2</v>
      </c>
      <c r="M11" s="11" t="s">
        <v>40</v>
      </c>
      <c r="N11" s="22">
        <f t="shared" si="2"/>
        <v>1.2552301255230125</v>
      </c>
    </row>
    <row r="12" spans="1:14" x14ac:dyDescent="0.2">
      <c r="A12" s="9" t="s">
        <v>39</v>
      </c>
      <c r="B12" s="9" t="s">
        <v>48</v>
      </c>
      <c r="C12" s="9" t="s">
        <v>41</v>
      </c>
      <c r="D12" s="11" t="s">
        <v>63</v>
      </c>
      <c r="E12" s="12" t="s">
        <v>64</v>
      </c>
      <c r="F12" s="10">
        <v>575</v>
      </c>
      <c r="G12" s="9" t="s">
        <v>0</v>
      </c>
      <c r="H12" s="11">
        <v>17479</v>
      </c>
      <c r="I12" s="11">
        <v>2761</v>
      </c>
      <c r="J12" s="24">
        <f t="shared" si="0"/>
        <v>0.157960981749528</v>
      </c>
      <c r="K12" s="11">
        <v>331</v>
      </c>
      <c r="L12" s="24">
        <f t="shared" si="1"/>
        <v>0.11988409996378124</v>
      </c>
      <c r="M12" s="11" t="s">
        <v>40</v>
      </c>
      <c r="N12" s="22">
        <f t="shared" si="2"/>
        <v>1.7371601208459215</v>
      </c>
    </row>
    <row r="13" spans="1:14" x14ac:dyDescent="0.2">
      <c r="A13" s="14"/>
      <c r="B13" s="14"/>
      <c r="C13" s="14"/>
      <c r="D13" s="15"/>
      <c r="E13" s="16"/>
      <c r="F13" s="17"/>
      <c r="G13" s="14"/>
      <c r="H13" s="15"/>
      <c r="I13" s="15"/>
      <c r="J13" s="16"/>
      <c r="K13" s="15"/>
      <c r="L13" s="25"/>
      <c r="M13" s="15"/>
      <c r="N13" s="26"/>
    </row>
    <row r="14" spans="1:14" x14ac:dyDescent="0.2">
      <c r="A14" s="9" t="s">
        <v>42</v>
      </c>
      <c r="B14" s="9" t="s">
        <v>70</v>
      </c>
      <c r="C14" s="9" t="s">
        <v>43</v>
      </c>
      <c r="D14" s="11" t="s">
        <v>55</v>
      </c>
      <c r="E14" s="12" t="s">
        <v>65</v>
      </c>
      <c r="F14" s="10" t="s">
        <v>76</v>
      </c>
      <c r="G14" s="9" t="s">
        <v>75</v>
      </c>
      <c r="H14" s="11">
        <v>5888</v>
      </c>
      <c r="I14" s="11">
        <v>1472</v>
      </c>
      <c r="J14" s="24">
        <f>SUM(I14/H14)</f>
        <v>0.25</v>
      </c>
      <c r="K14" s="11">
        <v>275</v>
      </c>
      <c r="L14" s="24">
        <f>SUM(K14/I14)</f>
        <v>0.18682065217391305</v>
      </c>
      <c r="M14" s="11" t="s">
        <v>34</v>
      </c>
      <c r="N14" s="22">
        <v>0</v>
      </c>
    </row>
    <row r="15" spans="1:14" x14ac:dyDescent="0.2">
      <c r="A15" s="9" t="s">
        <v>42</v>
      </c>
      <c r="B15" s="9" t="s">
        <v>70</v>
      </c>
      <c r="C15" s="9" t="s">
        <v>44</v>
      </c>
      <c r="D15" s="11" t="s">
        <v>66</v>
      </c>
      <c r="E15" s="12" t="s">
        <v>67</v>
      </c>
      <c r="F15" s="10">
        <v>225</v>
      </c>
      <c r="G15" s="9" t="s">
        <v>75</v>
      </c>
      <c r="H15" s="11">
        <v>5892</v>
      </c>
      <c r="I15" s="11">
        <v>1525</v>
      </c>
      <c r="J15" s="24">
        <f>SUM(I15/H15)</f>
        <v>0.25882552613713511</v>
      </c>
      <c r="K15" s="11">
        <v>240</v>
      </c>
      <c r="L15" s="24">
        <f>SUM(K15/I15)</f>
        <v>0.15737704918032788</v>
      </c>
      <c r="M15" s="11" t="s">
        <v>35</v>
      </c>
      <c r="N15" s="22">
        <f>SUM(F15/K15)</f>
        <v>0.9375</v>
      </c>
    </row>
    <row r="16" spans="1:14" x14ac:dyDescent="0.2">
      <c r="A16" s="9" t="s">
        <v>42</v>
      </c>
      <c r="B16" s="9" t="s">
        <v>70</v>
      </c>
      <c r="C16" s="9" t="s">
        <v>44</v>
      </c>
      <c r="D16" s="11" t="s">
        <v>69</v>
      </c>
      <c r="E16" s="12" t="s">
        <v>68</v>
      </c>
      <c r="F16" s="10">
        <v>500</v>
      </c>
      <c r="G16" s="9" t="s">
        <v>75</v>
      </c>
      <c r="H16" s="11">
        <v>5913</v>
      </c>
      <c r="I16" s="11">
        <v>1675</v>
      </c>
      <c r="J16" s="24">
        <f>SUM(I16/H16)</f>
        <v>0.28327414172163029</v>
      </c>
      <c r="K16" s="11">
        <v>348</v>
      </c>
      <c r="L16" s="24">
        <f>SUM(K16/I16)</f>
        <v>0.20776119402985074</v>
      </c>
      <c r="M16" s="11" t="s">
        <v>45</v>
      </c>
      <c r="N16" s="22">
        <f>SUM(F16/K16)</f>
        <v>1.4367816091954022</v>
      </c>
    </row>
    <row r="18" spans="11:17" x14ac:dyDescent="0.2">
      <c r="L18" s="31">
        <f>SUM(L3:L16)/13</f>
        <v>0.15430009504943928</v>
      </c>
      <c r="M18" s="28"/>
      <c r="N18" s="34">
        <f>SUM(N3:N16)/13</f>
        <v>1.6717197355732973</v>
      </c>
      <c r="O18" s="32"/>
      <c r="P18" s="30"/>
      <c r="Q18" s="33"/>
    </row>
    <row r="19" spans="11:17" x14ac:dyDescent="0.2">
      <c r="K19" s="30"/>
      <c r="L19" s="29" t="s">
        <v>87</v>
      </c>
      <c r="M19" s="30"/>
      <c r="N19" s="35" t="s">
        <v>86</v>
      </c>
    </row>
  </sheetData>
  <mergeCells count="2">
    <mergeCell ref="I2:J2"/>
    <mergeCell ref="K2:L2"/>
  </mergeCells>
  <pageMargins left="0.2" right="0.2" top="0.75" bottom="0.75" header="0.3" footer="0.3"/>
  <pageSetup paperSize="5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Terrie Lewis</dc:creator>
  <cp:lastModifiedBy>Microsoft Office User</cp:lastModifiedBy>
  <cp:lastPrinted>2016-07-29T15:49:59Z</cp:lastPrinted>
  <dcterms:created xsi:type="dcterms:W3CDTF">2016-07-17T14:35:09Z</dcterms:created>
  <dcterms:modified xsi:type="dcterms:W3CDTF">2016-08-27T02:10:48Z</dcterms:modified>
</cp:coreProperties>
</file>